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45" documentId="8_{0FAB26C6-5023-4BB0-819B-53F232F77C23}" xr6:coauthVersionLast="45" xr6:coauthVersionMax="45" xr10:uidLastSave="{E3FC857E-9FE9-4C6E-975D-1C8907E6A0B5}"/>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2" l="1"/>
  <c r="Q37" i="12"/>
  <c r="Q39" i="8"/>
  <c r="Q39" i="9"/>
  <c r="Q39" i="10"/>
  <c r="Q39" i="11"/>
  <c r="Q40" i="8"/>
  <c r="Q40" i="9"/>
  <c r="Q40" i="10"/>
  <c r="Q40" i="11"/>
  <c r="Q41" i="1"/>
  <c r="Q41" i="2"/>
  <c r="Q41" i="3"/>
  <c r="Q41" i="4"/>
  <c r="Q41" i="5"/>
  <c r="Q41" i="6"/>
  <c r="Q41" i="7"/>
  <c r="Q40" i="1"/>
  <c r="Q40" i="2"/>
  <c r="Q40" i="3"/>
  <c r="Q40" i="4"/>
  <c r="Q40" i="5"/>
  <c r="Q40" i="6"/>
  <c r="Q40" i="7"/>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36" i="12" l="1"/>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40" i="1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41" i="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O39" i="10" l="1"/>
  <c r="N39" i="10"/>
  <c r="L39" i="10"/>
  <c r="K39" i="10"/>
  <c r="J39" i="10"/>
  <c r="I39" i="10"/>
  <c r="H39" i="10"/>
  <c r="F39" i="10"/>
  <c r="E39" i="10"/>
  <c r="D39" i="10"/>
  <c r="C39" i="10"/>
  <c r="O40" i="10" l="1"/>
  <c r="N40" i="10"/>
  <c r="L40" i="10"/>
  <c r="K40" i="10"/>
  <c r="J40" i="10"/>
  <c r="I40" i="10"/>
  <c r="H40" i="10"/>
  <c r="F40" i="10"/>
  <c r="E40" i="10"/>
  <c r="D40" i="10"/>
  <c r="C40" i="10"/>
  <c r="E40" i="7" l="1"/>
  <c r="E41" i="7" s="1"/>
  <c r="E39" i="11"/>
  <c r="E40" i="11" s="1"/>
  <c r="E40" i="6"/>
  <c r="E41" i="6" s="1"/>
  <c r="E40" i="5"/>
  <c r="E41" i="5" s="1"/>
  <c r="F39" i="9"/>
  <c r="F40" i="9" s="1"/>
  <c r="E40" i="4"/>
  <c r="E41" i="4" s="1"/>
  <c r="E39" i="9"/>
  <c r="E40" i="9" s="1"/>
  <c r="E40" i="3"/>
  <c r="E41" i="3" s="1"/>
  <c r="E39" i="8"/>
  <c r="E40" i="8" s="1"/>
  <c r="E40" i="2"/>
  <c r="E41" i="2"/>
  <c r="E37" i="12"/>
  <c r="E38" i="12" s="1"/>
  <c r="S38" i="12" s="1"/>
  <c r="E40" i="1"/>
  <c r="E41" i="1"/>
  <c r="O37" i="12" l="1"/>
  <c r="O38" i="12" s="1"/>
  <c r="N37" i="12"/>
  <c r="N38" i="12" s="1"/>
  <c r="L37" i="12"/>
  <c r="L38" i="12" s="1"/>
  <c r="W38" i="12" s="1"/>
  <c r="K37" i="12"/>
  <c r="K38" i="12" s="1"/>
  <c r="V38" i="12" s="1"/>
  <c r="J37" i="12"/>
  <c r="I37" i="12"/>
  <c r="I38" i="12" s="1"/>
  <c r="H37" i="12"/>
  <c r="H38" i="12" s="1"/>
  <c r="F37" i="12"/>
  <c r="F38" i="12" s="1"/>
  <c r="T38" i="12" s="1"/>
  <c r="D37" i="12"/>
  <c r="D38" i="12" s="1"/>
  <c r="R38" i="12" s="1"/>
  <c r="C37" i="12"/>
  <c r="O39" i="9"/>
  <c r="O40" i="9" s="1"/>
  <c r="N39" i="9"/>
  <c r="N40" i="9" s="1"/>
  <c r="L39" i="9"/>
  <c r="L40" i="9" s="1"/>
  <c r="K39" i="9"/>
  <c r="K40" i="9" s="1"/>
  <c r="J39" i="9"/>
  <c r="J40" i="9" s="1"/>
  <c r="I39" i="9"/>
  <c r="I40" i="9" s="1"/>
  <c r="H39" i="9"/>
  <c r="H40" i="9" s="1"/>
  <c r="D39" i="9"/>
  <c r="D40" i="9" s="1"/>
  <c r="C39" i="9"/>
  <c r="O39" i="11"/>
  <c r="O40" i="11" s="1"/>
  <c r="N39" i="11"/>
  <c r="N40" i="11" s="1"/>
  <c r="L39" i="11"/>
  <c r="L40" i="11" s="1"/>
  <c r="K39" i="11"/>
  <c r="K40" i="11" s="1"/>
  <c r="J39" i="11"/>
  <c r="J40" i="11" s="1"/>
  <c r="I39" i="11"/>
  <c r="I40" i="11" s="1"/>
  <c r="H39" i="11"/>
  <c r="H40" i="11" s="1"/>
  <c r="F39" i="11"/>
  <c r="F40" i="11" s="1"/>
  <c r="D39" i="11"/>
  <c r="D40" i="11" s="1"/>
  <c r="C39" i="11"/>
  <c r="D41" i="7"/>
  <c r="O40" i="7"/>
  <c r="O41" i="7" s="1"/>
  <c r="N40" i="7"/>
  <c r="N41" i="7" s="1"/>
  <c r="L40" i="7"/>
  <c r="L41" i="7" s="1"/>
  <c r="K40" i="7"/>
  <c r="K41" i="7" s="1"/>
  <c r="J40" i="7"/>
  <c r="J41" i="7" s="1"/>
  <c r="I40" i="7"/>
  <c r="I41" i="7" s="1"/>
  <c r="H40" i="7"/>
  <c r="H41" i="7" s="1"/>
  <c r="F40" i="7"/>
  <c r="F41" i="7" s="1"/>
  <c r="D40" i="7"/>
  <c r="C40" i="7"/>
  <c r="C41" i="7" s="1"/>
  <c r="D41" i="6"/>
  <c r="O40" i="6"/>
  <c r="O41" i="6" s="1"/>
  <c r="N40" i="6"/>
  <c r="N41" i="6" s="1"/>
  <c r="L40" i="6"/>
  <c r="L41" i="6" s="1"/>
  <c r="K40" i="6"/>
  <c r="K41" i="6" s="1"/>
  <c r="J40" i="6"/>
  <c r="J41" i="6" s="1"/>
  <c r="I40" i="6"/>
  <c r="I41" i="6" s="1"/>
  <c r="H40" i="6"/>
  <c r="H41" i="6" s="1"/>
  <c r="F40" i="6"/>
  <c r="F41" i="6" s="1"/>
  <c r="D40" i="6"/>
  <c r="C40" i="6"/>
  <c r="C41" i="6" s="1"/>
  <c r="D41" i="5"/>
  <c r="O40" i="5"/>
  <c r="O41" i="5" s="1"/>
  <c r="N40" i="5"/>
  <c r="N41" i="5" s="1"/>
  <c r="L40" i="5"/>
  <c r="L41" i="5" s="1"/>
  <c r="K40" i="5"/>
  <c r="K41" i="5" s="1"/>
  <c r="J40" i="5"/>
  <c r="J41" i="5" s="1"/>
  <c r="I40" i="5"/>
  <c r="I41" i="5" s="1"/>
  <c r="H40" i="5"/>
  <c r="H41" i="5" s="1"/>
  <c r="F40" i="5"/>
  <c r="F41" i="5" s="1"/>
  <c r="D40" i="5"/>
  <c r="C40" i="5"/>
  <c r="C41" i="5" s="1"/>
  <c r="O40" i="4"/>
  <c r="O41" i="4" s="1"/>
  <c r="N40" i="4"/>
  <c r="N41" i="4" s="1"/>
  <c r="L40" i="4"/>
  <c r="L41" i="4" s="1"/>
  <c r="K40" i="4"/>
  <c r="K41" i="4" s="1"/>
  <c r="J40" i="4"/>
  <c r="J41" i="4" s="1"/>
  <c r="I40" i="4"/>
  <c r="I41" i="4" s="1"/>
  <c r="H40" i="4"/>
  <c r="H41" i="4" s="1"/>
  <c r="F40" i="4"/>
  <c r="F41" i="4" s="1"/>
  <c r="D40" i="4"/>
  <c r="D41" i="4" s="1"/>
  <c r="C40" i="4"/>
  <c r="C41" i="4" s="1"/>
  <c r="K41" i="3"/>
  <c r="O40" i="3"/>
  <c r="O41" i="3" s="1"/>
  <c r="N40" i="3"/>
  <c r="N41" i="3" s="1"/>
  <c r="L40" i="3"/>
  <c r="L41" i="3" s="1"/>
  <c r="K40" i="3"/>
  <c r="J40" i="3"/>
  <c r="J41" i="3" s="1"/>
  <c r="I40" i="3"/>
  <c r="I41" i="3" s="1"/>
  <c r="H40" i="3"/>
  <c r="H41" i="3" s="1"/>
  <c r="F40" i="3"/>
  <c r="F41" i="3" s="1"/>
  <c r="D40" i="3"/>
  <c r="D41" i="3" s="1"/>
  <c r="C40" i="3"/>
  <c r="C41" i="3" s="1"/>
  <c r="C40" i="2"/>
  <c r="C39" i="8"/>
  <c r="O39" i="8"/>
  <c r="O40" i="8" s="1"/>
  <c r="N39" i="8"/>
  <c r="N40" i="8" s="1"/>
  <c r="L39" i="8"/>
  <c r="L40" i="8" s="1"/>
  <c r="K39" i="8"/>
  <c r="K40" i="8" s="1"/>
  <c r="J39" i="8"/>
  <c r="J40" i="8" s="1"/>
  <c r="I39" i="8"/>
  <c r="I40" i="8" s="1"/>
  <c r="H39" i="8"/>
  <c r="H40" i="8" s="1"/>
  <c r="F39" i="8"/>
  <c r="F40" i="8" s="1"/>
  <c r="D39" i="8"/>
  <c r="D40" i="8" s="1"/>
  <c r="N41" i="2"/>
  <c r="I41" i="2"/>
  <c r="O40" i="2"/>
  <c r="O41" i="2" s="1"/>
  <c r="N40" i="2"/>
  <c r="L40" i="2"/>
  <c r="L41" i="2" s="1"/>
  <c r="K40" i="2"/>
  <c r="K41" i="2" s="1"/>
  <c r="J40" i="2"/>
  <c r="J41" i="2" s="1"/>
  <c r="I40" i="2"/>
  <c r="H40" i="2"/>
  <c r="H41" i="2" s="1"/>
  <c r="F40" i="2"/>
  <c r="F41" i="2" s="1"/>
  <c r="D40" i="2"/>
  <c r="D41" i="2" s="1"/>
  <c r="C41" i="2"/>
  <c r="K40" i="1"/>
  <c r="K41" i="1"/>
  <c r="C40" i="8" l="1"/>
  <c r="C40" i="9"/>
  <c r="C40" i="11"/>
  <c r="J38" i="12"/>
  <c r="U38" i="12" s="1"/>
  <c r="U37" i="12"/>
  <c r="C38" i="12"/>
  <c r="D40" i="1"/>
  <c r="D41" i="1" s="1"/>
  <c r="F40" i="1"/>
  <c r="F41" i="1" s="1"/>
  <c r="H40" i="1"/>
  <c r="H41" i="1" s="1"/>
  <c r="I40" i="1"/>
  <c r="I41" i="1" s="1"/>
  <c r="J40" i="1"/>
  <c r="L40" i="1"/>
  <c r="N40" i="1"/>
  <c r="N41" i="1" s="1"/>
  <c r="O40" i="1"/>
  <c r="O41" i="1" s="1"/>
  <c r="J41" i="1"/>
  <c r="L41" i="1"/>
  <c r="C40" i="1"/>
  <c r="C41" i="1" s="1"/>
</calcChain>
</file>

<file path=xl/sharedStrings.xml><?xml version="1.0" encoding="utf-8"?>
<sst xmlns="http://schemas.openxmlformats.org/spreadsheetml/2006/main" count="1643" uniqueCount="131">
  <si>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</si>
  <si>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</si>
  <si>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</si>
  <si>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</si>
  <si>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</si>
  <si>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</si>
  <si>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</si>
  <si>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</si>
  <si>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</si>
  <si>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</si>
  <si>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</si>
  <si>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</si>
  <si>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</si>
  <si>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</si>
  <si>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</si>
  <si>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</si>
  <si>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</si>
  <si>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</si>
  <si>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</si>
  <si>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</si>
  <si>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</si>
  <si>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</si>
  <si>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</si>
  <si>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</si>
  <si>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</si>
  <si>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</si>
  <si>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</si>
  <si>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</si>
  <si>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</si>
  <si>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</si>
  <si>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</si>
  <si>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SE</t>
  </si>
  <si>
    <t>S</t>
  </si>
  <si>
    <t>Fair</t>
  </si>
  <si>
    <t>Snow</t>
  </si>
  <si>
    <t>SW</t>
  </si>
  <si>
    <t>Cloudy</t>
  </si>
  <si>
    <t>E</t>
  </si>
  <si>
    <t>NW</t>
  </si>
  <si>
    <t>W</t>
  </si>
  <si>
    <t>Showers, hail</t>
  </si>
  <si>
    <t>Squally</t>
  </si>
  <si>
    <t>Gale of w. &amp; r., 29.10 Bar at 9pm</t>
  </si>
  <si>
    <t>N</t>
  </si>
  <si>
    <t>NE</t>
  </si>
  <si>
    <t>Hoar frost</t>
  </si>
  <si>
    <t>Gale of wind and rain</t>
  </si>
  <si>
    <t>Squally, hl. l.</t>
  </si>
  <si>
    <t>Fair, showers</t>
  </si>
  <si>
    <t>Rainy</t>
  </si>
  <si>
    <t>Fair, rain and snow</t>
  </si>
  <si>
    <t>Cloudy, snow</t>
  </si>
  <si>
    <t>Dull</t>
  </si>
  <si>
    <t>Dull, li. sh.</t>
  </si>
  <si>
    <t>Fair, lu. ha.</t>
  </si>
  <si>
    <t>Morning rainy</t>
  </si>
  <si>
    <t>Mist</t>
  </si>
  <si>
    <t>Rain and mist</t>
  </si>
  <si>
    <t>Gale of w. &amp; r., 29.38 Bar at 6pm</t>
  </si>
  <si>
    <t>Fair, sh.</t>
  </si>
  <si>
    <t>Cloudy, sh.</t>
  </si>
  <si>
    <t>Fine</t>
  </si>
  <si>
    <t>Boisterous</t>
  </si>
  <si>
    <t>Fair, hl.</t>
  </si>
  <si>
    <t>Fair, thunderstorm</t>
  </si>
  <si>
    <t>Cloudy, fair</t>
  </si>
  <si>
    <t>Fair, aurora</t>
  </si>
  <si>
    <t>Fair, t. l. r.</t>
  </si>
  <si>
    <t>Fair, shs. Swallows</t>
  </si>
  <si>
    <t>Fair, g. o. w. &amp; r.</t>
  </si>
  <si>
    <t>Fair, cuckoo</t>
  </si>
  <si>
    <t>Thunderstorm</t>
  </si>
  <si>
    <t>Rainy, thunderstorm at 9pm</t>
  </si>
  <si>
    <t>Fair, lu. shs.</t>
  </si>
  <si>
    <t>Showers</t>
  </si>
  <si>
    <t>Rain, gale of wind</t>
  </si>
  <si>
    <t>Heavy rain at night</t>
  </si>
  <si>
    <t>Light showers</t>
  </si>
  <si>
    <t>Sultry</t>
  </si>
  <si>
    <t>Fog</t>
  </si>
  <si>
    <t>JE</t>
  </si>
  <si>
    <t>Overcast</t>
  </si>
  <si>
    <t>Light showers, fair</t>
  </si>
  <si>
    <t>Fair, g. of w. &amp; r. at night</t>
  </si>
  <si>
    <t>Fair, shs.</t>
  </si>
  <si>
    <t>Rain all day</t>
  </si>
  <si>
    <t>Fine, meteors</t>
  </si>
  <si>
    <t>Fine, lightning</t>
  </si>
  <si>
    <t>Thunder</t>
  </si>
  <si>
    <t>Gale of w. &amp; r. at night</t>
  </si>
  <si>
    <t>Gale of w. &amp; r.</t>
  </si>
  <si>
    <t>Cloudy, h. r.</t>
  </si>
  <si>
    <t>Gale, l.</t>
  </si>
  <si>
    <t>Squally, l.</t>
  </si>
  <si>
    <t>Showers, t.</t>
  </si>
  <si>
    <t>Li. Showers</t>
  </si>
  <si>
    <t>Hazy</t>
  </si>
  <si>
    <t>Boisterous, w. &amp; r. at night</t>
  </si>
  <si>
    <t>Fair, hr. fr.</t>
  </si>
  <si>
    <t>r</t>
  </si>
  <si>
    <t>H. shrs., r., and hl.</t>
  </si>
  <si>
    <t>Fair, cloudy</t>
  </si>
  <si>
    <t>Dull, showers</t>
  </si>
  <si>
    <t>Fair, dull</t>
  </si>
  <si>
    <t>Fair, fog</t>
  </si>
  <si>
    <t>Fine, lu. co.</t>
  </si>
  <si>
    <t>-</t>
  </si>
  <si>
    <t>Thunder and rain</t>
  </si>
  <si>
    <t>Fair : rain after 3</t>
  </si>
  <si>
    <t>Fair : rain after 7</t>
  </si>
  <si>
    <t>Fair, shower</t>
  </si>
  <si>
    <t>Rain all day, 29.936 Bar at 9pm</t>
  </si>
  <si>
    <t>Stormy, 29.05 Bar at 6pm</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</si>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</sst>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165" fontId="3" fillId="0" borderId="10" xfId="0" applyNumberFormat="1" applyFont="1" applyBorder="1" applyAlignment="1">
      <alignment horizontal="righ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C42D90D3-EFF8-48A8-AFBD-16A9176F782D}"/>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114</v>
      </c>
      <c r="D8" s="26" t="s">
        <v>4</v>
      </c>
      <c r="E8" s="17" t="s">
        <v>5</v>
      </c>
      <c r="F8" s="25" t="s">
        <v>6</v>
      </c>
      <c r="G8" s="17" t="s">
        <v>7</v>
      </c>
      <c r="H8" s="18" t="s">
        <v>8</v>
      </c>
      <c r="I8" s="18" t="s">
        <v>9</v>
      </c>
      <c r="J8" s="83"/>
      <c r="K8" s="19" t="s">
        <v>11</v>
      </c>
      <c r="L8" s="18" t="s">
        <v>12</v>
      </c>
      <c r="M8" s="17" t="s">
        <v>7</v>
      </c>
      <c r="N8" s="17" t="s">
        <v>8</v>
      </c>
      <c r="O8" s="21" t="s">
        <v>13</v>
      </c>
      <c r="P8" s="80"/>
      <c r="Q8" s="22" t="s">
        <v>115</v>
      </c>
      <c r="R8" s="43" t="s">
        <v>4</v>
      </c>
      <c r="S8" s="41" t="s">
        <v>5</v>
      </c>
      <c r="T8" s="42" t="s">
        <v>6</v>
      </c>
      <c r="U8" s="83"/>
      <c r="V8" s="40" t="s">
        <v>11</v>
      </c>
      <c r="W8" s="42" t="s">
        <v>12</v>
      </c>
    </row>
    <row r="9" spans="1:23" x14ac:dyDescent="0.25">
      <c r="B9" s="1">
        <v>1</v>
      </c>
      <c r="C9" s="27">
        <v>30.085999999999999</v>
      </c>
      <c r="D9" s="1">
        <v>41</v>
      </c>
      <c r="E9" s="1">
        <v>23</v>
      </c>
      <c r="F9" s="3">
        <v>23</v>
      </c>
      <c r="G9" s="2" t="s">
        <v>31</v>
      </c>
      <c r="H9" s="3">
        <v>0.5</v>
      </c>
      <c r="I9" s="3">
        <v>1</v>
      </c>
      <c r="J9" s="13"/>
      <c r="K9" s="1">
        <v>32</v>
      </c>
      <c r="L9" s="3">
        <v>16.399999999999999</v>
      </c>
      <c r="M9" s="2" t="s">
        <v>32</v>
      </c>
      <c r="N9" s="2">
        <v>2</v>
      </c>
      <c r="O9" s="10">
        <v>8</v>
      </c>
      <c r="P9" s="3" t="s">
        <v>33</v>
      </c>
      <c r="Q9" s="78">
        <v>1019.4723001746582</v>
      </c>
      <c r="R9" s="37">
        <f>CONVERT(D9,"F","C")</f>
        <v>5</v>
      </c>
      <c r="S9" s="47">
        <f t="shared" ref="S9:T24" si="0">CONVERT(E9,"F","C")</f>
        <v>-5</v>
      </c>
      <c r="T9" s="47">
        <f t="shared" si="0"/>
        <v>-5</v>
      </c>
      <c r="U9" s="48">
        <f>CONVERT(J9,"in","cm")</f>
        <v>0</v>
      </c>
      <c r="V9" s="47">
        <f>CONVERT(K9,"F","C")</f>
        <v>0</v>
      </c>
      <c r="W9" s="13">
        <f>CONVERT(L9,"F","C")</f>
        <v>-8.6666666666666679</v>
      </c>
    </row>
    <row r="10" spans="1:23" x14ac:dyDescent="0.25">
      <c r="B10" s="4">
        <v>2</v>
      </c>
      <c r="C10" s="33">
        <v>29.82</v>
      </c>
      <c r="D10" s="5">
        <v>41</v>
      </c>
      <c r="E10" s="4">
        <v>29.4</v>
      </c>
      <c r="F10" s="6">
        <v>29</v>
      </c>
      <c r="G10" s="5" t="s">
        <v>32</v>
      </c>
      <c r="H10" s="6">
        <v>1</v>
      </c>
      <c r="I10" s="6">
        <v>10</v>
      </c>
      <c r="J10" s="14">
        <v>0.21</v>
      </c>
      <c r="K10" s="4">
        <v>31.2</v>
      </c>
      <c r="L10" s="6">
        <v>27.4</v>
      </c>
      <c r="M10" s="5" t="s">
        <v>31</v>
      </c>
      <c r="N10" s="5">
        <v>1</v>
      </c>
      <c r="O10" s="11">
        <v>7</v>
      </c>
      <c r="P10" s="6" t="s">
        <v>34</v>
      </c>
      <c r="Q10" s="77">
        <v>1010.4645063913512</v>
      </c>
      <c r="R10" s="49">
        <f t="shared" ref="R10:T41" si="1">CONVERT(D10,"F","C")</f>
        <v>5</v>
      </c>
      <c r="S10" s="50">
        <f t="shared" si="0"/>
        <v>-1.4444444444444453</v>
      </c>
      <c r="T10" s="50">
        <f t="shared" si="0"/>
        <v>-1.6666666666666665</v>
      </c>
      <c r="U10" s="51">
        <f t="shared" ref="U10:U41" si="2">CONVERT(J10,"in","cm")</f>
        <v>0.53339999999999999</v>
      </c>
      <c r="V10" s="50">
        <f t="shared" ref="V10:W41" si="3">CONVERT(K10,"F","C")</f>
        <v>-0.44444444444444481</v>
      </c>
      <c r="W10" s="14">
        <f t="shared" si="3"/>
        <v>-2.5555555555555562</v>
      </c>
    </row>
    <row r="11" spans="1:23" x14ac:dyDescent="0.25">
      <c r="B11" s="4">
        <v>3</v>
      </c>
      <c r="C11" s="33">
        <v>30.02</v>
      </c>
      <c r="D11" s="5">
        <v>41</v>
      </c>
      <c r="E11" s="4">
        <v>34.5</v>
      </c>
      <c r="F11" s="6">
        <v>34</v>
      </c>
      <c r="G11" s="5" t="s">
        <v>35</v>
      </c>
      <c r="H11" s="6">
        <v>1</v>
      </c>
      <c r="I11" s="6">
        <v>10</v>
      </c>
      <c r="J11" s="14"/>
      <c r="K11" s="4">
        <v>37.799999999999997</v>
      </c>
      <c r="L11" s="6">
        <v>26</v>
      </c>
      <c r="M11" s="5" t="s">
        <v>31</v>
      </c>
      <c r="N11" s="5">
        <v>1</v>
      </c>
      <c r="O11" s="11">
        <v>8</v>
      </c>
      <c r="P11" s="6" t="s">
        <v>36</v>
      </c>
      <c r="Q11" s="77">
        <v>1017.237283672033</v>
      </c>
      <c r="R11" s="49">
        <f t="shared" si="1"/>
        <v>5</v>
      </c>
      <c r="S11" s="50">
        <f t="shared" si="0"/>
        <v>1.3888888888888888</v>
      </c>
      <c r="T11" s="50">
        <f t="shared" si="0"/>
        <v>1.1111111111111112</v>
      </c>
      <c r="U11" s="51">
        <f t="shared" si="2"/>
        <v>0</v>
      </c>
      <c r="V11" s="50">
        <f t="shared" si="3"/>
        <v>3.2222222222222205</v>
      </c>
      <c r="W11" s="14">
        <f t="shared" si="3"/>
        <v>-3.333333333333333</v>
      </c>
    </row>
    <row r="12" spans="1:23" x14ac:dyDescent="0.25">
      <c r="B12" s="4">
        <v>4</v>
      </c>
      <c r="C12" s="33">
        <v>30.074000000000002</v>
      </c>
      <c r="D12" s="34">
        <v>41</v>
      </c>
      <c r="E12" s="4">
        <v>26.7</v>
      </c>
      <c r="F12" s="6">
        <v>26</v>
      </c>
      <c r="G12" s="5" t="s">
        <v>37</v>
      </c>
      <c r="H12" s="6">
        <v>1.5</v>
      </c>
      <c r="I12" s="6">
        <v>5</v>
      </c>
      <c r="J12" s="14"/>
      <c r="K12" s="4">
        <v>31.5</v>
      </c>
      <c r="L12" s="6">
        <v>24</v>
      </c>
      <c r="M12" s="5"/>
      <c r="N12" s="5">
        <v>0</v>
      </c>
      <c r="O12" s="11">
        <v>8</v>
      </c>
      <c r="P12" s="6" t="s">
        <v>36</v>
      </c>
      <c r="Q12" s="77">
        <v>1019.0659335378174</v>
      </c>
      <c r="R12" s="49">
        <f t="shared" si="1"/>
        <v>5</v>
      </c>
      <c r="S12" s="50">
        <f t="shared" si="0"/>
        <v>-2.9444444444444446</v>
      </c>
      <c r="T12" s="50">
        <f t="shared" si="0"/>
        <v>-3.333333333333333</v>
      </c>
      <c r="U12" s="51">
        <f t="shared" si="2"/>
        <v>0</v>
      </c>
      <c r="V12" s="50">
        <f t="shared" si="3"/>
        <v>-0.27777777777777779</v>
      </c>
      <c r="W12" s="14">
        <f t="shared" si="3"/>
        <v>-4.4444444444444446</v>
      </c>
    </row>
    <row r="13" spans="1:23" x14ac:dyDescent="0.25">
      <c r="B13" s="4">
        <v>5</v>
      </c>
      <c r="C13" s="33">
        <v>30.155999999999999</v>
      </c>
      <c r="D13" s="34">
        <v>41</v>
      </c>
      <c r="E13" s="4">
        <v>37.200000000000003</v>
      </c>
      <c r="F13" s="6">
        <v>35.4</v>
      </c>
      <c r="G13" s="5" t="s">
        <v>35</v>
      </c>
      <c r="H13" s="6">
        <v>1.5</v>
      </c>
      <c r="I13" s="6">
        <v>10</v>
      </c>
      <c r="J13" s="14">
        <v>0.02</v>
      </c>
      <c r="K13" s="4">
        <v>46</v>
      </c>
      <c r="L13" s="6">
        <v>27.4</v>
      </c>
      <c r="M13" s="5" t="s">
        <v>38</v>
      </c>
      <c r="N13" s="5">
        <v>3</v>
      </c>
      <c r="O13" s="11">
        <v>9</v>
      </c>
      <c r="P13" s="6" t="s">
        <v>36</v>
      </c>
      <c r="Q13" s="77">
        <v>1021.8427722228967</v>
      </c>
      <c r="R13" s="49">
        <f t="shared" si="1"/>
        <v>5</v>
      </c>
      <c r="S13" s="50">
        <f t="shared" si="0"/>
        <v>2.8888888888888906</v>
      </c>
      <c r="T13" s="50">
        <f t="shared" si="0"/>
        <v>1.888888888888888</v>
      </c>
      <c r="U13" s="51">
        <f t="shared" si="2"/>
        <v>5.0799999999999998E-2</v>
      </c>
      <c r="V13" s="50">
        <f t="shared" si="3"/>
        <v>7.7777777777777777</v>
      </c>
      <c r="W13" s="14">
        <f t="shared" si="3"/>
        <v>-2.5555555555555562</v>
      </c>
    </row>
    <row r="14" spans="1:23" x14ac:dyDescent="0.25">
      <c r="B14" s="4">
        <v>6</v>
      </c>
      <c r="C14" s="33">
        <v>30.3</v>
      </c>
      <c r="D14" s="5">
        <v>42</v>
      </c>
      <c r="E14" s="4">
        <v>43.8</v>
      </c>
      <c r="F14" s="6">
        <v>42</v>
      </c>
      <c r="G14" s="5" t="s">
        <v>39</v>
      </c>
      <c r="H14" s="6">
        <v>0.5</v>
      </c>
      <c r="I14" s="6">
        <v>7</v>
      </c>
      <c r="J14" s="14">
        <v>7.0000000000000007E-2</v>
      </c>
      <c r="K14" s="4">
        <v>48</v>
      </c>
      <c r="L14" s="6">
        <v>40</v>
      </c>
      <c r="M14" s="5" t="s">
        <v>35</v>
      </c>
      <c r="N14" s="5">
        <v>1</v>
      </c>
      <c r="O14" s="11">
        <v>9</v>
      </c>
      <c r="P14" s="6" t="s">
        <v>36</v>
      </c>
      <c r="Q14" s="77">
        <v>1026.7191718649879</v>
      </c>
      <c r="R14" s="49">
        <f t="shared" si="1"/>
        <v>5.5555555555555554</v>
      </c>
      <c r="S14" s="50">
        <f t="shared" si="0"/>
        <v>6.5555555555555536</v>
      </c>
      <c r="T14" s="50">
        <f t="shared" si="0"/>
        <v>5.5555555555555554</v>
      </c>
      <c r="U14" s="51">
        <f t="shared" si="2"/>
        <v>0.17780000000000001</v>
      </c>
      <c r="V14" s="50">
        <f t="shared" si="3"/>
        <v>8.8888888888888893</v>
      </c>
      <c r="W14" s="14">
        <f t="shared" si="3"/>
        <v>4.4444444444444446</v>
      </c>
    </row>
    <row r="15" spans="1:23" x14ac:dyDescent="0.25">
      <c r="B15" s="4">
        <v>7</v>
      </c>
      <c r="C15" s="33">
        <v>29.93</v>
      </c>
      <c r="D15" s="5">
        <v>45</v>
      </c>
      <c r="E15" s="4">
        <v>45</v>
      </c>
      <c r="F15" s="6">
        <v>45</v>
      </c>
      <c r="G15" s="5" t="s">
        <v>35</v>
      </c>
      <c r="H15" s="6">
        <v>1</v>
      </c>
      <c r="I15" s="6">
        <v>6</v>
      </c>
      <c r="J15" s="14">
        <v>0.33</v>
      </c>
      <c r="K15" s="4">
        <v>48</v>
      </c>
      <c r="L15" s="6">
        <v>40.200000000000003</v>
      </c>
      <c r="M15" s="5" t="s">
        <v>39</v>
      </c>
      <c r="N15" s="5">
        <v>3</v>
      </c>
      <c r="O15" s="11">
        <v>10</v>
      </c>
      <c r="P15" s="6" t="s">
        <v>40</v>
      </c>
      <c r="Q15" s="77">
        <v>1014.1895338957261</v>
      </c>
      <c r="R15" s="49">
        <f t="shared" si="1"/>
        <v>7.2222222222222223</v>
      </c>
      <c r="S15" s="50">
        <f t="shared" si="0"/>
        <v>7.2222222222222223</v>
      </c>
      <c r="T15" s="50">
        <f t="shared" si="0"/>
        <v>7.2222222222222223</v>
      </c>
      <c r="U15" s="51">
        <f t="shared" si="2"/>
        <v>0.83820000000000006</v>
      </c>
      <c r="V15" s="50">
        <f t="shared" si="3"/>
        <v>8.8888888888888893</v>
      </c>
      <c r="W15" s="14">
        <f t="shared" si="3"/>
        <v>4.5555555555555571</v>
      </c>
    </row>
    <row r="16" spans="1:23" x14ac:dyDescent="0.25">
      <c r="B16" s="4">
        <v>8</v>
      </c>
      <c r="C16" s="33">
        <v>29.687999999999999</v>
      </c>
      <c r="D16" s="5">
        <v>45</v>
      </c>
      <c r="E16" s="4">
        <v>38.6</v>
      </c>
      <c r="F16" s="6">
        <v>37.299999999999997</v>
      </c>
      <c r="G16" s="5" t="s">
        <v>39</v>
      </c>
      <c r="H16" s="6">
        <v>1</v>
      </c>
      <c r="I16" s="6">
        <v>10</v>
      </c>
      <c r="J16" s="14">
        <v>0.12</v>
      </c>
      <c r="K16" s="4">
        <v>45</v>
      </c>
      <c r="L16" s="6">
        <v>36.700000000000003</v>
      </c>
      <c r="M16" s="5"/>
      <c r="N16" s="5">
        <v>0</v>
      </c>
      <c r="O16" s="11">
        <v>8</v>
      </c>
      <c r="P16" s="6" t="s">
        <v>40</v>
      </c>
      <c r="Q16" s="77">
        <v>1005.9944733861009</v>
      </c>
      <c r="R16" s="49">
        <f t="shared" si="1"/>
        <v>7.2222222222222223</v>
      </c>
      <c r="S16" s="50">
        <f t="shared" si="0"/>
        <v>3.6666666666666674</v>
      </c>
      <c r="T16" s="50">
        <f t="shared" si="0"/>
        <v>2.9444444444444429</v>
      </c>
      <c r="U16" s="51">
        <f t="shared" si="2"/>
        <v>0.30480000000000002</v>
      </c>
      <c r="V16" s="50">
        <f t="shared" si="3"/>
        <v>7.2222222222222223</v>
      </c>
      <c r="W16" s="14">
        <f t="shared" si="3"/>
        <v>2.6111111111111125</v>
      </c>
    </row>
    <row r="17" spans="2:23" x14ac:dyDescent="0.25">
      <c r="B17" s="4">
        <v>9</v>
      </c>
      <c r="C17" s="33">
        <v>29.314</v>
      </c>
      <c r="D17" s="5">
        <v>46</v>
      </c>
      <c r="E17" s="4">
        <v>40</v>
      </c>
      <c r="F17" s="6">
        <v>40</v>
      </c>
      <c r="G17" s="5" t="s">
        <v>35</v>
      </c>
      <c r="H17" s="6">
        <v>1.5</v>
      </c>
      <c r="I17" s="6">
        <v>10</v>
      </c>
      <c r="J17" s="14">
        <v>0.19</v>
      </c>
      <c r="K17" s="4">
        <v>47</v>
      </c>
      <c r="L17" s="6">
        <v>31.1</v>
      </c>
      <c r="M17" s="5" t="s">
        <v>38</v>
      </c>
      <c r="N17" s="5">
        <v>2</v>
      </c>
      <c r="O17" s="11">
        <v>9</v>
      </c>
      <c r="P17" s="6" t="s">
        <v>41</v>
      </c>
      <c r="Q17" s="77">
        <v>993.32937987122557</v>
      </c>
      <c r="R17" s="49">
        <f t="shared" si="1"/>
        <v>7.7777777777777777</v>
      </c>
      <c r="S17" s="50">
        <f t="shared" si="0"/>
        <v>4.4444444444444446</v>
      </c>
      <c r="T17" s="50">
        <f t="shared" si="0"/>
        <v>4.4444444444444446</v>
      </c>
      <c r="U17" s="51">
        <f t="shared" si="2"/>
        <v>0.48260000000000003</v>
      </c>
      <c r="V17" s="50">
        <f t="shared" si="3"/>
        <v>8.3333333333333339</v>
      </c>
      <c r="W17" s="14">
        <f t="shared" si="3"/>
        <v>-0.49999999999999922</v>
      </c>
    </row>
    <row r="18" spans="2:23" x14ac:dyDescent="0.25">
      <c r="B18" s="4">
        <v>10</v>
      </c>
      <c r="C18" s="33">
        <v>29.83</v>
      </c>
      <c r="D18" s="5">
        <v>46</v>
      </c>
      <c r="E18" s="4">
        <v>38</v>
      </c>
      <c r="F18" s="6">
        <v>36.6</v>
      </c>
      <c r="G18" s="5"/>
      <c r="H18" s="6">
        <v>0</v>
      </c>
      <c r="I18" s="6">
        <v>10</v>
      </c>
      <c r="J18" s="14">
        <v>0.86</v>
      </c>
      <c r="K18" s="4">
        <v>45.1</v>
      </c>
      <c r="L18" s="6">
        <v>36.200000000000003</v>
      </c>
      <c r="M18" s="5" t="s">
        <v>35</v>
      </c>
      <c r="N18" s="5">
        <v>3</v>
      </c>
      <c r="O18" s="11">
        <v>8</v>
      </c>
      <c r="P18" s="6" t="s">
        <v>42</v>
      </c>
      <c r="Q18" s="77">
        <v>1010.8031452553851</v>
      </c>
      <c r="R18" s="49">
        <f t="shared" si="1"/>
        <v>7.7777777777777777</v>
      </c>
      <c r="S18" s="50">
        <f t="shared" si="0"/>
        <v>3.333333333333333</v>
      </c>
      <c r="T18" s="50">
        <f t="shared" si="0"/>
        <v>2.5555555555555562</v>
      </c>
      <c r="U18" s="51">
        <f t="shared" si="2"/>
        <v>2.1843999999999997</v>
      </c>
      <c r="V18" s="50">
        <f t="shared" si="3"/>
        <v>7.2777777777777786</v>
      </c>
      <c r="W18" s="14">
        <f t="shared" si="3"/>
        <v>2.3333333333333348</v>
      </c>
    </row>
    <row r="19" spans="2:23" x14ac:dyDescent="0.25">
      <c r="B19" s="4">
        <v>11</v>
      </c>
      <c r="C19" s="33">
        <v>29.7</v>
      </c>
      <c r="D19" s="5">
        <v>47</v>
      </c>
      <c r="E19" s="4">
        <v>38</v>
      </c>
      <c r="F19" s="6">
        <v>35</v>
      </c>
      <c r="G19" s="5" t="s">
        <v>43</v>
      </c>
      <c r="H19" s="6">
        <v>3</v>
      </c>
      <c r="I19" s="6">
        <v>8</v>
      </c>
      <c r="J19" s="14"/>
      <c r="K19" s="4">
        <v>46</v>
      </c>
      <c r="L19" s="6">
        <v>34.5</v>
      </c>
      <c r="M19" s="5" t="s">
        <v>43</v>
      </c>
      <c r="N19" s="5">
        <v>3</v>
      </c>
      <c r="O19" s="11">
        <v>8</v>
      </c>
      <c r="P19" s="6" t="s">
        <v>33</v>
      </c>
      <c r="Q19" s="77">
        <v>1006.4008400229419</v>
      </c>
      <c r="R19" s="49">
        <f t="shared" si="1"/>
        <v>8.3333333333333339</v>
      </c>
      <c r="S19" s="50">
        <f t="shared" si="0"/>
        <v>3.333333333333333</v>
      </c>
      <c r="T19" s="50">
        <f t="shared" si="0"/>
        <v>1.6666666666666665</v>
      </c>
      <c r="U19" s="51">
        <f t="shared" si="2"/>
        <v>0</v>
      </c>
      <c r="V19" s="50">
        <f t="shared" si="3"/>
        <v>7.7777777777777777</v>
      </c>
      <c r="W19" s="14">
        <f t="shared" si="3"/>
        <v>1.3888888888888888</v>
      </c>
    </row>
    <row r="20" spans="2:23" x14ac:dyDescent="0.25">
      <c r="B20" s="4">
        <v>12</v>
      </c>
      <c r="C20" s="33">
        <v>30.13</v>
      </c>
      <c r="D20" s="5">
        <v>45</v>
      </c>
      <c r="E20" s="4">
        <v>38.6</v>
      </c>
      <c r="F20" s="6">
        <v>36.5</v>
      </c>
      <c r="G20" s="5" t="s">
        <v>44</v>
      </c>
      <c r="H20" s="6">
        <v>2</v>
      </c>
      <c r="I20" s="6">
        <v>10</v>
      </c>
      <c r="J20" s="14">
        <v>0.01</v>
      </c>
      <c r="K20" s="4">
        <v>40.4</v>
      </c>
      <c r="L20" s="6">
        <v>36.6</v>
      </c>
      <c r="M20" s="5" t="s">
        <v>44</v>
      </c>
      <c r="N20" s="5">
        <v>0.5</v>
      </c>
      <c r="O20" s="11">
        <v>7</v>
      </c>
      <c r="P20" s="6" t="s">
        <v>36</v>
      </c>
      <c r="Q20" s="77">
        <v>1020.9623111764081</v>
      </c>
      <c r="R20" s="49">
        <f t="shared" si="1"/>
        <v>7.2222222222222223</v>
      </c>
      <c r="S20" s="50">
        <f t="shared" si="0"/>
        <v>3.6666666666666674</v>
      </c>
      <c r="T20" s="50">
        <f t="shared" si="0"/>
        <v>2.5</v>
      </c>
      <c r="U20" s="51">
        <f t="shared" si="2"/>
        <v>2.5399999999999999E-2</v>
      </c>
      <c r="V20" s="50">
        <f t="shared" si="3"/>
        <v>4.6666666666666661</v>
      </c>
      <c r="W20" s="14">
        <f t="shared" si="3"/>
        <v>2.5555555555555562</v>
      </c>
    </row>
    <row r="21" spans="2:23" x14ac:dyDescent="0.25">
      <c r="B21" s="4">
        <v>13</v>
      </c>
      <c r="C21" s="33">
        <v>30.29</v>
      </c>
      <c r="D21" s="5">
        <v>45</v>
      </c>
      <c r="E21" s="4">
        <v>30</v>
      </c>
      <c r="F21" s="6">
        <v>29.7</v>
      </c>
      <c r="G21" s="5"/>
      <c r="H21" s="6">
        <v>0</v>
      </c>
      <c r="I21" s="6">
        <v>6</v>
      </c>
      <c r="J21" s="14"/>
      <c r="K21" s="4">
        <v>43.8</v>
      </c>
      <c r="L21" s="6">
        <v>27.4</v>
      </c>
      <c r="M21" s="5" t="s">
        <v>35</v>
      </c>
      <c r="N21" s="5">
        <v>0.5</v>
      </c>
      <c r="O21" s="11">
        <v>7</v>
      </c>
      <c r="P21" s="6" t="s">
        <v>45</v>
      </c>
      <c r="Q21" s="77">
        <v>1026.3805330009536</v>
      </c>
      <c r="R21" s="49">
        <f t="shared" si="1"/>
        <v>7.2222222222222223</v>
      </c>
      <c r="S21" s="50">
        <f t="shared" si="0"/>
        <v>-1.1111111111111112</v>
      </c>
      <c r="T21" s="50">
        <f t="shared" si="0"/>
        <v>-1.2777777777777781</v>
      </c>
      <c r="U21" s="51">
        <f t="shared" si="2"/>
        <v>0</v>
      </c>
      <c r="V21" s="50">
        <f t="shared" si="3"/>
        <v>6.5555555555555536</v>
      </c>
      <c r="W21" s="14">
        <f t="shared" si="3"/>
        <v>-2.5555555555555562</v>
      </c>
    </row>
    <row r="22" spans="2:23" x14ac:dyDescent="0.25">
      <c r="B22" s="4">
        <v>14</v>
      </c>
      <c r="C22" s="33">
        <v>30.1</v>
      </c>
      <c r="D22" s="5">
        <v>47</v>
      </c>
      <c r="E22" s="4">
        <v>40</v>
      </c>
      <c r="F22" s="6">
        <v>38.5</v>
      </c>
      <c r="G22" s="5" t="s">
        <v>35</v>
      </c>
      <c r="H22" s="6">
        <v>2</v>
      </c>
      <c r="I22" s="6">
        <v>3</v>
      </c>
      <c r="J22" s="14">
        <v>0.01</v>
      </c>
      <c r="K22" s="4">
        <v>43</v>
      </c>
      <c r="L22" s="6">
        <v>36.4</v>
      </c>
      <c r="M22" s="5" t="s">
        <v>32</v>
      </c>
      <c r="N22" s="5">
        <v>3</v>
      </c>
      <c r="O22" s="11">
        <v>8</v>
      </c>
      <c r="P22" s="6" t="s">
        <v>33</v>
      </c>
      <c r="Q22" s="77">
        <v>1019.9463945843061</v>
      </c>
      <c r="R22" s="49">
        <f t="shared" si="1"/>
        <v>8.3333333333333339</v>
      </c>
      <c r="S22" s="50">
        <f t="shared" si="0"/>
        <v>4.4444444444444446</v>
      </c>
      <c r="T22" s="50">
        <f t="shared" si="0"/>
        <v>3.6111111111111112</v>
      </c>
      <c r="U22" s="51">
        <f t="shared" si="2"/>
        <v>2.5399999999999999E-2</v>
      </c>
      <c r="V22" s="50">
        <f t="shared" si="3"/>
        <v>6.1111111111111107</v>
      </c>
      <c r="W22" s="14">
        <f t="shared" si="3"/>
        <v>2.4444444444444438</v>
      </c>
    </row>
    <row r="23" spans="2:23" x14ac:dyDescent="0.25">
      <c r="B23" s="4">
        <v>15</v>
      </c>
      <c r="C23" s="33">
        <v>29.61</v>
      </c>
      <c r="D23" s="5">
        <v>44</v>
      </c>
      <c r="E23" s="4">
        <v>33.5</v>
      </c>
      <c r="F23" s="6">
        <v>33</v>
      </c>
      <c r="G23" s="5" t="s">
        <v>31</v>
      </c>
      <c r="H23" s="6">
        <v>4</v>
      </c>
      <c r="I23" s="6">
        <v>10</v>
      </c>
      <c r="J23" s="14">
        <v>0.35</v>
      </c>
      <c r="K23" s="4">
        <v>40</v>
      </c>
      <c r="L23" s="6">
        <v>31.7</v>
      </c>
      <c r="M23" s="5" t="s">
        <v>32</v>
      </c>
      <c r="N23" s="5">
        <v>3</v>
      </c>
      <c r="O23" s="11">
        <v>10</v>
      </c>
      <c r="P23" s="6" t="s">
        <v>46</v>
      </c>
      <c r="Q23" s="77">
        <v>1003.353090246635</v>
      </c>
      <c r="R23" s="49">
        <f t="shared" si="1"/>
        <v>6.6666666666666661</v>
      </c>
      <c r="S23" s="50">
        <f t="shared" si="0"/>
        <v>0.83333333333333326</v>
      </c>
      <c r="T23" s="50">
        <f t="shared" si="0"/>
        <v>0.55555555555555558</v>
      </c>
      <c r="U23" s="51">
        <f t="shared" si="2"/>
        <v>0.88900000000000001</v>
      </c>
      <c r="V23" s="50">
        <f t="shared" si="3"/>
        <v>4.4444444444444446</v>
      </c>
      <c r="W23" s="14">
        <f t="shared" si="3"/>
        <v>-0.16666666666666705</v>
      </c>
    </row>
    <row r="24" spans="2:23" x14ac:dyDescent="0.25">
      <c r="B24" s="4">
        <v>16</v>
      </c>
      <c r="C24" s="33">
        <v>29.056000000000001</v>
      </c>
      <c r="D24" s="5">
        <v>46</v>
      </c>
      <c r="E24" s="4">
        <v>44.4</v>
      </c>
      <c r="F24" s="6">
        <v>42.7</v>
      </c>
      <c r="G24" s="5" t="s">
        <v>35</v>
      </c>
      <c r="H24" s="6">
        <v>4</v>
      </c>
      <c r="I24" s="6">
        <v>8</v>
      </c>
      <c r="J24" s="14">
        <v>0.18</v>
      </c>
      <c r="K24" s="4">
        <v>46.6</v>
      </c>
      <c r="L24" s="6">
        <v>35.5</v>
      </c>
      <c r="M24" s="5" t="s">
        <v>35</v>
      </c>
      <c r="N24" s="5">
        <v>3</v>
      </c>
      <c r="O24" s="11">
        <v>9</v>
      </c>
      <c r="P24" s="6" t="s">
        <v>47</v>
      </c>
      <c r="Q24" s="77">
        <v>984.59249717914577</v>
      </c>
      <c r="R24" s="49">
        <f t="shared" si="1"/>
        <v>7.7777777777777777</v>
      </c>
      <c r="S24" s="50">
        <f t="shared" si="0"/>
        <v>6.8888888888888875</v>
      </c>
      <c r="T24" s="50">
        <f t="shared" si="0"/>
        <v>5.9444444444444455</v>
      </c>
      <c r="U24" s="51">
        <f t="shared" si="2"/>
        <v>0.45719999999999994</v>
      </c>
      <c r="V24" s="50">
        <f t="shared" si="3"/>
        <v>8.1111111111111125</v>
      </c>
      <c r="W24" s="14">
        <f t="shared" si="3"/>
        <v>1.9444444444444444</v>
      </c>
    </row>
    <row r="25" spans="2:23" x14ac:dyDescent="0.25">
      <c r="B25" s="4">
        <v>17</v>
      </c>
      <c r="C25" s="33">
        <v>29.06</v>
      </c>
      <c r="D25" s="5">
        <v>46</v>
      </c>
      <c r="E25" s="4">
        <v>41</v>
      </c>
      <c r="F25" s="6">
        <v>38.799999999999997</v>
      </c>
      <c r="G25" s="5" t="s">
        <v>35</v>
      </c>
      <c r="H25" s="6">
        <v>4</v>
      </c>
      <c r="I25" s="6">
        <v>4</v>
      </c>
      <c r="J25" s="14">
        <v>0.04</v>
      </c>
      <c r="K25" s="4">
        <v>45</v>
      </c>
      <c r="L25" s="6">
        <v>37.5</v>
      </c>
      <c r="M25" s="5" t="s">
        <v>35</v>
      </c>
      <c r="N25" s="5">
        <v>4</v>
      </c>
      <c r="O25" s="11">
        <v>6</v>
      </c>
      <c r="P25" s="6" t="s">
        <v>33</v>
      </c>
      <c r="Q25" s="77">
        <v>984.72795272475946</v>
      </c>
      <c r="R25" s="49">
        <f t="shared" si="1"/>
        <v>7.7777777777777777</v>
      </c>
      <c r="S25" s="50">
        <f t="shared" si="1"/>
        <v>5</v>
      </c>
      <c r="T25" s="50">
        <f t="shared" si="1"/>
        <v>3.7777777777777759</v>
      </c>
      <c r="U25" s="51">
        <f t="shared" si="2"/>
        <v>0.1016</v>
      </c>
      <c r="V25" s="50">
        <f t="shared" si="3"/>
        <v>7.2222222222222223</v>
      </c>
      <c r="W25" s="14">
        <f t="shared" si="3"/>
        <v>3.0555555555555554</v>
      </c>
    </row>
    <row r="26" spans="2:23" x14ac:dyDescent="0.25">
      <c r="B26" s="4">
        <v>18</v>
      </c>
      <c r="C26" s="33">
        <v>29.116</v>
      </c>
      <c r="D26" s="5">
        <v>47</v>
      </c>
      <c r="E26" s="4">
        <v>42.2</v>
      </c>
      <c r="F26" s="6">
        <v>40</v>
      </c>
      <c r="G26" s="5" t="s">
        <v>32</v>
      </c>
      <c r="H26" s="6">
        <v>3</v>
      </c>
      <c r="I26" s="6">
        <v>7</v>
      </c>
      <c r="J26" s="14">
        <v>0.24</v>
      </c>
      <c r="K26" s="4">
        <v>43.8</v>
      </c>
      <c r="L26" s="6">
        <v>39</v>
      </c>
      <c r="M26" s="5" t="s">
        <v>35</v>
      </c>
      <c r="N26" s="5">
        <v>2</v>
      </c>
      <c r="O26" s="11">
        <v>8</v>
      </c>
      <c r="P26" s="6" t="s">
        <v>48</v>
      </c>
      <c r="Q26" s="77">
        <v>986.6243303633504</v>
      </c>
      <c r="R26" s="49">
        <f t="shared" si="1"/>
        <v>8.3333333333333339</v>
      </c>
      <c r="S26" s="50">
        <f t="shared" si="1"/>
        <v>5.6666666666666679</v>
      </c>
      <c r="T26" s="50">
        <f t="shared" si="1"/>
        <v>4.4444444444444446</v>
      </c>
      <c r="U26" s="51">
        <f t="shared" si="2"/>
        <v>0.60960000000000003</v>
      </c>
      <c r="V26" s="50">
        <f t="shared" si="3"/>
        <v>6.5555555555555536</v>
      </c>
      <c r="W26" s="14">
        <f t="shared" si="3"/>
        <v>3.8888888888888888</v>
      </c>
    </row>
    <row r="27" spans="2:23" x14ac:dyDescent="0.25">
      <c r="B27" s="4">
        <v>19</v>
      </c>
      <c r="C27" s="33">
        <v>29.417999999999999</v>
      </c>
      <c r="D27" s="5">
        <v>47</v>
      </c>
      <c r="E27" s="4">
        <v>41</v>
      </c>
      <c r="F27" s="6">
        <v>39.4</v>
      </c>
      <c r="G27" s="5" t="s">
        <v>39</v>
      </c>
      <c r="H27" s="6">
        <v>1</v>
      </c>
      <c r="I27" s="6">
        <v>8</v>
      </c>
      <c r="J27" s="14">
        <v>0.19</v>
      </c>
      <c r="K27" s="4">
        <v>45.2</v>
      </c>
      <c r="L27" s="6">
        <v>35.6</v>
      </c>
      <c r="M27" s="5" t="s">
        <v>35</v>
      </c>
      <c r="N27" s="5">
        <v>0.5</v>
      </c>
      <c r="O27" s="11">
        <v>9</v>
      </c>
      <c r="P27" s="6" t="s">
        <v>48</v>
      </c>
      <c r="Q27" s="77">
        <v>996.85122405718027</v>
      </c>
      <c r="R27" s="49">
        <f t="shared" si="1"/>
        <v>8.3333333333333339</v>
      </c>
      <c r="S27" s="50">
        <f t="shared" si="1"/>
        <v>5</v>
      </c>
      <c r="T27" s="50">
        <f t="shared" si="1"/>
        <v>4.1111111111111098</v>
      </c>
      <c r="U27" s="51">
        <f t="shared" si="2"/>
        <v>0.48260000000000003</v>
      </c>
      <c r="V27" s="50">
        <f t="shared" si="3"/>
        <v>7.3333333333333348</v>
      </c>
      <c r="W27" s="14">
        <f t="shared" si="3"/>
        <v>2.0000000000000009</v>
      </c>
    </row>
    <row r="28" spans="2:23" x14ac:dyDescent="0.25">
      <c r="B28" s="4">
        <v>20</v>
      </c>
      <c r="C28" s="33">
        <v>29.542000000000002</v>
      </c>
      <c r="D28" s="5">
        <v>48</v>
      </c>
      <c r="E28" s="4">
        <v>42.7</v>
      </c>
      <c r="F28" s="6">
        <v>41.5</v>
      </c>
      <c r="G28" s="5" t="s">
        <v>39</v>
      </c>
      <c r="H28" s="6">
        <v>1</v>
      </c>
      <c r="I28" s="6">
        <v>8</v>
      </c>
      <c r="J28" s="14">
        <v>0.02</v>
      </c>
      <c r="K28" s="4">
        <v>47.5</v>
      </c>
      <c r="L28" s="6">
        <v>40</v>
      </c>
      <c r="M28" s="5" t="s">
        <v>44</v>
      </c>
      <c r="N28" s="5">
        <v>0.5</v>
      </c>
      <c r="O28" s="11">
        <v>9</v>
      </c>
      <c r="P28" s="6" t="s">
        <v>33</v>
      </c>
      <c r="Q28" s="77">
        <v>1001.0503459712032</v>
      </c>
      <c r="R28" s="49">
        <f t="shared" si="1"/>
        <v>8.8888888888888893</v>
      </c>
      <c r="S28" s="50">
        <f t="shared" si="1"/>
        <v>5.9444444444444455</v>
      </c>
      <c r="T28" s="50">
        <f t="shared" si="1"/>
        <v>5.2777777777777777</v>
      </c>
      <c r="U28" s="51">
        <f t="shared" si="2"/>
        <v>5.0799999999999998E-2</v>
      </c>
      <c r="V28" s="50">
        <f t="shared" si="3"/>
        <v>8.6111111111111107</v>
      </c>
      <c r="W28" s="14">
        <f t="shared" si="3"/>
        <v>4.4444444444444446</v>
      </c>
    </row>
    <row r="29" spans="2:23" x14ac:dyDescent="0.25">
      <c r="B29" s="4">
        <v>21</v>
      </c>
      <c r="C29" s="33">
        <v>29.72</v>
      </c>
      <c r="D29" s="5">
        <v>49</v>
      </c>
      <c r="E29" s="4">
        <v>40.6</v>
      </c>
      <c r="F29" s="6">
        <v>40.299999999999997</v>
      </c>
      <c r="G29" s="5"/>
      <c r="H29" s="6">
        <v>0</v>
      </c>
      <c r="I29" s="6">
        <v>10</v>
      </c>
      <c r="J29" s="14">
        <v>0.1</v>
      </c>
      <c r="K29" s="4">
        <v>44</v>
      </c>
      <c r="L29" s="6">
        <v>39</v>
      </c>
      <c r="M29" s="5" t="s">
        <v>39</v>
      </c>
      <c r="N29" s="5">
        <v>2</v>
      </c>
      <c r="O29" s="11">
        <v>8</v>
      </c>
      <c r="P29" s="6" t="s">
        <v>36</v>
      </c>
      <c r="Q29" s="77">
        <v>1007.0781177510099</v>
      </c>
      <c r="R29" s="49">
        <f t="shared" si="1"/>
        <v>9.4444444444444446</v>
      </c>
      <c r="S29" s="50">
        <f t="shared" si="1"/>
        <v>4.7777777777777786</v>
      </c>
      <c r="T29" s="50">
        <f t="shared" si="1"/>
        <v>4.6111111111111098</v>
      </c>
      <c r="U29" s="51">
        <f t="shared" si="2"/>
        <v>0.254</v>
      </c>
      <c r="V29" s="50">
        <f t="shared" si="3"/>
        <v>6.6666666666666661</v>
      </c>
      <c r="W29" s="14">
        <f t="shared" si="3"/>
        <v>3.8888888888888888</v>
      </c>
    </row>
    <row r="30" spans="2:23" x14ac:dyDescent="0.25">
      <c r="B30" s="4">
        <v>22</v>
      </c>
      <c r="C30" s="33">
        <v>29.545999999999999</v>
      </c>
      <c r="D30" s="5">
        <v>47</v>
      </c>
      <c r="E30" s="4">
        <v>42</v>
      </c>
      <c r="F30" s="6">
        <v>40.5</v>
      </c>
      <c r="G30" s="5" t="s">
        <v>35</v>
      </c>
      <c r="H30" s="6">
        <v>4</v>
      </c>
      <c r="I30" s="6">
        <v>9</v>
      </c>
      <c r="J30" s="14">
        <v>0.45</v>
      </c>
      <c r="K30" s="4">
        <v>44</v>
      </c>
      <c r="L30" s="6">
        <v>36.6</v>
      </c>
      <c r="M30" s="5" t="s">
        <v>35</v>
      </c>
      <c r="N30" s="5">
        <v>1</v>
      </c>
      <c r="O30" s="11">
        <v>9</v>
      </c>
      <c r="P30" s="6" t="s">
        <v>40</v>
      </c>
      <c r="Q30" s="77">
        <v>1001.1858015168167</v>
      </c>
      <c r="R30" s="49">
        <f t="shared" si="1"/>
        <v>8.3333333333333339</v>
      </c>
      <c r="S30" s="50">
        <f t="shared" si="1"/>
        <v>5.5555555555555554</v>
      </c>
      <c r="T30" s="50">
        <f t="shared" si="1"/>
        <v>4.7222222222222223</v>
      </c>
      <c r="U30" s="51">
        <f t="shared" si="2"/>
        <v>1.143</v>
      </c>
      <c r="V30" s="50">
        <f t="shared" si="3"/>
        <v>6.6666666666666661</v>
      </c>
      <c r="W30" s="14">
        <f t="shared" si="3"/>
        <v>2.5555555555555562</v>
      </c>
    </row>
    <row r="31" spans="2:23" x14ac:dyDescent="0.25">
      <c r="B31" s="4">
        <v>23</v>
      </c>
      <c r="C31" s="33">
        <v>29.69</v>
      </c>
      <c r="D31" s="5">
        <v>48</v>
      </c>
      <c r="E31" s="4">
        <v>40.799999999999997</v>
      </c>
      <c r="F31" s="6">
        <v>39.299999999999997</v>
      </c>
      <c r="G31" s="5" t="s">
        <v>38</v>
      </c>
      <c r="H31" s="6">
        <v>1.5</v>
      </c>
      <c r="I31" s="6">
        <v>9</v>
      </c>
      <c r="J31" s="14">
        <v>0.27</v>
      </c>
      <c r="K31" s="4">
        <v>41.5</v>
      </c>
      <c r="L31" s="6">
        <v>37.200000000000003</v>
      </c>
      <c r="M31" s="5" t="s">
        <v>44</v>
      </c>
      <c r="N31" s="5">
        <v>1.5</v>
      </c>
      <c r="O31" s="11">
        <v>9</v>
      </c>
      <c r="P31" s="6" t="s">
        <v>49</v>
      </c>
      <c r="Q31" s="77">
        <v>1006.0622011589077</v>
      </c>
      <c r="R31" s="49">
        <f t="shared" si="1"/>
        <v>8.8888888888888893</v>
      </c>
      <c r="S31" s="50">
        <f t="shared" si="1"/>
        <v>4.8888888888888875</v>
      </c>
      <c r="T31" s="50">
        <f t="shared" si="1"/>
        <v>4.0555555555555536</v>
      </c>
      <c r="U31" s="51">
        <f t="shared" si="2"/>
        <v>0.68580000000000008</v>
      </c>
      <c r="V31" s="50">
        <f t="shared" si="3"/>
        <v>5.2777777777777777</v>
      </c>
      <c r="W31" s="14">
        <f t="shared" si="3"/>
        <v>2.8888888888888906</v>
      </c>
    </row>
    <row r="32" spans="2:23" x14ac:dyDescent="0.25">
      <c r="B32" s="4">
        <v>24</v>
      </c>
      <c r="C32" s="33">
        <v>29.986000000000001</v>
      </c>
      <c r="D32" s="5">
        <v>46</v>
      </c>
      <c r="E32" s="4">
        <v>39.700000000000003</v>
      </c>
      <c r="F32" s="6">
        <v>37.4</v>
      </c>
      <c r="G32" s="5" t="s">
        <v>44</v>
      </c>
      <c r="H32" s="6">
        <v>2</v>
      </c>
      <c r="I32" s="6">
        <v>2</v>
      </c>
      <c r="J32" s="14">
        <v>0.37</v>
      </c>
      <c r="K32" s="4">
        <v>42</v>
      </c>
      <c r="L32" s="6">
        <v>32.700000000000003</v>
      </c>
      <c r="M32" s="5" t="s">
        <v>44</v>
      </c>
      <c r="N32" s="5">
        <v>1</v>
      </c>
      <c r="O32" s="11">
        <v>9</v>
      </c>
      <c r="P32" s="6" t="s">
        <v>50</v>
      </c>
      <c r="Q32" s="77">
        <v>1016.0859115343172</v>
      </c>
      <c r="R32" s="49">
        <f t="shared" si="1"/>
        <v>7.7777777777777777</v>
      </c>
      <c r="S32" s="50">
        <f t="shared" si="1"/>
        <v>4.2777777777777795</v>
      </c>
      <c r="T32" s="50">
        <f t="shared" si="1"/>
        <v>2.9999999999999991</v>
      </c>
      <c r="U32" s="51">
        <f t="shared" si="2"/>
        <v>0.93979999999999997</v>
      </c>
      <c r="V32" s="50">
        <f t="shared" si="3"/>
        <v>5.5555555555555554</v>
      </c>
      <c r="W32" s="14">
        <f t="shared" si="3"/>
        <v>0.38888888888889045</v>
      </c>
    </row>
    <row r="33" spans="2:23" x14ac:dyDescent="0.25">
      <c r="B33" s="4">
        <v>25</v>
      </c>
      <c r="C33" s="33">
        <v>29.905999999999999</v>
      </c>
      <c r="D33" s="5">
        <v>46</v>
      </c>
      <c r="E33" s="4">
        <v>35.6</v>
      </c>
      <c r="F33" s="6">
        <v>35</v>
      </c>
      <c r="G33" s="5" t="s">
        <v>31</v>
      </c>
      <c r="H33" s="6">
        <v>0.5</v>
      </c>
      <c r="I33" s="6">
        <v>10</v>
      </c>
      <c r="J33" s="14">
        <v>0.04</v>
      </c>
      <c r="K33" s="4">
        <v>37.6</v>
      </c>
      <c r="L33" s="6">
        <v>33</v>
      </c>
      <c r="M33" s="5" t="s">
        <v>44</v>
      </c>
      <c r="N33" s="5">
        <v>1</v>
      </c>
      <c r="O33" s="11">
        <v>10</v>
      </c>
      <c r="P33" s="6" t="s">
        <v>36</v>
      </c>
      <c r="Q33" s="77">
        <v>1013.3768006220444</v>
      </c>
      <c r="R33" s="49">
        <f t="shared" si="1"/>
        <v>7.7777777777777777</v>
      </c>
      <c r="S33" s="50">
        <f t="shared" si="1"/>
        <v>2.0000000000000009</v>
      </c>
      <c r="T33" s="50">
        <f t="shared" si="1"/>
        <v>1.6666666666666665</v>
      </c>
      <c r="U33" s="51">
        <f t="shared" si="2"/>
        <v>0.1016</v>
      </c>
      <c r="V33" s="50">
        <f t="shared" si="3"/>
        <v>3.1111111111111116</v>
      </c>
      <c r="W33" s="14">
        <f t="shared" si="3"/>
        <v>0.55555555555555558</v>
      </c>
    </row>
    <row r="34" spans="2:23" x14ac:dyDescent="0.25">
      <c r="B34" s="4">
        <v>26</v>
      </c>
      <c r="C34" s="33">
        <v>29.994</v>
      </c>
      <c r="D34" s="5">
        <v>45</v>
      </c>
      <c r="E34" s="4">
        <v>34.6</v>
      </c>
      <c r="F34" s="6">
        <v>32.4</v>
      </c>
      <c r="G34" s="5" t="s">
        <v>43</v>
      </c>
      <c r="H34" s="6">
        <v>1.5</v>
      </c>
      <c r="I34" s="6">
        <v>10</v>
      </c>
      <c r="J34" s="14">
        <v>0.03</v>
      </c>
      <c r="K34" s="4">
        <v>38.299999999999997</v>
      </c>
      <c r="L34" s="6">
        <v>32.1</v>
      </c>
      <c r="M34" s="5" t="s">
        <v>44</v>
      </c>
      <c r="N34" s="5">
        <v>2</v>
      </c>
      <c r="O34" s="11">
        <v>7</v>
      </c>
      <c r="P34" s="6" t="s">
        <v>51</v>
      </c>
      <c r="Q34" s="77">
        <v>1016.3568226255444</v>
      </c>
      <c r="R34" s="49">
        <f t="shared" si="1"/>
        <v>7.2222222222222223</v>
      </c>
      <c r="S34" s="50">
        <f t="shared" si="1"/>
        <v>1.4444444444444453</v>
      </c>
      <c r="T34" s="50">
        <f t="shared" si="1"/>
        <v>0.22222222222222143</v>
      </c>
      <c r="U34" s="51">
        <f t="shared" si="2"/>
        <v>7.6200000000000004E-2</v>
      </c>
      <c r="V34" s="50">
        <f t="shared" si="3"/>
        <v>3.4999999999999982</v>
      </c>
      <c r="W34" s="14">
        <f t="shared" si="3"/>
        <v>5.5555555555556344E-2</v>
      </c>
    </row>
    <row r="35" spans="2:23" x14ac:dyDescent="0.25">
      <c r="B35" s="4">
        <v>27</v>
      </c>
      <c r="C35" s="33">
        <v>30.2</v>
      </c>
      <c r="D35" s="5">
        <v>44</v>
      </c>
      <c r="E35" s="4">
        <v>34</v>
      </c>
      <c r="F35" s="6">
        <v>31</v>
      </c>
      <c r="G35" s="5" t="s">
        <v>44</v>
      </c>
      <c r="H35" s="6">
        <v>2</v>
      </c>
      <c r="I35" s="6">
        <v>2</v>
      </c>
      <c r="J35" s="14"/>
      <c r="K35" s="4">
        <v>36</v>
      </c>
      <c r="L35" s="6">
        <v>32.5</v>
      </c>
      <c r="M35" s="5" t="s">
        <v>44</v>
      </c>
      <c r="N35" s="5">
        <v>2</v>
      </c>
      <c r="O35" s="11">
        <v>7</v>
      </c>
      <c r="P35" s="6" t="s">
        <v>33</v>
      </c>
      <c r="Q35" s="77">
        <v>1023.3327832246468</v>
      </c>
      <c r="R35" s="49">
        <f t="shared" si="1"/>
        <v>6.6666666666666661</v>
      </c>
      <c r="S35" s="50">
        <f t="shared" si="1"/>
        <v>1.1111111111111112</v>
      </c>
      <c r="T35" s="50">
        <f t="shared" si="1"/>
        <v>-0.55555555555555558</v>
      </c>
      <c r="U35" s="51">
        <f t="shared" si="2"/>
        <v>0</v>
      </c>
      <c r="V35" s="50">
        <f t="shared" si="3"/>
        <v>2.2222222222222223</v>
      </c>
      <c r="W35" s="14">
        <f t="shared" si="3"/>
        <v>0.27777777777777779</v>
      </c>
    </row>
    <row r="36" spans="2:23" x14ac:dyDescent="0.25">
      <c r="B36" s="4">
        <v>28</v>
      </c>
      <c r="C36" s="33">
        <v>30.17</v>
      </c>
      <c r="D36" s="5">
        <v>45</v>
      </c>
      <c r="E36" s="4">
        <v>32.5</v>
      </c>
      <c r="F36" s="6">
        <v>30.8</v>
      </c>
      <c r="G36" s="5"/>
      <c r="H36" s="6">
        <v>0</v>
      </c>
      <c r="I36" s="6">
        <v>9</v>
      </c>
      <c r="J36" s="14">
        <v>0.03</v>
      </c>
      <c r="K36" s="4">
        <v>34.6</v>
      </c>
      <c r="L36" s="6">
        <v>27</v>
      </c>
      <c r="M36" s="5"/>
      <c r="N36" s="5">
        <v>0</v>
      </c>
      <c r="O36" s="11">
        <v>7</v>
      </c>
      <c r="P36" s="6" t="s">
        <v>51</v>
      </c>
      <c r="Q36" s="77">
        <v>1022.3168666325445</v>
      </c>
      <c r="R36" s="49">
        <f t="shared" si="1"/>
        <v>7.2222222222222223</v>
      </c>
      <c r="S36" s="50">
        <f t="shared" si="1"/>
        <v>0.27777777777777779</v>
      </c>
      <c r="T36" s="50">
        <f t="shared" si="1"/>
        <v>-0.6666666666666663</v>
      </c>
      <c r="U36" s="51">
        <f t="shared" si="2"/>
        <v>7.6200000000000004E-2</v>
      </c>
      <c r="V36" s="50">
        <f t="shared" si="3"/>
        <v>1.4444444444444453</v>
      </c>
      <c r="W36" s="14">
        <f t="shared" si="3"/>
        <v>-2.7777777777777777</v>
      </c>
    </row>
    <row r="37" spans="2:23" x14ac:dyDescent="0.25">
      <c r="B37" s="4">
        <v>29</v>
      </c>
      <c r="C37" s="33">
        <v>30.15</v>
      </c>
      <c r="D37" s="5">
        <v>45</v>
      </c>
      <c r="E37" s="4">
        <v>35</v>
      </c>
      <c r="F37" s="6">
        <v>34.299999999999997</v>
      </c>
      <c r="G37" s="5"/>
      <c r="H37" s="6">
        <v>0</v>
      </c>
      <c r="I37" s="6">
        <v>10</v>
      </c>
      <c r="J37" s="14"/>
      <c r="K37" s="4">
        <v>39.1</v>
      </c>
      <c r="L37" s="6">
        <v>33.5</v>
      </c>
      <c r="M37" s="5"/>
      <c r="N37" s="5">
        <v>0</v>
      </c>
      <c r="O37" s="11">
        <v>6</v>
      </c>
      <c r="P37" s="6" t="s">
        <v>52</v>
      </c>
      <c r="Q37" s="77">
        <v>1021.6395889044763</v>
      </c>
      <c r="R37" s="49">
        <f t="shared" si="1"/>
        <v>7.2222222222222223</v>
      </c>
      <c r="S37" s="50">
        <f t="shared" si="1"/>
        <v>1.6666666666666665</v>
      </c>
      <c r="T37" s="50">
        <f t="shared" si="1"/>
        <v>1.2777777777777761</v>
      </c>
      <c r="U37" s="51">
        <f t="shared" si="2"/>
        <v>0</v>
      </c>
      <c r="V37" s="50">
        <f t="shared" si="3"/>
        <v>3.9444444444444451</v>
      </c>
      <c r="W37" s="14">
        <f t="shared" si="3"/>
        <v>0.83333333333333326</v>
      </c>
    </row>
    <row r="38" spans="2:23" x14ac:dyDescent="0.25">
      <c r="B38" s="4">
        <v>30</v>
      </c>
      <c r="C38" s="33">
        <v>30.1</v>
      </c>
      <c r="D38" s="5">
        <v>45</v>
      </c>
      <c r="E38" s="4">
        <v>36</v>
      </c>
      <c r="F38" s="6">
        <v>35.6</v>
      </c>
      <c r="G38" s="5" t="s">
        <v>31</v>
      </c>
      <c r="H38" s="6">
        <v>0.5</v>
      </c>
      <c r="I38" s="6">
        <v>10</v>
      </c>
      <c r="J38" s="14">
        <v>0.03</v>
      </c>
      <c r="K38" s="4">
        <v>39</v>
      </c>
      <c r="L38" s="6">
        <v>34</v>
      </c>
      <c r="M38" s="5" t="s">
        <v>31</v>
      </c>
      <c r="N38" s="5">
        <v>1</v>
      </c>
      <c r="O38" s="11">
        <v>8</v>
      </c>
      <c r="P38" s="6" t="s">
        <v>53</v>
      </c>
      <c r="Q38" s="77">
        <v>1019.9463945843061</v>
      </c>
      <c r="R38" s="49">
        <f t="shared" si="1"/>
        <v>7.2222222222222223</v>
      </c>
      <c r="S38" s="50">
        <f t="shared" si="1"/>
        <v>2.2222222222222223</v>
      </c>
      <c r="T38" s="50">
        <f t="shared" si="1"/>
        <v>2.0000000000000009</v>
      </c>
      <c r="U38" s="51">
        <f t="shared" si="2"/>
        <v>7.6200000000000004E-2</v>
      </c>
      <c r="V38" s="50">
        <f t="shared" si="3"/>
        <v>3.8888888888888888</v>
      </c>
      <c r="W38" s="14">
        <f t="shared" si="3"/>
        <v>1.1111111111111112</v>
      </c>
    </row>
    <row r="39" spans="2:23" x14ac:dyDescent="0.25">
      <c r="B39" s="4">
        <v>31</v>
      </c>
      <c r="C39" s="33">
        <v>30.13</v>
      </c>
      <c r="D39" s="5">
        <v>44</v>
      </c>
      <c r="E39" s="4">
        <v>32.5</v>
      </c>
      <c r="F39" s="6">
        <v>31</v>
      </c>
      <c r="G39" s="5" t="s">
        <v>31</v>
      </c>
      <c r="H39" s="6">
        <v>1.5</v>
      </c>
      <c r="I39" s="6">
        <v>0</v>
      </c>
      <c r="J39" s="14"/>
      <c r="K39" s="4">
        <v>38.700000000000003</v>
      </c>
      <c r="L39" s="6">
        <v>31.1</v>
      </c>
      <c r="M39" s="5" t="s">
        <v>31</v>
      </c>
      <c r="N39" s="5">
        <v>1</v>
      </c>
      <c r="O39" s="11">
        <v>8</v>
      </c>
      <c r="P39" s="6" t="s">
        <v>54</v>
      </c>
      <c r="Q39" s="77">
        <v>1020.9623111764081</v>
      </c>
      <c r="R39" s="49">
        <f t="shared" si="1"/>
        <v>6.6666666666666661</v>
      </c>
      <c r="S39" s="50">
        <f t="shared" si="1"/>
        <v>0.27777777777777779</v>
      </c>
      <c r="T39" s="50">
        <f t="shared" si="1"/>
        <v>-0.55555555555555558</v>
      </c>
      <c r="U39" s="51">
        <f t="shared" si="2"/>
        <v>0</v>
      </c>
      <c r="V39" s="50">
        <f t="shared" si="3"/>
        <v>3.7222222222222237</v>
      </c>
      <c r="W39" s="14">
        <f t="shared" si="3"/>
        <v>-0.49999999999999922</v>
      </c>
    </row>
    <row r="40" spans="2:23" x14ac:dyDescent="0.25">
      <c r="B40" s="1" t="s">
        <v>15</v>
      </c>
      <c r="C40" s="12">
        <f>SUM(C9:C39)</f>
        <v>924.83200000000022</v>
      </c>
      <c r="D40" s="36">
        <f t="shared" ref="D40:O40" si="4">SUM(D9:D39)</f>
        <v>1395</v>
      </c>
      <c r="E40" s="36">
        <f t="shared" ref="E40" si="5">SUM(E9:E39)</f>
        <v>1150.9000000000001</v>
      </c>
      <c r="F40" s="36">
        <f t="shared" si="4"/>
        <v>1110.9999999999998</v>
      </c>
      <c r="G40" s="36"/>
      <c r="H40" s="36">
        <f t="shared" si="4"/>
        <v>47</v>
      </c>
      <c r="I40" s="36">
        <f t="shared" si="4"/>
        <v>232</v>
      </c>
      <c r="J40" s="35">
        <f t="shared" si="4"/>
        <v>4.160000000000001</v>
      </c>
      <c r="K40" s="36">
        <f t="shared" ref="K40" si="6">SUM(K9:K39)</f>
        <v>1287.6999999999998</v>
      </c>
      <c r="L40" s="36">
        <f t="shared" si="4"/>
        <v>1028.3000000000002</v>
      </c>
      <c r="M40" s="12"/>
      <c r="N40" s="36">
        <f t="shared" si="4"/>
        <v>48.5</v>
      </c>
      <c r="O40" s="37">
        <f t="shared" si="4"/>
        <v>253</v>
      </c>
      <c r="P40" s="3"/>
      <c r="Q40" s="36">
        <f>SUM(Q9:Q39)</f>
        <v>31338.351619330089</v>
      </c>
      <c r="R40" s="37"/>
      <c r="S40" s="47"/>
      <c r="T40" s="47"/>
      <c r="U40" s="48">
        <f t="shared" si="2"/>
        <v>10.566400000000002</v>
      </c>
      <c r="V40" s="47"/>
      <c r="W40" s="13"/>
    </row>
    <row r="41" spans="2:23" x14ac:dyDescent="0.25">
      <c r="B41" s="7" t="s">
        <v>16</v>
      </c>
      <c r="C41" s="15">
        <f>C40/31</f>
        <v>29.833290322580652</v>
      </c>
      <c r="D41" s="38">
        <f t="shared" ref="D41:O41" si="7">D40/31</f>
        <v>45</v>
      </c>
      <c r="E41" s="38">
        <f t="shared" ref="E41" si="8">E40/31</f>
        <v>37.12580645161291</v>
      </c>
      <c r="F41" s="38">
        <f t="shared" si="7"/>
        <v>35.838709677419345</v>
      </c>
      <c r="G41" s="38"/>
      <c r="H41" s="38">
        <f t="shared" si="7"/>
        <v>1.5161290322580645</v>
      </c>
      <c r="I41" s="38">
        <f t="shared" si="7"/>
        <v>7.4838709677419351</v>
      </c>
      <c r="J41" s="38">
        <f t="shared" si="7"/>
        <v>0.13419354838709679</v>
      </c>
      <c r="K41" s="38">
        <f t="shared" ref="K41" si="9">K40/31</f>
        <v>41.538709677419348</v>
      </c>
      <c r="L41" s="38">
        <f t="shared" si="7"/>
        <v>33.170967741935492</v>
      </c>
      <c r="M41" s="15"/>
      <c r="N41" s="38">
        <f t="shared" si="7"/>
        <v>1.564516129032258</v>
      </c>
      <c r="O41" s="39">
        <f t="shared" si="7"/>
        <v>8.1612903225806459</v>
      </c>
      <c r="P41" s="9"/>
      <c r="Q41" s="38">
        <f>AVERAGE(Q9:Q39)</f>
        <v>1010.9145683654867</v>
      </c>
      <c r="R41" s="39">
        <f t="shared" si="1"/>
        <v>7.2222222222222223</v>
      </c>
      <c r="S41" s="52">
        <f t="shared" si="1"/>
        <v>2.8476702508960607</v>
      </c>
      <c r="T41" s="52">
        <f t="shared" si="1"/>
        <v>2.1326164874551918</v>
      </c>
      <c r="U41" s="53">
        <f t="shared" si="2"/>
        <v>0.34085161290322585</v>
      </c>
      <c r="V41" s="52">
        <f t="shared" si="3"/>
        <v>5.2992831541218601</v>
      </c>
      <c r="W41" s="54">
        <f t="shared" si="3"/>
        <v>0.65053763440860657</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v>5</v>
      </c>
      <c r="E45" s="5">
        <v>0.5</v>
      </c>
      <c r="F45" s="5">
        <v>4.5</v>
      </c>
      <c r="G45" s="5">
        <v>2</v>
      </c>
      <c r="H45" s="5">
        <v>8</v>
      </c>
      <c r="I45" s="5">
        <v>3</v>
      </c>
      <c r="J45" s="5">
        <v>1.5</v>
      </c>
      <c r="K45" s="6"/>
    </row>
    <row r="46" spans="2:23" ht="30" x14ac:dyDescent="0.25">
      <c r="B46" s="24" t="s">
        <v>28</v>
      </c>
      <c r="C46" s="7">
        <v>7.5</v>
      </c>
      <c r="D46" s="8">
        <v>14.5</v>
      </c>
      <c r="E46" s="8">
        <v>1.5</v>
      </c>
      <c r="F46" s="8">
        <v>13</v>
      </c>
      <c r="G46" s="8">
        <v>9</v>
      </c>
      <c r="H46" s="8">
        <v>34</v>
      </c>
      <c r="I46" s="8">
        <v>8.5</v>
      </c>
      <c r="J46" s="8">
        <v>6.5</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39">
    <cfRule type="expression" dxfId="168" priority="16">
      <formula>C9&gt;31</formula>
    </cfRule>
  </conditionalFormatting>
  <conditionalFormatting sqref="C9:C39">
    <cfRule type="expression" dxfId="167" priority="15">
      <formula>C9&lt;29</formula>
    </cfRule>
  </conditionalFormatting>
  <conditionalFormatting sqref="D9:D39">
    <cfRule type="expression" dxfId="166" priority="12">
      <formula>D9&lt;40</formula>
    </cfRule>
    <cfRule type="expression" dxfId="165" priority="13">
      <formula>D9&gt;70</formula>
    </cfRule>
  </conditionalFormatting>
  <conditionalFormatting sqref="F9:F39">
    <cfRule type="expression" dxfId="164" priority="9">
      <formula>F9&gt;E9</formula>
    </cfRule>
  </conditionalFormatting>
  <conditionalFormatting sqref="I9:I39">
    <cfRule type="cellIs" dxfId="163" priority="8" operator="greaterThan">
      <formula>10</formula>
    </cfRule>
  </conditionalFormatting>
  <conditionalFormatting sqref="J9:J39">
    <cfRule type="cellIs" dxfId="162" priority="7" operator="greaterThanOrEqual">
      <formula>5</formula>
    </cfRule>
  </conditionalFormatting>
  <conditionalFormatting sqref="K13:K35 K37:K39">
    <cfRule type="cellIs" dxfId="161" priority="5" operator="lessThan">
      <formula>35</formula>
    </cfRule>
    <cfRule type="cellIs" dxfId="160" priority="6" operator="greaterThanOrEqual">
      <formula>85</formula>
    </cfRule>
  </conditionalFormatting>
  <conditionalFormatting sqref="L13:L39">
    <cfRule type="cellIs" dxfId="159" priority="3" operator="notBetween">
      <formula>70</formula>
      <formula>20</formula>
    </cfRule>
    <cfRule type="expression" dxfId="158" priority="4">
      <formula>L13&gt;K13</formula>
    </cfRule>
  </conditionalFormatting>
  <conditionalFormatting sqref="O9:O39">
    <cfRule type="cellIs" dxfId="157" priority="2" operator="greaterThan">
      <formula>10</formula>
    </cfRule>
  </conditionalFormatting>
  <conditionalFormatting sqref="P9:P39">
    <cfRule type="containsBlanks" dxfId="156"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29.47</v>
      </c>
      <c r="D9" s="1">
        <v>62</v>
      </c>
      <c r="E9" s="1">
        <v>60</v>
      </c>
      <c r="F9" s="3">
        <v>56</v>
      </c>
      <c r="G9" s="2" t="s">
        <v>39</v>
      </c>
      <c r="H9" s="3">
        <v>3</v>
      </c>
      <c r="I9" s="3">
        <v>8</v>
      </c>
      <c r="J9" s="13">
        <v>0.09</v>
      </c>
      <c r="K9" s="1">
        <v>62.5</v>
      </c>
      <c r="L9" s="3">
        <v>51.5</v>
      </c>
      <c r="M9" s="2" t="s">
        <v>39</v>
      </c>
      <c r="N9" s="2">
        <v>5</v>
      </c>
      <c r="O9" s="10">
        <v>8</v>
      </c>
      <c r="P9" s="3" t="s">
        <v>92</v>
      </c>
      <c r="Q9" s="78">
        <v>997.08827126200401</v>
      </c>
      <c r="R9" s="37">
        <f>CONVERT(D9,"F","C")</f>
        <v>16.666666666666668</v>
      </c>
      <c r="S9" s="47">
        <f t="shared" ref="S9:T24" si="0">CONVERT(E9,"F","C")</f>
        <v>15.555555555555555</v>
      </c>
      <c r="T9" s="47">
        <f t="shared" si="0"/>
        <v>13.333333333333332</v>
      </c>
      <c r="U9" s="48">
        <f>CONVERT(J9,"in","cm")</f>
        <v>0.22859999999999997</v>
      </c>
      <c r="V9" s="47">
        <f>CONVERT(K9,"F","C")</f>
        <v>16.944444444444443</v>
      </c>
      <c r="W9" s="13">
        <f>CONVERT(L9,"F","C")</f>
        <v>10.833333333333334</v>
      </c>
    </row>
    <row r="10" spans="1:23" x14ac:dyDescent="0.25">
      <c r="B10" s="4">
        <v>2</v>
      </c>
      <c r="C10" s="33">
        <v>29.507999999999999</v>
      </c>
      <c r="D10" s="5">
        <v>62</v>
      </c>
      <c r="E10" s="4">
        <v>59</v>
      </c>
      <c r="F10" s="6">
        <v>54.4</v>
      </c>
      <c r="G10" s="5" t="s">
        <v>39</v>
      </c>
      <c r="H10" s="6">
        <v>4</v>
      </c>
      <c r="I10" s="6">
        <v>2</v>
      </c>
      <c r="J10" s="14">
        <v>0.47</v>
      </c>
      <c r="K10" s="4">
        <v>62.7</v>
      </c>
      <c r="L10" s="6">
        <v>51.8</v>
      </c>
      <c r="M10" s="5" t="s">
        <v>39</v>
      </c>
      <c r="N10" s="5">
        <v>2</v>
      </c>
      <c r="O10" s="11">
        <v>7</v>
      </c>
      <c r="P10" s="6" t="s">
        <v>93</v>
      </c>
      <c r="Q10" s="77">
        <v>998.37509894533366</v>
      </c>
      <c r="R10" s="49">
        <f t="shared" ref="R10:T41" si="1">CONVERT(D10,"F","C")</f>
        <v>16.666666666666668</v>
      </c>
      <c r="S10" s="50">
        <f t="shared" si="0"/>
        <v>15</v>
      </c>
      <c r="T10" s="50">
        <f t="shared" si="0"/>
        <v>12.444444444444443</v>
      </c>
      <c r="U10" s="51">
        <f t="shared" ref="U10:U41" si="2">CONVERT(J10,"in","cm")</f>
        <v>1.1938</v>
      </c>
      <c r="V10" s="50">
        <f t="shared" ref="V10:W41" si="3">CONVERT(K10,"F","C")</f>
        <v>17.055555555555557</v>
      </c>
      <c r="W10" s="14">
        <f t="shared" si="3"/>
        <v>10.999999999999998</v>
      </c>
    </row>
    <row r="11" spans="1:23" x14ac:dyDescent="0.25">
      <c r="B11" s="4">
        <v>3</v>
      </c>
      <c r="C11" s="33">
        <v>29.474</v>
      </c>
      <c r="D11" s="5">
        <v>62</v>
      </c>
      <c r="E11" s="4">
        <v>55</v>
      </c>
      <c r="F11" s="6">
        <v>51.3</v>
      </c>
      <c r="G11" s="5" t="s">
        <v>39</v>
      </c>
      <c r="H11" s="6">
        <v>2</v>
      </c>
      <c r="I11" s="6">
        <v>10</v>
      </c>
      <c r="J11" s="14">
        <v>0.19</v>
      </c>
      <c r="K11" s="4">
        <v>58</v>
      </c>
      <c r="L11" s="6">
        <v>47</v>
      </c>
      <c r="M11" s="5" t="s">
        <v>39</v>
      </c>
      <c r="N11" s="5">
        <v>1</v>
      </c>
      <c r="O11" s="11">
        <v>9</v>
      </c>
      <c r="P11" s="6" t="s">
        <v>94</v>
      </c>
      <c r="Q11" s="77">
        <v>997.22372680761782</v>
      </c>
      <c r="R11" s="49">
        <f t="shared" si="1"/>
        <v>16.666666666666668</v>
      </c>
      <c r="S11" s="50">
        <f t="shared" si="0"/>
        <v>12.777777777777777</v>
      </c>
      <c r="T11" s="50">
        <f t="shared" si="0"/>
        <v>10.72222222222222</v>
      </c>
      <c r="U11" s="51">
        <f t="shared" si="2"/>
        <v>0.48260000000000003</v>
      </c>
      <c r="V11" s="50">
        <f t="shared" si="3"/>
        <v>14.444444444444445</v>
      </c>
      <c r="W11" s="14">
        <f t="shared" si="3"/>
        <v>8.3333333333333339</v>
      </c>
    </row>
    <row r="12" spans="1:23" x14ac:dyDescent="0.25">
      <c r="B12" s="4">
        <v>4</v>
      </c>
      <c r="C12" s="33">
        <v>29.78</v>
      </c>
      <c r="D12" s="34">
        <v>60</v>
      </c>
      <c r="E12" s="4">
        <v>57.5</v>
      </c>
      <c r="F12" s="6">
        <v>52.7</v>
      </c>
      <c r="G12" s="5" t="s">
        <v>39</v>
      </c>
      <c r="H12" s="6">
        <v>1</v>
      </c>
      <c r="I12" s="6">
        <v>1</v>
      </c>
      <c r="J12" s="14">
        <v>0.19</v>
      </c>
      <c r="K12" s="4">
        <v>63.8</v>
      </c>
      <c r="L12" s="6">
        <v>42.2</v>
      </c>
      <c r="M12" s="5" t="s">
        <v>35</v>
      </c>
      <c r="N12" s="5">
        <v>1</v>
      </c>
      <c r="O12" s="11">
        <v>8</v>
      </c>
      <c r="P12" s="6" t="s">
        <v>33</v>
      </c>
      <c r="Q12" s="77">
        <v>1007.5860760470611</v>
      </c>
      <c r="R12" s="49">
        <f t="shared" si="1"/>
        <v>15.555555555555555</v>
      </c>
      <c r="S12" s="50">
        <f t="shared" si="0"/>
        <v>14.166666666666666</v>
      </c>
      <c r="T12" s="50">
        <f t="shared" si="0"/>
        <v>11.500000000000002</v>
      </c>
      <c r="U12" s="51">
        <f t="shared" si="2"/>
        <v>0.48260000000000003</v>
      </c>
      <c r="V12" s="50">
        <f t="shared" si="3"/>
        <v>17.666666666666664</v>
      </c>
      <c r="W12" s="14">
        <f t="shared" si="3"/>
        <v>5.6666666666666679</v>
      </c>
    </row>
    <row r="13" spans="1:23" x14ac:dyDescent="0.25">
      <c r="B13" s="4">
        <v>5</v>
      </c>
      <c r="C13" s="33">
        <v>29.92</v>
      </c>
      <c r="D13" s="34">
        <v>61</v>
      </c>
      <c r="E13" s="4">
        <v>59</v>
      </c>
      <c r="F13" s="6">
        <v>55</v>
      </c>
      <c r="G13" s="5" t="s">
        <v>39</v>
      </c>
      <c r="H13" s="6">
        <v>2</v>
      </c>
      <c r="I13" s="6">
        <v>8</v>
      </c>
      <c r="J13" s="14">
        <v>0.03</v>
      </c>
      <c r="K13" s="4">
        <v>62</v>
      </c>
      <c r="L13" s="6">
        <v>47.2</v>
      </c>
      <c r="M13" s="5" t="s">
        <v>39</v>
      </c>
      <c r="N13" s="5">
        <v>1</v>
      </c>
      <c r="O13" s="11">
        <v>8</v>
      </c>
      <c r="P13" s="6" t="s">
        <v>33</v>
      </c>
      <c r="Q13" s="77">
        <v>1012.3270201435387</v>
      </c>
      <c r="R13" s="49">
        <f t="shared" si="1"/>
        <v>16.111111111111111</v>
      </c>
      <c r="S13" s="50">
        <f t="shared" si="0"/>
        <v>15</v>
      </c>
      <c r="T13" s="50">
        <f t="shared" si="0"/>
        <v>12.777777777777777</v>
      </c>
      <c r="U13" s="51">
        <f t="shared" si="2"/>
        <v>7.6200000000000004E-2</v>
      </c>
      <c r="V13" s="50">
        <f t="shared" si="3"/>
        <v>16.666666666666668</v>
      </c>
      <c r="W13" s="14">
        <f t="shared" si="3"/>
        <v>8.4444444444444464</v>
      </c>
    </row>
    <row r="14" spans="1:23" x14ac:dyDescent="0.25">
      <c r="B14" s="4">
        <v>6</v>
      </c>
      <c r="C14" s="33">
        <v>30</v>
      </c>
      <c r="D14" s="5">
        <v>61</v>
      </c>
      <c r="E14" s="4">
        <v>58.6</v>
      </c>
      <c r="F14" s="6">
        <v>55</v>
      </c>
      <c r="G14" s="5" t="s">
        <v>35</v>
      </c>
      <c r="H14" s="6">
        <v>2</v>
      </c>
      <c r="I14" s="6">
        <v>7</v>
      </c>
      <c r="J14" s="14">
        <v>7.0000000000000007E-2</v>
      </c>
      <c r="K14" s="4">
        <v>64</v>
      </c>
      <c r="L14" s="6">
        <v>55</v>
      </c>
      <c r="M14" s="5" t="s">
        <v>35</v>
      </c>
      <c r="N14" s="5">
        <v>3</v>
      </c>
      <c r="O14" s="11">
        <v>8</v>
      </c>
      <c r="P14" s="6" t="s">
        <v>33</v>
      </c>
      <c r="Q14" s="77">
        <v>1015.0361310558116</v>
      </c>
      <c r="R14" s="49">
        <f t="shared" si="1"/>
        <v>16.111111111111111</v>
      </c>
      <c r="S14" s="50">
        <f t="shared" si="0"/>
        <v>14.777777777777779</v>
      </c>
      <c r="T14" s="50">
        <f t="shared" si="0"/>
        <v>12.777777777777777</v>
      </c>
      <c r="U14" s="51">
        <f t="shared" si="2"/>
        <v>0.17780000000000001</v>
      </c>
      <c r="V14" s="50">
        <f t="shared" si="3"/>
        <v>17.777777777777779</v>
      </c>
      <c r="W14" s="14">
        <f t="shared" si="3"/>
        <v>12.777777777777777</v>
      </c>
    </row>
    <row r="15" spans="1:23" x14ac:dyDescent="0.25">
      <c r="B15" s="4">
        <v>7</v>
      </c>
      <c r="C15" s="33">
        <v>29.78</v>
      </c>
      <c r="D15" s="5">
        <v>62</v>
      </c>
      <c r="E15" s="4">
        <v>61</v>
      </c>
      <c r="F15" s="6">
        <v>59.3</v>
      </c>
      <c r="G15" s="5" t="s">
        <v>35</v>
      </c>
      <c r="H15" s="6">
        <v>3</v>
      </c>
      <c r="I15" s="6">
        <v>10</v>
      </c>
      <c r="J15" s="14">
        <v>0.43</v>
      </c>
      <c r="K15" s="4">
        <v>61.5</v>
      </c>
      <c r="L15" s="6">
        <v>55.8</v>
      </c>
      <c r="M15" s="5" t="s">
        <v>35</v>
      </c>
      <c r="N15" s="5">
        <v>0.5</v>
      </c>
      <c r="O15" s="11">
        <v>9</v>
      </c>
      <c r="P15" s="6" t="s">
        <v>49</v>
      </c>
      <c r="Q15" s="77">
        <v>1007.5860760470611</v>
      </c>
      <c r="R15" s="49">
        <f t="shared" si="1"/>
        <v>16.666666666666668</v>
      </c>
      <c r="S15" s="50">
        <f t="shared" si="0"/>
        <v>16.111111111111111</v>
      </c>
      <c r="T15" s="50">
        <f t="shared" si="0"/>
        <v>15.166666666666664</v>
      </c>
      <c r="U15" s="51">
        <f t="shared" si="2"/>
        <v>1.0921999999999998</v>
      </c>
      <c r="V15" s="50">
        <f t="shared" si="3"/>
        <v>16.388888888888889</v>
      </c>
      <c r="W15" s="14">
        <f t="shared" si="3"/>
        <v>13.22222222222222</v>
      </c>
    </row>
    <row r="16" spans="1:23" x14ac:dyDescent="0.25">
      <c r="B16" s="4">
        <v>8</v>
      </c>
      <c r="C16" s="33">
        <v>29.972000000000001</v>
      </c>
      <c r="D16" s="5">
        <v>62</v>
      </c>
      <c r="E16" s="4">
        <v>54.7</v>
      </c>
      <c r="F16" s="6">
        <v>52.3</v>
      </c>
      <c r="G16" s="5" t="s">
        <v>44</v>
      </c>
      <c r="H16" s="6">
        <v>1</v>
      </c>
      <c r="I16" s="6">
        <v>10</v>
      </c>
      <c r="J16" s="14">
        <v>0.15</v>
      </c>
      <c r="K16" s="4">
        <v>58.5</v>
      </c>
      <c r="L16" s="6">
        <v>50.4</v>
      </c>
      <c r="M16" s="5" t="s">
        <v>35</v>
      </c>
      <c r="N16" s="5">
        <v>0.5</v>
      </c>
      <c r="O16" s="11">
        <v>8</v>
      </c>
      <c r="P16" s="6" t="s">
        <v>36</v>
      </c>
      <c r="Q16" s="77">
        <v>1014.0879422365159</v>
      </c>
      <c r="R16" s="49">
        <f t="shared" si="1"/>
        <v>16.666666666666668</v>
      </c>
      <c r="S16" s="50">
        <f t="shared" si="0"/>
        <v>12.611111111111112</v>
      </c>
      <c r="T16" s="50">
        <f t="shared" si="0"/>
        <v>11.277777777777777</v>
      </c>
      <c r="U16" s="51">
        <f t="shared" si="2"/>
        <v>0.38100000000000001</v>
      </c>
      <c r="V16" s="50">
        <f t="shared" si="3"/>
        <v>14.722222222222221</v>
      </c>
      <c r="W16" s="14">
        <f t="shared" si="3"/>
        <v>10.222222222222221</v>
      </c>
    </row>
    <row r="17" spans="2:23" x14ac:dyDescent="0.25">
      <c r="B17" s="4">
        <v>9</v>
      </c>
      <c r="C17" s="33">
        <v>30.18</v>
      </c>
      <c r="D17" s="5">
        <v>61</v>
      </c>
      <c r="E17" s="4">
        <v>52.7</v>
      </c>
      <c r="F17" s="6">
        <v>50</v>
      </c>
      <c r="G17" s="5" t="s">
        <v>32</v>
      </c>
      <c r="H17" s="6">
        <v>0.5</v>
      </c>
      <c r="I17" s="6">
        <v>10</v>
      </c>
      <c r="J17" s="14"/>
      <c r="K17" s="4">
        <v>57.9</v>
      </c>
      <c r="L17" s="6">
        <v>48.4</v>
      </c>
      <c r="M17" s="5" t="s">
        <v>31</v>
      </c>
      <c r="N17" s="5">
        <v>1</v>
      </c>
      <c r="O17" s="11">
        <v>7</v>
      </c>
      <c r="P17" s="6" t="s">
        <v>36</v>
      </c>
      <c r="Q17" s="77">
        <v>1021.1316306084251</v>
      </c>
      <c r="R17" s="49">
        <f t="shared" si="1"/>
        <v>16.111111111111111</v>
      </c>
      <c r="S17" s="50">
        <f t="shared" si="0"/>
        <v>11.500000000000002</v>
      </c>
      <c r="T17" s="50">
        <f t="shared" si="0"/>
        <v>10</v>
      </c>
      <c r="U17" s="51">
        <f t="shared" si="2"/>
        <v>0</v>
      </c>
      <c r="V17" s="50">
        <f t="shared" si="3"/>
        <v>14.388888888888888</v>
      </c>
      <c r="W17" s="14">
        <f t="shared" si="3"/>
        <v>9.1111111111111107</v>
      </c>
    </row>
    <row r="18" spans="2:23" x14ac:dyDescent="0.25">
      <c r="B18" s="4">
        <v>10</v>
      </c>
      <c r="C18" s="33">
        <v>30.353999999999999</v>
      </c>
      <c r="D18" s="5">
        <v>60</v>
      </c>
      <c r="E18" s="4">
        <v>53</v>
      </c>
      <c r="F18" s="6">
        <v>49.3</v>
      </c>
      <c r="G18" s="5" t="s">
        <v>31</v>
      </c>
      <c r="H18" s="6">
        <v>1.5</v>
      </c>
      <c r="I18" s="6">
        <v>0</v>
      </c>
      <c r="J18" s="14"/>
      <c r="K18" s="4">
        <v>61</v>
      </c>
      <c r="L18" s="6">
        <v>50</v>
      </c>
      <c r="M18" s="5" t="s">
        <v>31</v>
      </c>
      <c r="N18" s="5">
        <v>1</v>
      </c>
      <c r="O18" s="11">
        <v>7</v>
      </c>
      <c r="P18" s="6" t="s">
        <v>33</v>
      </c>
      <c r="Q18" s="77">
        <v>1027.0239468426187</v>
      </c>
      <c r="R18" s="49">
        <f t="shared" si="1"/>
        <v>15.555555555555555</v>
      </c>
      <c r="S18" s="50">
        <f t="shared" si="0"/>
        <v>11.666666666666666</v>
      </c>
      <c r="T18" s="50">
        <f t="shared" si="0"/>
        <v>9.6111111111111089</v>
      </c>
      <c r="U18" s="51">
        <f t="shared" si="2"/>
        <v>0</v>
      </c>
      <c r="V18" s="50">
        <f t="shared" si="3"/>
        <v>16.111111111111111</v>
      </c>
      <c r="W18" s="14">
        <f t="shared" si="3"/>
        <v>10</v>
      </c>
    </row>
    <row r="19" spans="2:23" x14ac:dyDescent="0.25">
      <c r="B19" s="4">
        <v>11</v>
      </c>
      <c r="C19" s="33">
        <v>30.173999999999999</v>
      </c>
      <c r="D19" s="5">
        <v>61</v>
      </c>
      <c r="E19" s="4">
        <v>54</v>
      </c>
      <c r="F19" s="6">
        <v>51</v>
      </c>
      <c r="G19" s="5" t="s">
        <v>31</v>
      </c>
      <c r="H19" s="6">
        <v>1</v>
      </c>
      <c r="I19" s="6">
        <v>10</v>
      </c>
      <c r="J19" s="14">
        <v>0.12</v>
      </c>
      <c r="K19" s="4">
        <v>57</v>
      </c>
      <c r="L19" s="6">
        <v>49</v>
      </c>
      <c r="M19" s="5"/>
      <c r="N19" s="5">
        <v>0</v>
      </c>
      <c r="O19" s="11">
        <v>7</v>
      </c>
      <c r="P19" s="6" t="s">
        <v>95</v>
      </c>
      <c r="Q19" s="77">
        <v>1020.9284472900047</v>
      </c>
      <c r="R19" s="49">
        <f t="shared" si="1"/>
        <v>16.111111111111111</v>
      </c>
      <c r="S19" s="50">
        <f t="shared" si="0"/>
        <v>12.222222222222221</v>
      </c>
      <c r="T19" s="50">
        <f t="shared" si="0"/>
        <v>10.555555555555555</v>
      </c>
      <c r="U19" s="51">
        <f t="shared" si="2"/>
        <v>0.30480000000000002</v>
      </c>
      <c r="V19" s="50">
        <f t="shared" si="3"/>
        <v>13.888888888888889</v>
      </c>
      <c r="W19" s="14">
        <f t="shared" si="3"/>
        <v>9.4444444444444446</v>
      </c>
    </row>
    <row r="20" spans="2:23" x14ac:dyDescent="0.25">
      <c r="B20" s="4">
        <v>12</v>
      </c>
      <c r="C20" s="33">
        <v>30.36</v>
      </c>
      <c r="D20" s="5">
        <v>61</v>
      </c>
      <c r="E20" s="4">
        <v>52.5</v>
      </c>
      <c r="F20" s="6">
        <v>49</v>
      </c>
      <c r="G20" s="5" t="s">
        <v>31</v>
      </c>
      <c r="H20" s="6">
        <v>1.5</v>
      </c>
      <c r="I20" s="6">
        <v>1</v>
      </c>
      <c r="J20" s="14"/>
      <c r="K20" s="4">
        <v>59</v>
      </c>
      <c r="L20" s="6">
        <v>49.8</v>
      </c>
      <c r="M20" s="5" t="s">
        <v>31</v>
      </c>
      <c r="N20" s="5">
        <v>1</v>
      </c>
      <c r="O20" s="11">
        <v>8</v>
      </c>
      <c r="P20" s="6" t="s">
        <v>61</v>
      </c>
      <c r="Q20" s="77">
        <v>1027.227130161039</v>
      </c>
      <c r="R20" s="49">
        <f t="shared" si="1"/>
        <v>16.111111111111111</v>
      </c>
      <c r="S20" s="50">
        <f t="shared" si="0"/>
        <v>11.388888888888889</v>
      </c>
      <c r="T20" s="50">
        <f t="shared" si="0"/>
        <v>9.4444444444444446</v>
      </c>
      <c r="U20" s="51">
        <f t="shared" si="2"/>
        <v>0</v>
      </c>
      <c r="V20" s="50">
        <f t="shared" si="3"/>
        <v>15</v>
      </c>
      <c r="W20" s="14">
        <f t="shared" si="3"/>
        <v>9.8888888888888875</v>
      </c>
    </row>
    <row r="21" spans="2:23" x14ac:dyDescent="0.25">
      <c r="B21" s="4">
        <v>13</v>
      </c>
      <c r="C21" s="33">
        <v>30.474</v>
      </c>
      <c r="D21" s="5">
        <v>60</v>
      </c>
      <c r="E21" s="4">
        <v>52.2</v>
      </c>
      <c r="F21" s="6">
        <v>48</v>
      </c>
      <c r="G21" s="5" t="s">
        <v>31</v>
      </c>
      <c r="H21" s="6">
        <v>1.5</v>
      </c>
      <c r="I21" s="6">
        <v>0</v>
      </c>
      <c r="J21" s="14"/>
      <c r="K21" s="4">
        <v>58</v>
      </c>
      <c r="L21" s="6">
        <v>42.2</v>
      </c>
      <c r="M21" s="5" t="s">
        <v>31</v>
      </c>
      <c r="N21" s="5">
        <v>0.5</v>
      </c>
      <c r="O21" s="11">
        <v>7</v>
      </c>
      <c r="P21" s="6" t="s">
        <v>61</v>
      </c>
      <c r="Q21" s="77">
        <v>1031.0876132110279</v>
      </c>
      <c r="R21" s="49">
        <f t="shared" si="1"/>
        <v>15.555555555555555</v>
      </c>
      <c r="S21" s="50">
        <f t="shared" si="0"/>
        <v>11.222222222222223</v>
      </c>
      <c r="T21" s="50">
        <f t="shared" si="0"/>
        <v>8.8888888888888893</v>
      </c>
      <c r="U21" s="51">
        <f t="shared" si="2"/>
        <v>0</v>
      </c>
      <c r="V21" s="50">
        <f t="shared" si="3"/>
        <v>14.444444444444445</v>
      </c>
      <c r="W21" s="14">
        <f t="shared" si="3"/>
        <v>5.6666666666666679</v>
      </c>
    </row>
    <row r="22" spans="2:23" x14ac:dyDescent="0.25">
      <c r="B22" s="4">
        <v>14</v>
      </c>
      <c r="C22" s="33">
        <v>30.274000000000001</v>
      </c>
      <c r="D22" s="5">
        <v>61</v>
      </c>
      <c r="E22" s="4">
        <v>52</v>
      </c>
      <c r="F22" s="6">
        <v>49</v>
      </c>
      <c r="G22" s="5" t="s">
        <v>31</v>
      </c>
      <c r="H22" s="6">
        <v>1</v>
      </c>
      <c r="I22" s="6">
        <v>0</v>
      </c>
      <c r="J22" s="14"/>
      <c r="K22" s="4">
        <v>58.9</v>
      </c>
      <c r="L22" s="6">
        <v>41.1</v>
      </c>
      <c r="M22" s="5"/>
      <c r="N22" s="5">
        <v>0</v>
      </c>
      <c r="O22" s="11">
        <v>8</v>
      </c>
      <c r="P22" s="6" t="s">
        <v>61</v>
      </c>
      <c r="Q22" s="77">
        <v>1024.3148359303459</v>
      </c>
      <c r="R22" s="49">
        <f t="shared" si="1"/>
        <v>16.111111111111111</v>
      </c>
      <c r="S22" s="50">
        <f t="shared" si="0"/>
        <v>11.111111111111111</v>
      </c>
      <c r="T22" s="50">
        <f t="shared" si="0"/>
        <v>9.4444444444444446</v>
      </c>
      <c r="U22" s="51">
        <f t="shared" si="2"/>
        <v>0</v>
      </c>
      <c r="V22" s="50">
        <f t="shared" si="3"/>
        <v>14.944444444444443</v>
      </c>
      <c r="W22" s="14">
        <f t="shared" si="3"/>
        <v>5.0555555555555562</v>
      </c>
    </row>
    <row r="23" spans="2:23" x14ac:dyDescent="0.25">
      <c r="B23" s="4">
        <v>15</v>
      </c>
      <c r="C23" s="33">
        <v>30.117999999999999</v>
      </c>
      <c r="D23" s="5">
        <v>60</v>
      </c>
      <c r="E23" s="4">
        <v>53</v>
      </c>
      <c r="F23" s="6">
        <v>51.3</v>
      </c>
      <c r="G23" s="5" t="s">
        <v>32</v>
      </c>
      <c r="H23" s="6">
        <v>1.5</v>
      </c>
      <c r="I23" s="6">
        <v>0</v>
      </c>
      <c r="J23" s="14"/>
      <c r="K23" s="4">
        <v>58</v>
      </c>
      <c r="L23" s="6">
        <v>39</v>
      </c>
      <c r="M23" s="5"/>
      <c r="N23" s="5">
        <v>0</v>
      </c>
      <c r="O23" s="11">
        <v>8</v>
      </c>
      <c r="P23" s="6" t="s">
        <v>33</v>
      </c>
      <c r="Q23" s="77">
        <v>1019.0320696514137</v>
      </c>
      <c r="R23" s="49">
        <f t="shared" si="1"/>
        <v>15.555555555555555</v>
      </c>
      <c r="S23" s="50">
        <f t="shared" si="0"/>
        <v>11.666666666666666</v>
      </c>
      <c r="T23" s="50">
        <f t="shared" si="0"/>
        <v>10.72222222222222</v>
      </c>
      <c r="U23" s="51">
        <f t="shared" si="2"/>
        <v>0</v>
      </c>
      <c r="V23" s="50">
        <f t="shared" si="3"/>
        <v>14.444444444444445</v>
      </c>
      <c r="W23" s="14">
        <f t="shared" si="3"/>
        <v>3.8888888888888888</v>
      </c>
    </row>
    <row r="24" spans="2:23" x14ac:dyDescent="0.25">
      <c r="B24" s="4">
        <v>16</v>
      </c>
      <c r="C24" s="33">
        <v>30.024000000000001</v>
      </c>
      <c r="D24" s="5">
        <v>60</v>
      </c>
      <c r="E24" s="4">
        <v>58</v>
      </c>
      <c r="F24" s="6">
        <v>56.7</v>
      </c>
      <c r="G24" s="5" t="s">
        <v>32</v>
      </c>
      <c r="H24" s="6">
        <v>1</v>
      </c>
      <c r="I24" s="6">
        <v>9</v>
      </c>
      <c r="J24" s="14"/>
      <c r="K24" s="4">
        <v>61.2</v>
      </c>
      <c r="L24" s="6">
        <v>47.4</v>
      </c>
      <c r="M24" s="5" t="s">
        <v>32</v>
      </c>
      <c r="N24" s="5">
        <v>1.5</v>
      </c>
      <c r="O24" s="11">
        <v>7</v>
      </c>
      <c r="P24" s="6" t="s">
        <v>33</v>
      </c>
      <c r="Q24" s="77">
        <v>1015.8488643294932</v>
      </c>
      <c r="R24" s="49">
        <f t="shared" si="1"/>
        <v>15.555555555555555</v>
      </c>
      <c r="S24" s="50">
        <f t="shared" si="0"/>
        <v>14.444444444444445</v>
      </c>
      <c r="T24" s="50">
        <f t="shared" si="0"/>
        <v>13.722222222222223</v>
      </c>
      <c r="U24" s="51">
        <f t="shared" si="2"/>
        <v>0</v>
      </c>
      <c r="V24" s="50">
        <f t="shared" si="3"/>
        <v>16.222222222222225</v>
      </c>
      <c r="W24" s="14">
        <f t="shared" si="3"/>
        <v>8.5555555555555554</v>
      </c>
    </row>
    <row r="25" spans="2:23" x14ac:dyDescent="0.25">
      <c r="B25" s="4">
        <v>17</v>
      </c>
      <c r="C25" s="33">
        <v>30.03</v>
      </c>
      <c r="D25" s="5">
        <v>61</v>
      </c>
      <c r="E25" s="4">
        <v>56.2</v>
      </c>
      <c r="F25" s="6">
        <v>55</v>
      </c>
      <c r="G25" s="5" t="s">
        <v>35</v>
      </c>
      <c r="H25" s="6">
        <v>1.5</v>
      </c>
      <c r="I25" s="6">
        <v>10</v>
      </c>
      <c r="J25" s="14">
        <v>0.03</v>
      </c>
      <c r="K25" s="4">
        <v>64.400000000000006</v>
      </c>
      <c r="L25" s="6">
        <v>52.2</v>
      </c>
      <c r="M25" s="5" t="s">
        <v>32</v>
      </c>
      <c r="N25" s="5">
        <v>0.5</v>
      </c>
      <c r="O25" s="11">
        <v>8</v>
      </c>
      <c r="P25" s="6" t="s">
        <v>33</v>
      </c>
      <c r="Q25" s="77">
        <v>1016.0520476479138</v>
      </c>
      <c r="R25" s="49">
        <f t="shared" si="1"/>
        <v>16.111111111111111</v>
      </c>
      <c r="S25" s="50">
        <f t="shared" si="1"/>
        <v>13.444444444444446</v>
      </c>
      <c r="T25" s="50">
        <f t="shared" si="1"/>
        <v>12.777777777777777</v>
      </c>
      <c r="U25" s="51">
        <f t="shared" si="2"/>
        <v>7.6200000000000004E-2</v>
      </c>
      <c r="V25" s="50">
        <f t="shared" si="3"/>
        <v>18.000000000000004</v>
      </c>
      <c r="W25" s="14">
        <f t="shared" si="3"/>
        <v>11.222222222222223</v>
      </c>
    </row>
    <row r="26" spans="2:23" x14ac:dyDescent="0.25">
      <c r="B26" s="4">
        <v>18</v>
      </c>
      <c r="C26" s="33">
        <v>29.91</v>
      </c>
      <c r="D26" s="5">
        <v>62</v>
      </c>
      <c r="E26" s="4">
        <v>59</v>
      </c>
      <c r="F26" s="6">
        <v>57</v>
      </c>
      <c r="G26" s="5" t="s">
        <v>32</v>
      </c>
      <c r="H26" s="6">
        <v>2</v>
      </c>
      <c r="I26" s="6">
        <v>10</v>
      </c>
      <c r="J26" s="14">
        <v>0.16</v>
      </c>
      <c r="K26" s="4">
        <v>64</v>
      </c>
      <c r="L26" s="6">
        <v>53</v>
      </c>
      <c r="M26" s="5" t="s">
        <v>32</v>
      </c>
      <c r="N26" s="5">
        <v>2</v>
      </c>
      <c r="O26" s="11">
        <v>9</v>
      </c>
      <c r="P26" s="6" t="s">
        <v>33</v>
      </c>
      <c r="Q26" s="77">
        <v>1011.9883812795046</v>
      </c>
      <c r="R26" s="49">
        <f t="shared" si="1"/>
        <v>16.666666666666668</v>
      </c>
      <c r="S26" s="50">
        <f t="shared" si="1"/>
        <v>15</v>
      </c>
      <c r="T26" s="50">
        <f t="shared" si="1"/>
        <v>13.888888888888889</v>
      </c>
      <c r="U26" s="51">
        <f t="shared" si="2"/>
        <v>0.40639999999999998</v>
      </c>
      <c r="V26" s="50">
        <f t="shared" si="3"/>
        <v>17.777777777777779</v>
      </c>
      <c r="W26" s="14">
        <f t="shared" si="3"/>
        <v>11.666666666666666</v>
      </c>
    </row>
    <row r="27" spans="2:23" x14ac:dyDescent="0.25">
      <c r="B27" s="4">
        <v>19</v>
      </c>
      <c r="C27" s="33">
        <v>29.73</v>
      </c>
      <c r="D27" s="5">
        <v>63</v>
      </c>
      <c r="E27" s="4">
        <v>58.8</v>
      </c>
      <c r="F27" s="6">
        <v>58.2</v>
      </c>
      <c r="G27" s="5" t="s">
        <v>32</v>
      </c>
      <c r="H27" s="6">
        <v>2</v>
      </c>
      <c r="I27" s="6">
        <v>10</v>
      </c>
      <c r="J27" s="14">
        <v>0.5</v>
      </c>
      <c r="K27" s="4">
        <v>60.9</v>
      </c>
      <c r="L27" s="6">
        <v>56.5</v>
      </c>
      <c r="M27" s="5"/>
      <c r="N27" s="5">
        <v>0</v>
      </c>
      <c r="O27" s="11">
        <v>9</v>
      </c>
      <c r="P27" s="6" t="s">
        <v>49</v>
      </c>
      <c r="Q27" s="77">
        <v>1005.8928817268908</v>
      </c>
      <c r="R27" s="49">
        <f t="shared" si="1"/>
        <v>17.222222222222221</v>
      </c>
      <c r="S27" s="50">
        <f t="shared" si="1"/>
        <v>14.888888888888888</v>
      </c>
      <c r="T27" s="50">
        <f t="shared" si="1"/>
        <v>14.555555555555557</v>
      </c>
      <c r="U27" s="51">
        <f t="shared" si="2"/>
        <v>1.27</v>
      </c>
      <c r="V27" s="50">
        <f t="shared" si="3"/>
        <v>16.055555555555554</v>
      </c>
      <c r="W27" s="14">
        <f t="shared" si="3"/>
        <v>13.611111111111111</v>
      </c>
    </row>
    <row r="28" spans="2:23" x14ac:dyDescent="0.25">
      <c r="B28" s="4">
        <v>20</v>
      </c>
      <c r="C28" s="33">
        <v>29.88</v>
      </c>
      <c r="D28" s="5">
        <v>63</v>
      </c>
      <c r="E28" s="4">
        <v>56.2</v>
      </c>
      <c r="F28" s="6">
        <v>54.4</v>
      </c>
      <c r="G28" s="5" t="s">
        <v>39</v>
      </c>
      <c r="H28" s="6">
        <v>1</v>
      </c>
      <c r="I28" s="6">
        <v>10</v>
      </c>
      <c r="J28" s="14"/>
      <c r="K28" s="4">
        <v>60</v>
      </c>
      <c r="L28" s="6">
        <v>49.6</v>
      </c>
      <c r="M28" s="5" t="s">
        <v>39</v>
      </c>
      <c r="N28" s="5">
        <v>0.5</v>
      </c>
      <c r="O28" s="11">
        <v>8</v>
      </c>
      <c r="P28" s="6" t="s">
        <v>36</v>
      </c>
      <c r="Q28" s="77">
        <v>1010.9724646874023</v>
      </c>
      <c r="R28" s="49">
        <f t="shared" si="1"/>
        <v>17.222222222222221</v>
      </c>
      <c r="S28" s="50">
        <f t="shared" si="1"/>
        <v>13.444444444444446</v>
      </c>
      <c r="T28" s="50">
        <f t="shared" si="1"/>
        <v>12.444444444444443</v>
      </c>
      <c r="U28" s="51">
        <f t="shared" si="2"/>
        <v>0</v>
      </c>
      <c r="V28" s="50">
        <f t="shared" si="3"/>
        <v>15.555555555555555</v>
      </c>
      <c r="W28" s="14">
        <f t="shared" si="3"/>
        <v>9.7777777777777786</v>
      </c>
    </row>
    <row r="29" spans="2:23" x14ac:dyDescent="0.25">
      <c r="B29" s="4">
        <v>21</v>
      </c>
      <c r="C29" s="33">
        <v>30.123999999999999</v>
      </c>
      <c r="D29" s="5">
        <v>61</v>
      </c>
      <c r="E29" s="4">
        <v>54.8</v>
      </c>
      <c r="F29" s="6">
        <v>51</v>
      </c>
      <c r="G29" s="5" t="s">
        <v>35</v>
      </c>
      <c r="H29" s="6">
        <v>2</v>
      </c>
      <c r="I29" s="6">
        <v>10</v>
      </c>
      <c r="J29" s="14">
        <v>0.18</v>
      </c>
      <c r="K29" s="4">
        <v>56.3</v>
      </c>
      <c r="L29" s="6">
        <v>41.4</v>
      </c>
      <c r="M29" s="5" t="s">
        <v>38</v>
      </c>
      <c r="N29" s="5">
        <v>2</v>
      </c>
      <c r="O29" s="11">
        <v>9</v>
      </c>
      <c r="P29" s="6" t="s">
        <v>49</v>
      </c>
      <c r="Q29" s="77">
        <v>1019.2352529698342</v>
      </c>
      <c r="R29" s="49">
        <f t="shared" si="1"/>
        <v>16.111111111111111</v>
      </c>
      <c r="S29" s="50">
        <f t="shared" si="1"/>
        <v>12.666666666666664</v>
      </c>
      <c r="T29" s="50">
        <f t="shared" si="1"/>
        <v>10.555555555555555</v>
      </c>
      <c r="U29" s="51">
        <f t="shared" si="2"/>
        <v>0.45719999999999994</v>
      </c>
      <c r="V29" s="50">
        <f t="shared" si="3"/>
        <v>13.499999999999998</v>
      </c>
      <c r="W29" s="14">
        <f t="shared" si="3"/>
        <v>5.2222222222222214</v>
      </c>
    </row>
    <row r="30" spans="2:23" x14ac:dyDescent="0.25">
      <c r="B30" s="4">
        <v>22</v>
      </c>
      <c r="C30" s="33">
        <v>30.43</v>
      </c>
      <c r="D30" s="5">
        <v>60</v>
      </c>
      <c r="E30" s="4">
        <v>56.3</v>
      </c>
      <c r="F30" s="6">
        <v>53</v>
      </c>
      <c r="G30" s="5" t="s">
        <v>39</v>
      </c>
      <c r="H30" s="6">
        <v>1</v>
      </c>
      <c r="I30" s="6">
        <v>4</v>
      </c>
      <c r="J30" s="14"/>
      <c r="K30" s="4">
        <v>64</v>
      </c>
      <c r="L30" s="6">
        <v>43</v>
      </c>
      <c r="M30" s="5"/>
      <c r="N30" s="5">
        <v>0</v>
      </c>
      <c r="O30" s="11">
        <v>7</v>
      </c>
      <c r="P30" s="6" t="s">
        <v>33</v>
      </c>
      <c r="Q30" s="77">
        <v>1029.5976022092777</v>
      </c>
      <c r="R30" s="49">
        <f t="shared" si="1"/>
        <v>15.555555555555555</v>
      </c>
      <c r="S30" s="50">
        <f t="shared" si="1"/>
        <v>13.499999999999998</v>
      </c>
      <c r="T30" s="50">
        <f t="shared" si="1"/>
        <v>11.666666666666666</v>
      </c>
      <c r="U30" s="51">
        <f t="shared" si="2"/>
        <v>0</v>
      </c>
      <c r="V30" s="50">
        <f t="shared" si="3"/>
        <v>17.777777777777779</v>
      </c>
      <c r="W30" s="14">
        <f t="shared" si="3"/>
        <v>6.1111111111111107</v>
      </c>
    </row>
    <row r="31" spans="2:23" x14ac:dyDescent="0.25">
      <c r="B31" s="4">
        <v>23</v>
      </c>
      <c r="C31" s="33">
        <v>30.37</v>
      </c>
      <c r="D31" s="5">
        <v>61</v>
      </c>
      <c r="E31" s="4">
        <v>53</v>
      </c>
      <c r="F31" s="6">
        <v>51</v>
      </c>
      <c r="G31" s="5" t="s">
        <v>31</v>
      </c>
      <c r="H31" s="6">
        <v>1</v>
      </c>
      <c r="I31" s="6">
        <v>3</v>
      </c>
      <c r="J31" s="14"/>
      <c r="K31" s="4">
        <v>59.1</v>
      </c>
      <c r="L31" s="6">
        <v>41</v>
      </c>
      <c r="M31" s="5"/>
      <c r="N31" s="5">
        <v>0</v>
      </c>
      <c r="O31" s="11">
        <v>7</v>
      </c>
      <c r="P31" s="6" t="s">
        <v>33</v>
      </c>
      <c r="Q31" s="77">
        <v>1027.5657690250735</v>
      </c>
      <c r="R31" s="49">
        <f t="shared" si="1"/>
        <v>16.111111111111111</v>
      </c>
      <c r="S31" s="50">
        <f t="shared" si="1"/>
        <v>11.666666666666666</v>
      </c>
      <c r="T31" s="50">
        <f t="shared" si="1"/>
        <v>10.555555555555555</v>
      </c>
      <c r="U31" s="51">
        <f t="shared" si="2"/>
        <v>0</v>
      </c>
      <c r="V31" s="50">
        <f t="shared" si="3"/>
        <v>15.055555555555555</v>
      </c>
      <c r="W31" s="14">
        <f t="shared" si="3"/>
        <v>5</v>
      </c>
    </row>
    <row r="32" spans="2:23" x14ac:dyDescent="0.25">
      <c r="B32" s="4">
        <v>24</v>
      </c>
      <c r="C32" s="33">
        <v>30.263999999999999</v>
      </c>
      <c r="D32" s="5">
        <v>59</v>
      </c>
      <c r="E32" s="4">
        <v>52</v>
      </c>
      <c r="F32" s="6">
        <v>50.8</v>
      </c>
      <c r="G32" s="5"/>
      <c r="H32" s="6">
        <v>0</v>
      </c>
      <c r="I32" s="6">
        <v>9</v>
      </c>
      <c r="J32" s="14"/>
      <c r="K32" s="4">
        <v>59</v>
      </c>
      <c r="L32" s="6">
        <v>39</v>
      </c>
      <c r="M32" s="5"/>
      <c r="N32" s="5">
        <v>0</v>
      </c>
      <c r="O32" s="11">
        <v>7</v>
      </c>
      <c r="P32" s="6" t="s">
        <v>33</v>
      </c>
      <c r="Q32" s="77">
        <v>1023.9761970663116</v>
      </c>
      <c r="R32" s="49">
        <f t="shared" si="1"/>
        <v>15</v>
      </c>
      <c r="S32" s="50">
        <f t="shared" si="1"/>
        <v>11.111111111111111</v>
      </c>
      <c r="T32" s="50">
        <f t="shared" si="1"/>
        <v>10.444444444444443</v>
      </c>
      <c r="U32" s="51">
        <f t="shared" si="2"/>
        <v>0</v>
      </c>
      <c r="V32" s="50">
        <f t="shared" si="3"/>
        <v>15</v>
      </c>
      <c r="W32" s="14">
        <f t="shared" si="3"/>
        <v>3.8888888888888888</v>
      </c>
    </row>
    <row r="33" spans="2:23" x14ac:dyDescent="0.25">
      <c r="B33" s="4">
        <v>25</v>
      </c>
      <c r="C33" s="33">
        <v>30.37</v>
      </c>
      <c r="D33" s="5">
        <v>60</v>
      </c>
      <c r="E33" s="4">
        <v>53.4</v>
      </c>
      <c r="F33" s="6">
        <v>51</v>
      </c>
      <c r="G33" s="5" t="s">
        <v>43</v>
      </c>
      <c r="H33" s="6">
        <v>2</v>
      </c>
      <c r="I33" s="6">
        <v>10</v>
      </c>
      <c r="J33" s="14">
        <v>0.01</v>
      </c>
      <c r="K33" s="4">
        <v>58</v>
      </c>
      <c r="L33" s="6">
        <v>47</v>
      </c>
      <c r="M33" s="5" t="s">
        <v>43</v>
      </c>
      <c r="N33" s="5">
        <v>2</v>
      </c>
      <c r="O33" s="11">
        <v>7</v>
      </c>
      <c r="P33" s="6" t="s">
        <v>96</v>
      </c>
      <c r="Q33" s="77">
        <v>1027.5657690250735</v>
      </c>
      <c r="R33" s="49">
        <f t="shared" si="1"/>
        <v>15.555555555555555</v>
      </c>
      <c r="S33" s="50">
        <f t="shared" si="1"/>
        <v>11.888888888888888</v>
      </c>
      <c r="T33" s="50">
        <f t="shared" si="1"/>
        <v>10.555555555555555</v>
      </c>
      <c r="U33" s="51">
        <f t="shared" si="2"/>
        <v>2.5399999999999999E-2</v>
      </c>
      <c r="V33" s="50">
        <f t="shared" si="3"/>
        <v>14.444444444444445</v>
      </c>
      <c r="W33" s="14">
        <f t="shared" si="3"/>
        <v>8.3333333333333339</v>
      </c>
    </row>
    <row r="34" spans="2:23" x14ac:dyDescent="0.25">
      <c r="B34" s="4">
        <v>26</v>
      </c>
      <c r="C34" s="33">
        <v>30.39</v>
      </c>
      <c r="D34" s="5">
        <v>59</v>
      </c>
      <c r="E34" s="4">
        <v>52</v>
      </c>
      <c r="F34" s="6">
        <v>51.8</v>
      </c>
      <c r="G34" s="5"/>
      <c r="H34" s="6">
        <v>0</v>
      </c>
      <c r="I34" s="6">
        <v>10</v>
      </c>
      <c r="J34" s="14"/>
      <c r="K34" s="4">
        <v>56</v>
      </c>
      <c r="L34" s="6">
        <v>39.1</v>
      </c>
      <c r="M34" s="5"/>
      <c r="N34" s="5">
        <v>0</v>
      </c>
      <c r="O34" s="11">
        <v>6</v>
      </c>
      <c r="P34" s="6" t="s">
        <v>96</v>
      </c>
      <c r="Q34" s="77">
        <v>1028.2430467531412</v>
      </c>
      <c r="R34" s="49">
        <f t="shared" si="1"/>
        <v>15</v>
      </c>
      <c r="S34" s="50">
        <f t="shared" si="1"/>
        <v>11.111111111111111</v>
      </c>
      <c r="T34" s="50">
        <f t="shared" si="1"/>
        <v>10.999999999999998</v>
      </c>
      <c r="U34" s="51">
        <f t="shared" si="2"/>
        <v>0</v>
      </c>
      <c r="V34" s="50">
        <f t="shared" si="3"/>
        <v>13.333333333333332</v>
      </c>
      <c r="W34" s="14">
        <f t="shared" si="3"/>
        <v>3.9444444444444451</v>
      </c>
    </row>
    <row r="35" spans="2:23" x14ac:dyDescent="0.25">
      <c r="B35" s="4">
        <v>27</v>
      </c>
      <c r="C35" s="33">
        <v>30.134</v>
      </c>
      <c r="D35" s="5">
        <v>60</v>
      </c>
      <c r="E35" s="4">
        <v>54</v>
      </c>
      <c r="F35" s="6">
        <v>51</v>
      </c>
      <c r="G35" s="5" t="s">
        <v>35</v>
      </c>
      <c r="H35" s="6">
        <v>1</v>
      </c>
      <c r="I35" s="6">
        <v>1</v>
      </c>
      <c r="J35" s="14"/>
      <c r="K35" s="4">
        <v>59.5</v>
      </c>
      <c r="L35" s="6">
        <v>44</v>
      </c>
      <c r="M35" s="5" t="s">
        <v>32</v>
      </c>
      <c r="N35" s="5">
        <v>2</v>
      </c>
      <c r="O35" s="11">
        <v>8</v>
      </c>
      <c r="P35" s="6" t="s">
        <v>61</v>
      </c>
      <c r="Q35" s="77">
        <v>1019.5738918338685</v>
      </c>
      <c r="R35" s="49">
        <f t="shared" si="1"/>
        <v>15.555555555555555</v>
      </c>
      <c r="S35" s="50">
        <f t="shared" si="1"/>
        <v>12.222222222222221</v>
      </c>
      <c r="T35" s="50">
        <f t="shared" si="1"/>
        <v>10.555555555555555</v>
      </c>
      <c r="U35" s="51">
        <f t="shared" si="2"/>
        <v>0</v>
      </c>
      <c r="V35" s="50">
        <f t="shared" si="3"/>
        <v>15.277777777777777</v>
      </c>
      <c r="W35" s="14">
        <f t="shared" si="3"/>
        <v>6.6666666666666661</v>
      </c>
    </row>
    <row r="36" spans="2:23" x14ac:dyDescent="0.25">
      <c r="B36" s="4">
        <v>28</v>
      </c>
      <c r="C36" s="33">
        <v>29.88</v>
      </c>
      <c r="D36" s="5">
        <v>59</v>
      </c>
      <c r="E36" s="4">
        <v>51.7</v>
      </c>
      <c r="F36" s="6">
        <v>50</v>
      </c>
      <c r="G36" s="5" t="s">
        <v>32</v>
      </c>
      <c r="H36" s="6">
        <v>3</v>
      </c>
      <c r="I36" s="6">
        <v>10</v>
      </c>
      <c r="J36" s="14"/>
      <c r="K36" s="4">
        <v>54</v>
      </c>
      <c r="L36" s="6">
        <v>48.4</v>
      </c>
      <c r="M36" s="5" t="s">
        <v>32</v>
      </c>
      <c r="N36" s="5">
        <v>4</v>
      </c>
      <c r="O36" s="11">
        <v>9</v>
      </c>
      <c r="P36" s="6" t="s">
        <v>62</v>
      </c>
      <c r="Q36" s="77">
        <v>1010.9724646874023</v>
      </c>
      <c r="R36" s="49">
        <f t="shared" si="1"/>
        <v>15</v>
      </c>
      <c r="S36" s="50">
        <f t="shared" si="1"/>
        <v>10.944444444444446</v>
      </c>
      <c r="T36" s="50">
        <f t="shared" si="1"/>
        <v>10</v>
      </c>
      <c r="U36" s="51">
        <f t="shared" si="2"/>
        <v>0</v>
      </c>
      <c r="V36" s="50">
        <f t="shared" si="3"/>
        <v>12.222222222222221</v>
      </c>
      <c r="W36" s="14">
        <f t="shared" si="3"/>
        <v>9.1111111111111107</v>
      </c>
    </row>
    <row r="37" spans="2:23" x14ac:dyDescent="0.25">
      <c r="B37" s="4">
        <v>29</v>
      </c>
      <c r="C37" s="33">
        <v>29.542000000000002</v>
      </c>
      <c r="D37" s="5">
        <v>57</v>
      </c>
      <c r="E37" s="4">
        <v>49</v>
      </c>
      <c r="F37" s="6">
        <v>45</v>
      </c>
      <c r="G37" s="5" t="s">
        <v>31</v>
      </c>
      <c r="H37" s="6">
        <v>3</v>
      </c>
      <c r="I37" s="6">
        <v>10</v>
      </c>
      <c r="J37" s="14">
        <v>0.3</v>
      </c>
      <c r="K37" s="4">
        <v>54.6</v>
      </c>
      <c r="L37" s="6">
        <v>48.1</v>
      </c>
      <c r="M37" s="5" t="s">
        <v>32</v>
      </c>
      <c r="N37" s="5">
        <v>2</v>
      </c>
      <c r="O37" s="11">
        <v>7</v>
      </c>
      <c r="P37" s="6" t="s">
        <v>97</v>
      </c>
      <c r="Q37" s="77">
        <v>999.52647108304973</v>
      </c>
      <c r="R37" s="49">
        <f t="shared" si="1"/>
        <v>13.888888888888889</v>
      </c>
      <c r="S37" s="50">
        <f t="shared" si="1"/>
        <v>9.4444444444444446</v>
      </c>
      <c r="T37" s="50">
        <f t="shared" si="1"/>
        <v>7.2222222222222223</v>
      </c>
      <c r="U37" s="51">
        <f t="shared" si="2"/>
        <v>0.76200000000000001</v>
      </c>
      <c r="V37" s="50">
        <f t="shared" si="3"/>
        <v>12.555555555555555</v>
      </c>
      <c r="W37" s="14">
        <f t="shared" si="3"/>
        <v>8.9444444444444446</v>
      </c>
    </row>
    <row r="38" spans="2:23" x14ac:dyDescent="0.25">
      <c r="B38" s="4">
        <v>30</v>
      </c>
      <c r="C38" s="33">
        <v>29.57</v>
      </c>
      <c r="D38" s="5">
        <v>58</v>
      </c>
      <c r="E38" s="4">
        <v>53</v>
      </c>
      <c r="F38" s="6">
        <v>51.1</v>
      </c>
      <c r="G38" s="5" t="s">
        <v>31</v>
      </c>
      <c r="H38" s="6">
        <v>3</v>
      </c>
      <c r="I38" s="6">
        <v>10</v>
      </c>
      <c r="J38" s="14"/>
      <c r="K38" s="4">
        <v>55.4</v>
      </c>
      <c r="L38" s="6">
        <v>50</v>
      </c>
      <c r="M38" s="5"/>
      <c r="N38" s="5">
        <v>0</v>
      </c>
      <c r="O38" s="11">
        <v>9</v>
      </c>
      <c r="P38" s="6" t="s">
        <v>36</v>
      </c>
      <c r="Q38" s="77">
        <v>1000.474659902345</v>
      </c>
      <c r="R38" s="49">
        <f t="shared" si="1"/>
        <v>14.444444444444445</v>
      </c>
      <c r="S38" s="50">
        <f t="shared" si="1"/>
        <v>11.666666666666666</v>
      </c>
      <c r="T38" s="50">
        <f t="shared" si="1"/>
        <v>10.611111111111112</v>
      </c>
      <c r="U38" s="51">
        <f t="shared" si="2"/>
        <v>0</v>
      </c>
      <c r="V38" s="50">
        <f t="shared" si="3"/>
        <v>12.999999999999998</v>
      </c>
      <c r="W38" s="14">
        <f t="shared" si="3"/>
        <v>10</v>
      </c>
    </row>
    <row r="39" spans="2:23" x14ac:dyDescent="0.25">
      <c r="B39" s="4">
        <v>31</v>
      </c>
      <c r="C39" s="33">
        <v>29.59</v>
      </c>
      <c r="D39" s="5">
        <v>58</v>
      </c>
      <c r="E39" s="4">
        <v>51.3</v>
      </c>
      <c r="F39" s="6">
        <v>50.7</v>
      </c>
      <c r="G39" s="5" t="s">
        <v>32</v>
      </c>
      <c r="H39" s="6">
        <v>1</v>
      </c>
      <c r="I39" s="6">
        <v>10</v>
      </c>
      <c r="J39" s="14">
        <v>0.38</v>
      </c>
      <c r="K39" s="4">
        <v>57.9</v>
      </c>
      <c r="L39" s="6">
        <v>48.4</v>
      </c>
      <c r="M39" s="5" t="s">
        <v>38</v>
      </c>
      <c r="N39" s="5">
        <v>1</v>
      </c>
      <c r="O39" s="11">
        <v>8</v>
      </c>
      <c r="P39" s="6" t="s">
        <v>33</v>
      </c>
      <c r="Q39" s="77">
        <v>1001.1519376304134</v>
      </c>
      <c r="R39" s="49">
        <f t="shared" si="1"/>
        <v>14.444444444444445</v>
      </c>
      <c r="S39" s="50">
        <f t="shared" si="1"/>
        <v>10.72222222222222</v>
      </c>
      <c r="T39" s="50">
        <f t="shared" si="1"/>
        <v>10.388888888888891</v>
      </c>
      <c r="U39" s="51">
        <f t="shared" si="2"/>
        <v>0.96520000000000006</v>
      </c>
      <c r="V39" s="50">
        <f t="shared" si="3"/>
        <v>14.388888888888888</v>
      </c>
      <c r="W39" s="14">
        <f t="shared" si="3"/>
        <v>9.1111111111111107</v>
      </c>
    </row>
    <row r="40" spans="2:23" x14ac:dyDescent="0.25">
      <c r="B40" s="1" t="s">
        <v>15</v>
      </c>
      <c r="C40" s="12">
        <f t="shared" ref="C40:O40" si="4">SUM(C9:C39)</f>
        <v>930.07600000000002</v>
      </c>
      <c r="D40" s="36">
        <f t="shared" si="4"/>
        <v>1877</v>
      </c>
      <c r="E40" s="36">
        <f t="shared" ref="E40" si="5">SUM(E9:E39)</f>
        <v>1702.9</v>
      </c>
      <c r="F40" s="36">
        <f t="shared" si="4"/>
        <v>1621.3</v>
      </c>
      <c r="G40" s="36"/>
      <c r="H40" s="36">
        <f t="shared" si="4"/>
        <v>51</v>
      </c>
      <c r="I40" s="36">
        <f t="shared" si="4"/>
        <v>213</v>
      </c>
      <c r="J40" s="35">
        <f t="shared" si="4"/>
        <v>3.2999999999999994</v>
      </c>
      <c r="K40" s="36">
        <f t="shared" si="4"/>
        <v>1847.1000000000001</v>
      </c>
      <c r="L40" s="36">
        <f t="shared" si="4"/>
        <v>1468.5</v>
      </c>
      <c r="M40" s="12"/>
      <c r="N40" s="36">
        <f t="shared" si="4"/>
        <v>35</v>
      </c>
      <c r="O40" s="37">
        <f t="shared" si="4"/>
        <v>242</v>
      </c>
      <c r="P40" s="3"/>
      <c r="Q40" s="36">
        <f>SUM(Q9:Q39)</f>
        <v>31468.693718096809</v>
      </c>
      <c r="R40" s="37"/>
      <c r="S40" s="47"/>
      <c r="T40" s="47"/>
      <c r="U40" s="48">
        <f t="shared" si="2"/>
        <v>8.3819999999999997</v>
      </c>
      <c r="V40" s="47"/>
      <c r="W40" s="13"/>
    </row>
    <row r="41" spans="2:23" x14ac:dyDescent="0.25">
      <c r="B41" s="7" t="s">
        <v>16</v>
      </c>
      <c r="C41" s="15">
        <f>C40/31</f>
        <v>30.002451612903226</v>
      </c>
      <c r="D41" s="38">
        <f t="shared" ref="D41:O41" si="6">D40/31</f>
        <v>60.548387096774192</v>
      </c>
      <c r="E41" s="38">
        <f t="shared" ref="E41" si="7">E40/31</f>
        <v>54.932258064516134</v>
      </c>
      <c r="F41" s="38">
        <f t="shared" si="6"/>
        <v>52.3</v>
      </c>
      <c r="G41" s="38"/>
      <c r="H41" s="38">
        <f t="shared" si="6"/>
        <v>1.6451612903225807</v>
      </c>
      <c r="I41" s="38">
        <f t="shared" si="6"/>
        <v>6.870967741935484</v>
      </c>
      <c r="J41" s="38">
        <f t="shared" si="6"/>
        <v>0.10645161290322579</v>
      </c>
      <c r="K41" s="38">
        <f t="shared" si="6"/>
        <v>59.583870967741937</v>
      </c>
      <c r="L41" s="38">
        <f t="shared" si="6"/>
        <v>47.37096774193548</v>
      </c>
      <c r="M41" s="15"/>
      <c r="N41" s="38">
        <f t="shared" si="6"/>
        <v>1.1290322580645162</v>
      </c>
      <c r="O41" s="39">
        <f t="shared" si="6"/>
        <v>7.806451612903226</v>
      </c>
      <c r="P41" s="9"/>
      <c r="Q41" s="38">
        <f>AVERAGE(Q9:Q39)</f>
        <v>1015.1191521966713</v>
      </c>
      <c r="R41" s="39">
        <f t="shared" si="1"/>
        <v>15.86021505376344</v>
      </c>
      <c r="S41" s="52">
        <f t="shared" si="1"/>
        <v>12.74014336917563</v>
      </c>
      <c r="T41" s="52">
        <f t="shared" si="1"/>
        <v>11.277777777777777</v>
      </c>
      <c r="U41" s="53">
        <f t="shared" si="2"/>
        <v>0.27038709677419348</v>
      </c>
      <c r="V41" s="52">
        <f t="shared" si="3"/>
        <v>15.324372759856631</v>
      </c>
      <c r="W41" s="54">
        <f t="shared" si="3"/>
        <v>8.5394265232974895</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1</v>
      </c>
      <c r="E45" s="5"/>
      <c r="F45" s="5">
        <v>5.5</v>
      </c>
      <c r="G45" s="5">
        <v>7</v>
      </c>
      <c r="H45" s="5">
        <v>4.5</v>
      </c>
      <c r="I45" s="5">
        <v>6</v>
      </c>
      <c r="J45" s="5">
        <v>0.5</v>
      </c>
      <c r="K45" s="6"/>
    </row>
    <row r="46" spans="2:23" ht="30" x14ac:dyDescent="0.25">
      <c r="B46" s="24" t="s">
        <v>28</v>
      </c>
      <c r="C46" s="7">
        <v>4</v>
      </c>
      <c r="D46" s="8">
        <v>2</v>
      </c>
      <c r="E46" s="8"/>
      <c r="F46" s="8">
        <v>14</v>
      </c>
      <c r="G46" s="8">
        <v>26</v>
      </c>
      <c r="H46" s="8">
        <v>14.5</v>
      </c>
      <c r="I46" s="8">
        <v>23.5</v>
      </c>
      <c r="J46" s="8">
        <v>2</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I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29.72</v>
      </c>
      <c r="D9" s="1">
        <v>58</v>
      </c>
      <c r="E9" s="1">
        <v>54.3</v>
      </c>
      <c r="F9" s="3">
        <v>52.6</v>
      </c>
      <c r="G9" s="2" t="s">
        <v>31</v>
      </c>
      <c r="H9" s="3">
        <v>2</v>
      </c>
      <c r="I9" s="3">
        <v>10</v>
      </c>
      <c r="J9" s="13">
        <v>0.28999999999999998</v>
      </c>
      <c r="K9" s="1">
        <v>57</v>
      </c>
      <c r="L9" s="3">
        <v>50.2</v>
      </c>
      <c r="M9" s="2" t="s">
        <v>37</v>
      </c>
      <c r="N9" s="2">
        <v>1.5</v>
      </c>
      <c r="O9" s="10">
        <v>8</v>
      </c>
      <c r="P9" s="3" t="s">
        <v>33</v>
      </c>
      <c r="Q9" s="78">
        <v>1006.2653844773281</v>
      </c>
      <c r="R9" s="37">
        <f>CONVERT(D9,"F","C")</f>
        <v>14.444444444444445</v>
      </c>
      <c r="S9" s="47">
        <f t="shared" ref="S9:T24" si="0">CONVERT(E9,"F","C")</f>
        <v>12.388888888888888</v>
      </c>
      <c r="T9" s="47">
        <f t="shared" si="0"/>
        <v>11.444444444444445</v>
      </c>
      <c r="U9" s="48">
        <f>CONVERT(J9,"in","cm")</f>
        <v>0.73660000000000003</v>
      </c>
      <c r="V9" s="47">
        <f>CONVERT(K9,"F","C")</f>
        <v>13.888888888888889</v>
      </c>
      <c r="W9" s="13">
        <f>CONVERT(L9,"F","C")</f>
        <v>10.111111111111112</v>
      </c>
    </row>
    <row r="10" spans="1:23" x14ac:dyDescent="0.25">
      <c r="B10" s="4">
        <v>2</v>
      </c>
      <c r="C10" s="33">
        <v>30.033999999999999</v>
      </c>
      <c r="D10" s="5">
        <v>57</v>
      </c>
      <c r="E10" s="4">
        <v>48</v>
      </c>
      <c r="F10" s="6">
        <v>45.2</v>
      </c>
      <c r="G10" s="5" t="s">
        <v>44</v>
      </c>
      <c r="H10" s="6">
        <v>1.5</v>
      </c>
      <c r="I10" s="6">
        <v>10</v>
      </c>
      <c r="J10" s="14"/>
      <c r="K10" s="4">
        <v>51.7</v>
      </c>
      <c r="L10" s="6">
        <v>41.4</v>
      </c>
      <c r="M10" s="5"/>
      <c r="N10" s="5">
        <v>0</v>
      </c>
      <c r="O10" s="11">
        <v>8</v>
      </c>
      <c r="P10" s="6" t="s">
        <v>81</v>
      </c>
      <c r="Q10" s="77">
        <v>1016.8986448079989</v>
      </c>
      <c r="R10" s="49">
        <f t="shared" ref="R10:T40" si="1">CONVERT(D10,"F","C")</f>
        <v>13.888888888888889</v>
      </c>
      <c r="S10" s="50">
        <f t="shared" si="0"/>
        <v>8.8888888888888893</v>
      </c>
      <c r="T10" s="50">
        <f t="shared" si="0"/>
        <v>7.3333333333333348</v>
      </c>
      <c r="U10" s="51">
        <f t="shared" ref="U10:U40" si="2">CONVERT(J10,"in","cm")</f>
        <v>0</v>
      </c>
      <c r="V10" s="50">
        <f t="shared" ref="V10:W40" si="3">CONVERT(K10,"F","C")</f>
        <v>10.944444444444446</v>
      </c>
      <c r="W10" s="14">
        <f t="shared" si="3"/>
        <v>5.2222222222222214</v>
      </c>
    </row>
    <row r="11" spans="1:23" x14ac:dyDescent="0.25">
      <c r="B11" s="4">
        <v>3</v>
      </c>
      <c r="C11" s="33">
        <v>30.05</v>
      </c>
      <c r="D11" s="5">
        <v>55</v>
      </c>
      <c r="E11" s="4">
        <v>40</v>
      </c>
      <c r="F11" s="6">
        <v>37.4</v>
      </c>
      <c r="G11" s="5" t="s">
        <v>31</v>
      </c>
      <c r="H11" s="6">
        <v>1.5</v>
      </c>
      <c r="I11" s="6">
        <v>10</v>
      </c>
      <c r="J11" s="14"/>
      <c r="K11" s="4">
        <v>43</v>
      </c>
      <c r="L11" s="6">
        <v>39.299999999999997</v>
      </c>
      <c r="M11" s="5" t="s">
        <v>31</v>
      </c>
      <c r="N11" s="5">
        <v>2</v>
      </c>
      <c r="O11" s="11">
        <v>7</v>
      </c>
      <c r="P11" s="6" t="s">
        <v>81</v>
      </c>
      <c r="Q11" s="77">
        <v>1017.4404669904535</v>
      </c>
      <c r="R11" s="49">
        <f t="shared" si="1"/>
        <v>12.777777777777777</v>
      </c>
      <c r="S11" s="50">
        <f t="shared" si="0"/>
        <v>4.4444444444444446</v>
      </c>
      <c r="T11" s="50">
        <f t="shared" si="0"/>
        <v>2.9999999999999991</v>
      </c>
      <c r="U11" s="51">
        <f t="shared" si="2"/>
        <v>0</v>
      </c>
      <c r="V11" s="50">
        <f t="shared" si="3"/>
        <v>6.1111111111111107</v>
      </c>
      <c r="W11" s="14">
        <f t="shared" si="3"/>
        <v>4.0555555555555536</v>
      </c>
    </row>
    <row r="12" spans="1:23" x14ac:dyDescent="0.25">
      <c r="B12" s="4">
        <v>4</v>
      </c>
      <c r="C12" s="33">
        <v>29.792000000000002</v>
      </c>
      <c r="D12" s="34">
        <v>56</v>
      </c>
      <c r="E12" s="4">
        <v>43.8</v>
      </c>
      <c r="F12" s="6">
        <v>39.799999999999997</v>
      </c>
      <c r="G12" s="5" t="s">
        <v>31</v>
      </c>
      <c r="H12" s="6">
        <v>2</v>
      </c>
      <c r="I12" s="6">
        <v>1</v>
      </c>
      <c r="J12" s="14"/>
      <c r="K12" s="4">
        <v>48</v>
      </c>
      <c r="L12" s="6">
        <v>40.6</v>
      </c>
      <c r="M12" s="5" t="s">
        <v>31</v>
      </c>
      <c r="N12" s="5">
        <v>3</v>
      </c>
      <c r="O12" s="11">
        <v>7</v>
      </c>
      <c r="P12" s="6" t="s">
        <v>33</v>
      </c>
      <c r="Q12" s="77">
        <v>1008.7035842983738</v>
      </c>
      <c r="R12" s="49">
        <f t="shared" si="1"/>
        <v>13.333333333333332</v>
      </c>
      <c r="S12" s="50">
        <f t="shared" si="0"/>
        <v>6.5555555555555536</v>
      </c>
      <c r="T12" s="50">
        <f t="shared" si="0"/>
        <v>4.3333333333333313</v>
      </c>
      <c r="U12" s="51">
        <f t="shared" si="2"/>
        <v>0</v>
      </c>
      <c r="V12" s="50">
        <f t="shared" si="3"/>
        <v>8.8888888888888893</v>
      </c>
      <c r="W12" s="14">
        <f t="shared" si="3"/>
        <v>4.7777777777777786</v>
      </c>
    </row>
    <row r="13" spans="1:23" x14ac:dyDescent="0.25">
      <c r="B13" s="4">
        <v>5</v>
      </c>
      <c r="C13" s="33">
        <v>29.945</v>
      </c>
      <c r="D13" s="34">
        <v>53</v>
      </c>
      <c r="E13" s="4">
        <v>40.4</v>
      </c>
      <c r="F13" s="6">
        <v>37.200000000000003</v>
      </c>
      <c r="G13" s="5" t="s">
        <v>37</v>
      </c>
      <c r="H13" s="6">
        <v>3</v>
      </c>
      <c r="I13" s="6">
        <v>2</v>
      </c>
      <c r="J13" s="14"/>
      <c r="K13" s="4">
        <v>46.7</v>
      </c>
      <c r="L13" s="6">
        <v>37.6</v>
      </c>
      <c r="M13" s="5" t="s">
        <v>37</v>
      </c>
      <c r="N13" s="5">
        <v>3</v>
      </c>
      <c r="O13" s="11">
        <v>7</v>
      </c>
      <c r="P13" s="6" t="s">
        <v>33</v>
      </c>
      <c r="Q13" s="77">
        <v>1013.8847589180955</v>
      </c>
      <c r="R13" s="49">
        <f t="shared" si="1"/>
        <v>11.666666666666666</v>
      </c>
      <c r="S13" s="50">
        <f t="shared" si="0"/>
        <v>4.6666666666666661</v>
      </c>
      <c r="T13" s="50">
        <f t="shared" si="0"/>
        <v>2.8888888888888906</v>
      </c>
      <c r="U13" s="51">
        <f t="shared" si="2"/>
        <v>0</v>
      </c>
      <c r="V13" s="50">
        <f t="shared" si="3"/>
        <v>8.1666666666666679</v>
      </c>
      <c r="W13" s="14">
        <f t="shared" si="3"/>
        <v>3.1111111111111116</v>
      </c>
    </row>
    <row r="14" spans="1:23" x14ac:dyDescent="0.25">
      <c r="B14" s="4">
        <v>6</v>
      </c>
      <c r="C14" s="33">
        <v>29.78</v>
      </c>
      <c r="D14" s="5">
        <v>54</v>
      </c>
      <c r="E14" s="4">
        <v>48</v>
      </c>
      <c r="F14" s="6">
        <v>46</v>
      </c>
      <c r="G14" s="5" t="s">
        <v>31</v>
      </c>
      <c r="H14" s="6">
        <v>1</v>
      </c>
      <c r="I14" s="6">
        <v>10</v>
      </c>
      <c r="J14" s="14"/>
      <c r="K14" s="4">
        <v>53.2</v>
      </c>
      <c r="L14" s="6">
        <v>42.8</v>
      </c>
      <c r="M14" s="5"/>
      <c r="N14" s="5">
        <v>0</v>
      </c>
      <c r="O14" s="11">
        <v>6</v>
      </c>
      <c r="P14" s="6" t="s">
        <v>36</v>
      </c>
      <c r="Q14" s="77">
        <v>1008.2972176615327</v>
      </c>
      <c r="R14" s="49">
        <f t="shared" si="1"/>
        <v>12.222222222222221</v>
      </c>
      <c r="S14" s="50">
        <f t="shared" si="0"/>
        <v>8.8888888888888893</v>
      </c>
      <c r="T14" s="50">
        <f t="shared" si="0"/>
        <v>7.7777777777777777</v>
      </c>
      <c r="U14" s="51">
        <f t="shared" si="2"/>
        <v>0</v>
      </c>
      <c r="V14" s="50">
        <f t="shared" si="3"/>
        <v>11.777777777777779</v>
      </c>
      <c r="W14" s="14">
        <f t="shared" si="3"/>
        <v>5.9999999999999982</v>
      </c>
    </row>
    <row r="15" spans="1:23" x14ac:dyDescent="0.25">
      <c r="B15" s="4">
        <v>7</v>
      </c>
      <c r="C15" s="33">
        <v>29.59</v>
      </c>
      <c r="D15" s="5">
        <v>54</v>
      </c>
      <c r="E15" s="4">
        <v>49</v>
      </c>
      <c r="F15" s="6">
        <v>48.6</v>
      </c>
      <c r="G15" s="5" t="s">
        <v>31</v>
      </c>
      <c r="H15" s="6">
        <v>1</v>
      </c>
      <c r="I15" s="6">
        <v>3</v>
      </c>
      <c r="J15" s="14"/>
      <c r="K15" s="4">
        <v>59.7</v>
      </c>
      <c r="L15" s="6">
        <v>41</v>
      </c>
      <c r="M15" s="5"/>
      <c r="N15" s="5">
        <v>0</v>
      </c>
      <c r="O15" s="11">
        <v>7</v>
      </c>
      <c r="P15" s="6" t="s">
        <v>33</v>
      </c>
      <c r="Q15" s="77">
        <v>1001.8630792448851</v>
      </c>
      <c r="R15" s="49">
        <f t="shared" si="1"/>
        <v>12.222222222222221</v>
      </c>
      <c r="S15" s="50">
        <f t="shared" si="0"/>
        <v>9.4444444444444446</v>
      </c>
      <c r="T15" s="50">
        <f t="shared" si="0"/>
        <v>9.2222222222222232</v>
      </c>
      <c r="U15" s="51">
        <f t="shared" si="2"/>
        <v>0</v>
      </c>
      <c r="V15" s="50">
        <f t="shared" si="3"/>
        <v>15.388888888888889</v>
      </c>
      <c r="W15" s="14">
        <f t="shared" si="3"/>
        <v>5</v>
      </c>
    </row>
    <row r="16" spans="1:23" x14ac:dyDescent="0.25">
      <c r="B16" s="4">
        <v>8</v>
      </c>
      <c r="C16" s="33">
        <v>29.574000000000002</v>
      </c>
      <c r="D16" s="5">
        <v>56</v>
      </c>
      <c r="E16" s="4">
        <v>52.6</v>
      </c>
      <c r="F16" s="6">
        <v>52.4</v>
      </c>
      <c r="G16" s="5" t="s">
        <v>35</v>
      </c>
      <c r="H16" s="6">
        <v>0.5</v>
      </c>
      <c r="I16" s="6">
        <v>10</v>
      </c>
      <c r="J16" s="14">
        <v>0.16</v>
      </c>
      <c r="K16" s="4">
        <v>55.4</v>
      </c>
      <c r="L16" s="6">
        <v>42</v>
      </c>
      <c r="M16" s="5" t="s">
        <v>38</v>
      </c>
      <c r="N16" s="5">
        <v>2</v>
      </c>
      <c r="O16" s="11">
        <v>7</v>
      </c>
      <c r="P16" s="6" t="s">
        <v>74</v>
      </c>
      <c r="Q16" s="77">
        <v>1001.3212570624305</v>
      </c>
      <c r="R16" s="49">
        <f t="shared" si="1"/>
        <v>13.333333333333332</v>
      </c>
      <c r="S16" s="50">
        <f t="shared" si="0"/>
        <v>11.444444444444445</v>
      </c>
      <c r="T16" s="50">
        <f t="shared" si="0"/>
        <v>11.333333333333332</v>
      </c>
      <c r="U16" s="51">
        <f t="shared" si="2"/>
        <v>0.40639999999999998</v>
      </c>
      <c r="V16" s="50">
        <f t="shared" si="3"/>
        <v>12.999999999999998</v>
      </c>
      <c r="W16" s="14">
        <f t="shared" si="3"/>
        <v>5.5555555555555554</v>
      </c>
    </row>
    <row r="17" spans="2:23" x14ac:dyDescent="0.25">
      <c r="B17" s="4">
        <v>9</v>
      </c>
      <c r="C17" s="33">
        <v>29.86</v>
      </c>
      <c r="D17" s="5">
        <v>57</v>
      </c>
      <c r="E17" s="4">
        <v>45.5</v>
      </c>
      <c r="F17" s="6">
        <v>44.4</v>
      </c>
      <c r="G17" s="5" t="s">
        <v>38</v>
      </c>
      <c r="H17" s="6">
        <v>2</v>
      </c>
      <c r="I17" s="6">
        <v>6</v>
      </c>
      <c r="J17" s="14">
        <v>0.11</v>
      </c>
      <c r="K17" s="4">
        <v>52.9</v>
      </c>
      <c r="L17" s="6">
        <v>41.3</v>
      </c>
      <c r="M17" s="5" t="s">
        <v>38</v>
      </c>
      <c r="N17" s="5">
        <v>0.5</v>
      </c>
      <c r="O17" s="11">
        <v>7</v>
      </c>
      <c r="P17" s="6" t="s">
        <v>33</v>
      </c>
      <c r="Q17" s="77">
        <v>1011.0063285738055</v>
      </c>
      <c r="R17" s="49">
        <f t="shared" si="1"/>
        <v>13.888888888888889</v>
      </c>
      <c r="S17" s="50">
        <f t="shared" si="0"/>
        <v>7.5</v>
      </c>
      <c r="T17" s="50">
        <f t="shared" si="0"/>
        <v>6.8888888888888875</v>
      </c>
      <c r="U17" s="51">
        <f t="shared" si="2"/>
        <v>0.27939999999999998</v>
      </c>
      <c r="V17" s="50">
        <f t="shared" si="3"/>
        <v>11.611111111111111</v>
      </c>
      <c r="W17" s="14">
        <f t="shared" si="3"/>
        <v>5.1666666666666652</v>
      </c>
    </row>
    <row r="18" spans="2:23" x14ac:dyDescent="0.25">
      <c r="B18" s="4">
        <v>10</v>
      </c>
      <c r="C18" s="33">
        <v>29.82</v>
      </c>
      <c r="D18" s="5">
        <v>56</v>
      </c>
      <c r="E18" s="4">
        <v>46</v>
      </c>
      <c r="F18" s="6">
        <v>43</v>
      </c>
      <c r="G18" s="5" t="s">
        <v>39</v>
      </c>
      <c r="H18" s="6">
        <v>1</v>
      </c>
      <c r="I18" s="6">
        <v>4</v>
      </c>
      <c r="J18" s="14">
        <v>0.26</v>
      </c>
      <c r="K18" s="4">
        <v>51</v>
      </c>
      <c r="L18" s="6">
        <v>38.799999999999997</v>
      </c>
      <c r="M18" s="5"/>
      <c r="N18" s="5">
        <v>0</v>
      </c>
      <c r="O18" s="11">
        <v>9</v>
      </c>
      <c r="P18" s="6" t="s">
        <v>74</v>
      </c>
      <c r="Q18" s="77">
        <v>1009.6517731176693</v>
      </c>
      <c r="R18" s="49">
        <f t="shared" si="1"/>
        <v>13.333333333333332</v>
      </c>
      <c r="S18" s="50">
        <f t="shared" si="0"/>
        <v>7.7777777777777777</v>
      </c>
      <c r="T18" s="50">
        <f t="shared" si="0"/>
        <v>6.1111111111111107</v>
      </c>
      <c r="U18" s="51">
        <f t="shared" si="2"/>
        <v>0.66039999999999999</v>
      </c>
      <c r="V18" s="50">
        <f t="shared" si="3"/>
        <v>10.555555555555555</v>
      </c>
      <c r="W18" s="14">
        <f t="shared" si="3"/>
        <v>3.7777777777777759</v>
      </c>
    </row>
    <row r="19" spans="2:23" x14ac:dyDescent="0.25">
      <c r="B19" s="4">
        <v>11</v>
      </c>
      <c r="C19" s="33">
        <v>29.66</v>
      </c>
      <c r="D19" s="5">
        <v>54</v>
      </c>
      <c r="E19" s="4">
        <v>44</v>
      </c>
      <c r="F19" s="6">
        <v>40</v>
      </c>
      <c r="G19" s="5" t="s">
        <v>31</v>
      </c>
      <c r="H19" s="6">
        <v>0.5</v>
      </c>
      <c r="I19" s="6">
        <v>10</v>
      </c>
      <c r="J19" s="14">
        <v>0.02</v>
      </c>
      <c r="K19" s="4">
        <v>50.5</v>
      </c>
      <c r="L19" s="6">
        <v>38</v>
      </c>
      <c r="M19" s="5" t="s">
        <v>43</v>
      </c>
      <c r="N19" s="5">
        <v>2</v>
      </c>
      <c r="O19" s="11">
        <v>7</v>
      </c>
      <c r="P19" s="6" t="s">
        <v>33</v>
      </c>
      <c r="Q19" s="77">
        <v>1004.2335512931235</v>
      </c>
      <c r="R19" s="49">
        <f t="shared" si="1"/>
        <v>12.222222222222221</v>
      </c>
      <c r="S19" s="50">
        <f t="shared" si="0"/>
        <v>6.6666666666666661</v>
      </c>
      <c r="T19" s="50">
        <f t="shared" si="0"/>
        <v>4.4444444444444446</v>
      </c>
      <c r="U19" s="51">
        <f t="shared" si="2"/>
        <v>5.0799999999999998E-2</v>
      </c>
      <c r="V19" s="50">
        <f t="shared" si="3"/>
        <v>10.277777777777777</v>
      </c>
      <c r="W19" s="14">
        <f t="shared" si="3"/>
        <v>3.333333333333333</v>
      </c>
    </row>
    <row r="20" spans="2:23" x14ac:dyDescent="0.25">
      <c r="B20" s="4">
        <v>12</v>
      </c>
      <c r="C20" s="33">
        <v>30.042000000000002</v>
      </c>
      <c r="D20" s="5">
        <v>53</v>
      </c>
      <c r="E20" s="4">
        <v>43</v>
      </c>
      <c r="F20" s="6">
        <v>40.5</v>
      </c>
      <c r="G20" s="5"/>
      <c r="H20" s="6">
        <v>0</v>
      </c>
      <c r="I20" s="6">
        <v>2</v>
      </c>
      <c r="J20" s="14"/>
      <c r="K20" s="4">
        <v>49.9</v>
      </c>
      <c r="L20" s="6">
        <v>37.1</v>
      </c>
      <c r="M20" s="5"/>
      <c r="N20" s="5">
        <v>0</v>
      </c>
      <c r="O20" s="11">
        <v>7</v>
      </c>
      <c r="P20" s="6" t="s">
        <v>33</v>
      </c>
      <c r="Q20" s="77">
        <v>1017.1695558992263</v>
      </c>
      <c r="R20" s="49">
        <f t="shared" si="1"/>
        <v>11.666666666666666</v>
      </c>
      <c r="S20" s="50">
        <f t="shared" si="0"/>
        <v>6.1111111111111107</v>
      </c>
      <c r="T20" s="50">
        <f t="shared" si="0"/>
        <v>4.7222222222222223</v>
      </c>
      <c r="U20" s="51">
        <f t="shared" si="2"/>
        <v>0</v>
      </c>
      <c r="V20" s="50">
        <f t="shared" si="3"/>
        <v>9.9444444444444429</v>
      </c>
      <c r="W20" s="14">
        <f t="shared" si="3"/>
        <v>2.8333333333333339</v>
      </c>
    </row>
    <row r="21" spans="2:23" x14ac:dyDescent="0.25">
      <c r="B21" s="4">
        <v>13</v>
      </c>
      <c r="C21" s="33">
        <v>30.282</v>
      </c>
      <c r="D21" s="5">
        <v>53</v>
      </c>
      <c r="E21" s="4">
        <v>46</v>
      </c>
      <c r="F21" s="6">
        <v>41.4</v>
      </c>
      <c r="G21" s="5"/>
      <c r="H21" s="6">
        <v>0</v>
      </c>
      <c r="I21" s="6">
        <v>3</v>
      </c>
      <c r="J21" s="14"/>
      <c r="K21" s="4">
        <v>51</v>
      </c>
      <c r="L21" s="6">
        <v>31.5</v>
      </c>
      <c r="M21" s="5"/>
      <c r="N21" s="5">
        <v>3</v>
      </c>
      <c r="O21" s="11">
        <v>7</v>
      </c>
      <c r="P21" s="6" t="s">
        <v>33</v>
      </c>
      <c r="Q21" s="77">
        <v>1025.2968886360445</v>
      </c>
      <c r="R21" s="49">
        <f t="shared" si="1"/>
        <v>11.666666666666666</v>
      </c>
      <c r="S21" s="50">
        <f t="shared" si="0"/>
        <v>7.7777777777777777</v>
      </c>
      <c r="T21" s="50">
        <f t="shared" si="0"/>
        <v>5.2222222222222214</v>
      </c>
      <c r="U21" s="51">
        <f t="shared" si="2"/>
        <v>0</v>
      </c>
      <c r="V21" s="50">
        <f t="shared" si="3"/>
        <v>10.555555555555555</v>
      </c>
      <c r="W21" s="14">
        <f t="shared" si="3"/>
        <v>-0.27777777777777779</v>
      </c>
    </row>
    <row r="22" spans="2:23" x14ac:dyDescent="0.25">
      <c r="B22" s="4">
        <v>14</v>
      </c>
      <c r="C22" s="33">
        <v>30.327999999999999</v>
      </c>
      <c r="D22" s="5">
        <v>53</v>
      </c>
      <c r="E22" s="4">
        <v>45</v>
      </c>
      <c r="F22" s="6">
        <v>40.200000000000003</v>
      </c>
      <c r="G22" s="5" t="s">
        <v>32</v>
      </c>
      <c r="H22" s="6">
        <v>2</v>
      </c>
      <c r="I22" s="6">
        <v>3</v>
      </c>
      <c r="J22" s="14">
        <v>0.23</v>
      </c>
      <c r="K22" s="4">
        <v>47.6</v>
      </c>
      <c r="L22" s="6">
        <v>29</v>
      </c>
      <c r="M22" s="5" t="s">
        <v>32</v>
      </c>
      <c r="N22" s="5">
        <v>3</v>
      </c>
      <c r="O22" s="11">
        <v>8</v>
      </c>
      <c r="P22" s="6" t="s">
        <v>90</v>
      </c>
      <c r="Q22" s="77">
        <v>1026.8546274106016</v>
      </c>
      <c r="R22" s="49">
        <f t="shared" si="1"/>
        <v>11.666666666666666</v>
      </c>
      <c r="S22" s="50">
        <f t="shared" si="0"/>
        <v>7.2222222222222223</v>
      </c>
      <c r="T22" s="50">
        <f t="shared" si="0"/>
        <v>4.5555555555555571</v>
      </c>
      <c r="U22" s="51">
        <f t="shared" si="2"/>
        <v>0.58420000000000005</v>
      </c>
      <c r="V22" s="50">
        <f t="shared" si="3"/>
        <v>8.6666666666666679</v>
      </c>
      <c r="W22" s="14">
        <f t="shared" si="3"/>
        <v>-1.6666666666666665</v>
      </c>
    </row>
    <row r="23" spans="2:23" x14ac:dyDescent="0.25">
      <c r="B23" s="4">
        <v>15</v>
      </c>
      <c r="C23" s="33">
        <v>29.923999999999999</v>
      </c>
      <c r="D23" s="5">
        <v>53</v>
      </c>
      <c r="E23" s="4">
        <v>54.3</v>
      </c>
      <c r="F23" s="6">
        <v>53</v>
      </c>
      <c r="G23" s="5" t="s">
        <v>39</v>
      </c>
      <c r="H23" s="6">
        <v>2</v>
      </c>
      <c r="I23" s="6">
        <v>10</v>
      </c>
      <c r="J23" s="14">
        <v>7.0000000000000007E-2</v>
      </c>
      <c r="K23" s="4">
        <v>57</v>
      </c>
      <c r="L23" s="6">
        <v>43</v>
      </c>
      <c r="M23" s="5" t="s">
        <v>39</v>
      </c>
      <c r="N23" s="5">
        <v>1.5</v>
      </c>
      <c r="O23" s="11">
        <v>9</v>
      </c>
      <c r="P23" s="6" t="s">
        <v>74</v>
      </c>
      <c r="Q23" s="77">
        <v>1013.173617303624</v>
      </c>
      <c r="R23" s="49">
        <f t="shared" si="1"/>
        <v>11.666666666666666</v>
      </c>
      <c r="S23" s="50">
        <f t="shared" si="0"/>
        <v>12.388888888888888</v>
      </c>
      <c r="T23" s="50">
        <f t="shared" si="0"/>
        <v>11.666666666666666</v>
      </c>
      <c r="U23" s="51">
        <f t="shared" si="2"/>
        <v>0.17780000000000001</v>
      </c>
      <c r="V23" s="50">
        <f t="shared" si="3"/>
        <v>13.888888888888889</v>
      </c>
      <c r="W23" s="14">
        <f t="shared" si="3"/>
        <v>6.1111111111111107</v>
      </c>
    </row>
    <row r="24" spans="2:23" x14ac:dyDescent="0.25">
      <c r="B24" s="4">
        <v>16</v>
      </c>
      <c r="C24" s="33">
        <v>30.084</v>
      </c>
      <c r="D24" s="5">
        <v>54</v>
      </c>
      <c r="E24" s="4">
        <v>49</v>
      </c>
      <c r="F24" s="6">
        <v>45.5</v>
      </c>
      <c r="G24" s="5" t="s">
        <v>43</v>
      </c>
      <c r="H24" s="6">
        <v>2</v>
      </c>
      <c r="I24" s="6">
        <v>8</v>
      </c>
      <c r="J24" s="14"/>
      <c r="K24" s="4">
        <v>52.4</v>
      </c>
      <c r="L24" s="6">
        <v>44.5</v>
      </c>
      <c r="M24" s="5" t="s">
        <v>39</v>
      </c>
      <c r="N24" s="5">
        <v>0.5</v>
      </c>
      <c r="O24" s="11">
        <v>7</v>
      </c>
      <c r="P24" s="6" t="s">
        <v>36</v>
      </c>
      <c r="Q24" s="77">
        <v>1018.5918391281695</v>
      </c>
      <c r="R24" s="49">
        <f t="shared" si="1"/>
        <v>12.222222222222221</v>
      </c>
      <c r="S24" s="50">
        <f t="shared" si="0"/>
        <v>9.4444444444444446</v>
      </c>
      <c r="T24" s="50">
        <f t="shared" si="0"/>
        <v>7.5</v>
      </c>
      <c r="U24" s="51">
        <f t="shared" si="2"/>
        <v>0</v>
      </c>
      <c r="V24" s="50">
        <f t="shared" si="3"/>
        <v>11.333333333333332</v>
      </c>
      <c r="W24" s="14">
        <f t="shared" si="3"/>
        <v>6.9444444444444446</v>
      </c>
    </row>
    <row r="25" spans="2:23" x14ac:dyDescent="0.25">
      <c r="B25" s="4">
        <v>17</v>
      </c>
      <c r="C25" s="33">
        <v>29.956</v>
      </c>
      <c r="D25" s="5">
        <v>55</v>
      </c>
      <c r="E25" s="4">
        <v>43.6</v>
      </c>
      <c r="F25" s="6">
        <v>40.299999999999997</v>
      </c>
      <c r="G25" s="5" t="s">
        <v>43</v>
      </c>
      <c r="H25" s="6">
        <v>3</v>
      </c>
      <c r="I25" s="6">
        <v>8</v>
      </c>
      <c r="J25" s="14">
        <v>0.08</v>
      </c>
      <c r="K25" s="4">
        <v>46.7</v>
      </c>
      <c r="L25" s="6">
        <v>41.3</v>
      </c>
      <c r="M25" s="5" t="s">
        <v>43</v>
      </c>
      <c r="N25" s="5">
        <v>1</v>
      </c>
      <c r="O25" s="11">
        <v>7</v>
      </c>
      <c r="P25" s="6" t="s">
        <v>33</v>
      </c>
      <c r="Q25" s="77">
        <v>1014.257261668533</v>
      </c>
      <c r="R25" s="49">
        <f t="shared" si="1"/>
        <v>12.777777777777777</v>
      </c>
      <c r="S25" s="50">
        <f t="shared" si="1"/>
        <v>6.4444444444444446</v>
      </c>
      <c r="T25" s="50">
        <f t="shared" si="1"/>
        <v>4.6111111111111098</v>
      </c>
      <c r="U25" s="51">
        <f t="shared" si="2"/>
        <v>0.20319999999999999</v>
      </c>
      <c r="V25" s="50">
        <f t="shared" si="3"/>
        <v>8.1666666666666679</v>
      </c>
      <c r="W25" s="14">
        <f t="shared" si="3"/>
        <v>5.1666666666666652</v>
      </c>
    </row>
    <row r="26" spans="2:23" x14ac:dyDescent="0.25">
      <c r="B26" s="4">
        <v>18</v>
      </c>
      <c r="C26" s="33">
        <v>30.29</v>
      </c>
      <c r="D26" s="5">
        <v>53</v>
      </c>
      <c r="E26" s="4">
        <v>37</v>
      </c>
      <c r="F26" s="6">
        <v>35.700000000000003</v>
      </c>
      <c r="G26" s="5"/>
      <c r="H26" s="6">
        <v>0</v>
      </c>
      <c r="I26" s="6">
        <v>6</v>
      </c>
      <c r="J26" s="14"/>
      <c r="K26" s="4">
        <v>49</v>
      </c>
      <c r="L26" s="6">
        <v>30</v>
      </c>
      <c r="M26" s="5"/>
      <c r="N26" s="5">
        <v>0</v>
      </c>
      <c r="O26" s="11">
        <v>7</v>
      </c>
      <c r="P26" s="6" t="s">
        <v>98</v>
      </c>
      <c r="Q26" s="77">
        <v>1025.5677997272717</v>
      </c>
      <c r="R26" s="49">
        <f t="shared" si="1"/>
        <v>11.666666666666666</v>
      </c>
      <c r="S26" s="50">
        <f t="shared" si="1"/>
        <v>2.7777777777777777</v>
      </c>
      <c r="T26" s="50">
        <f t="shared" si="1"/>
        <v>2.0555555555555571</v>
      </c>
      <c r="U26" s="51">
        <f t="shared" si="2"/>
        <v>0</v>
      </c>
      <c r="V26" s="50">
        <f t="shared" si="3"/>
        <v>9.4444444444444446</v>
      </c>
      <c r="W26" s="14">
        <f t="shared" si="3"/>
        <v>-1.1111111111111112</v>
      </c>
    </row>
    <row r="27" spans="2:23" x14ac:dyDescent="0.25">
      <c r="B27" s="4">
        <v>19</v>
      </c>
      <c r="C27" s="33">
        <v>30.436</v>
      </c>
      <c r="D27" s="5">
        <v>51</v>
      </c>
      <c r="E27" s="4">
        <v>33.5</v>
      </c>
      <c r="F27" s="6">
        <v>31.5</v>
      </c>
      <c r="G27" s="5"/>
      <c r="H27" s="6">
        <v>0</v>
      </c>
      <c r="I27" s="6">
        <v>3</v>
      </c>
      <c r="J27" s="14"/>
      <c r="K27" s="4">
        <v>49</v>
      </c>
      <c r="L27" s="6">
        <v>27.1</v>
      </c>
      <c r="M27" s="5"/>
      <c r="N27" s="5">
        <v>0</v>
      </c>
      <c r="O27" s="11">
        <v>7</v>
      </c>
      <c r="P27" s="6" t="s">
        <v>33</v>
      </c>
      <c r="Q27" s="77">
        <v>1030.5119271421695</v>
      </c>
      <c r="R27" s="49">
        <f t="shared" si="1"/>
        <v>10.555555555555555</v>
      </c>
      <c r="S27" s="50">
        <f t="shared" si="1"/>
        <v>0.83333333333333326</v>
      </c>
      <c r="T27" s="50">
        <f t="shared" si="1"/>
        <v>-0.27777777777777779</v>
      </c>
      <c r="U27" s="51">
        <f t="shared" si="2"/>
        <v>0</v>
      </c>
      <c r="V27" s="50">
        <f t="shared" si="3"/>
        <v>9.4444444444444446</v>
      </c>
      <c r="W27" s="14">
        <f t="shared" si="3"/>
        <v>-2.7222222222222214</v>
      </c>
    </row>
    <row r="28" spans="2:23" x14ac:dyDescent="0.25">
      <c r="B28" s="4">
        <v>20</v>
      </c>
      <c r="C28" s="33">
        <v>30.364000000000001</v>
      </c>
      <c r="D28" s="5">
        <v>51</v>
      </c>
      <c r="E28" s="4">
        <v>41.6</v>
      </c>
      <c r="F28" s="6">
        <v>38.4</v>
      </c>
      <c r="G28" s="5" t="s">
        <v>31</v>
      </c>
      <c r="H28" s="6">
        <v>1.5</v>
      </c>
      <c r="I28" s="6">
        <v>2</v>
      </c>
      <c r="J28" s="14"/>
      <c r="K28" s="4">
        <v>45.4</v>
      </c>
      <c r="L28" s="6">
        <v>34.799999999999997</v>
      </c>
      <c r="M28" s="5" t="s">
        <v>31</v>
      </c>
      <c r="N28" s="5">
        <v>2</v>
      </c>
      <c r="O28" s="11">
        <v>7</v>
      </c>
      <c r="P28" s="6" t="s">
        <v>33</v>
      </c>
      <c r="Q28" s="77">
        <v>1028.0737273211241</v>
      </c>
      <c r="R28" s="49">
        <f t="shared" si="1"/>
        <v>10.555555555555555</v>
      </c>
      <c r="S28" s="50">
        <f t="shared" si="1"/>
        <v>5.3333333333333339</v>
      </c>
      <c r="T28" s="50">
        <f t="shared" si="1"/>
        <v>3.5555555555555545</v>
      </c>
      <c r="U28" s="51">
        <f t="shared" si="2"/>
        <v>0</v>
      </c>
      <c r="V28" s="50">
        <f t="shared" si="3"/>
        <v>7.4444444444444438</v>
      </c>
      <c r="W28" s="14">
        <f t="shared" si="3"/>
        <v>1.555555555555554</v>
      </c>
    </row>
    <row r="29" spans="2:23" x14ac:dyDescent="0.25">
      <c r="B29" s="4">
        <v>21</v>
      </c>
      <c r="C29" s="33">
        <v>30.08</v>
      </c>
      <c r="D29" s="5">
        <v>51</v>
      </c>
      <c r="E29" s="4">
        <v>36.299999999999997</v>
      </c>
      <c r="F29" s="6">
        <v>33.700000000000003</v>
      </c>
      <c r="G29" s="5" t="s">
        <v>31</v>
      </c>
      <c r="H29" s="6">
        <v>2</v>
      </c>
      <c r="I29" s="6">
        <v>9</v>
      </c>
      <c r="J29" s="14">
        <v>0.04</v>
      </c>
      <c r="K29" s="4">
        <v>38.200000000000003</v>
      </c>
      <c r="L29" s="6">
        <v>34</v>
      </c>
      <c r="M29" s="5" t="s">
        <v>31</v>
      </c>
      <c r="N29" s="5">
        <v>1</v>
      </c>
      <c r="O29" s="11">
        <v>5</v>
      </c>
      <c r="P29" s="6" t="s">
        <v>36</v>
      </c>
      <c r="Q29" s="77">
        <v>1018.4563835825558</v>
      </c>
      <c r="R29" s="49">
        <f t="shared" si="1"/>
        <v>10.555555555555555</v>
      </c>
      <c r="S29" s="50">
        <f t="shared" si="1"/>
        <v>2.3888888888888871</v>
      </c>
      <c r="T29" s="50">
        <f t="shared" si="1"/>
        <v>0.94444444444444597</v>
      </c>
      <c r="U29" s="51">
        <f t="shared" si="2"/>
        <v>0.1016</v>
      </c>
      <c r="V29" s="50">
        <f t="shared" si="3"/>
        <v>3.444444444444446</v>
      </c>
      <c r="W29" s="14">
        <f t="shared" si="3"/>
        <v>1.1111111111111112</v>
      </c>
    </row>
    <row r="30" spans="2:23" x14ac:dyDescent="0.25">
      <c r="B30" s="4">
        <v>22</v>
      </c>
      <c r="C30" s="33">
        <v>30.09</v>
      </c>
      <c r="D30" s="5">
        <v>50</v>
      </c>
      <c r="E30" s="4">
        <v>39</v>
      </c>
      <c r="F30" s="6">
        <v>36.700000000000003</v>
      </c>
      <c r="G30" s="5" t="s">
        <v>32</v>
      </c>
      <c r="H30" s="6">
        <v>1</v>
      </c>
      <c r="I30" s="6">
        <v>4</v>
      </c>
      <c r="J30" s="14">
        <v>0.02</v>
      </c>
      <c r="K30" s="4">
        <v>45</v>
      </c>
      <c r="L30" s="6">
        <v>35.4</v>
      </c>
      <c r="M30" s="5" t="s">
        <v>32</v>
      </c>
      <c r="N30" s="5">
        <v>1</v>
      </c>
      <c r="O30" s="11">
        <v>7</v>
      </c>
      <c r="P30" s="6" t="s">
        <v>36</v>
      </c>
      <c r="Q30" s="77">
        <v>1018.7950224465901</v>
      </c>
      <c r="R30" s="49">
        <f t="shared" si="1"/>
        <v>10</v>
      </c>
      <c r="S30" s="50">
        <f t="shared" si="1"/>
        <v>3.8888888888888888</v>
      </c>
      <c r="T30" s="50">
        <f t="shared" si="1"/>
        <v>2.6111111111111125</v>
      </c>
      <c r="U30" s="51">
        <f t="shared" si="2"/>
        <v>5.0799999999999998E-2</v>
      </c>
      <c r="V30" s="50">
        <f t="shared" si="3"/>
        <v>7.2222222222222223</v>
      </c>
      <c r="W30" s="14">
        <f t="shared" si="3"/>
        <v>1.888888888888888</v>
      </c>
    </row>
    <row r="31" spans="2:23" x14ac:dyDescent="0.25">
      <c r="B31" s="4">
        <v>23</v>
      </c>
      <c r="C31" s="33">
        <v>30.22</v>
      </c>
      <c r="D31" s="5">
        <v>52</v>
      </c>
      <c r="E31" s="4">
        <v>39.700000000000003</v>
      </c>
      <c r="F31" s="6">
        <v>39.299999999999997</v>
      </c>
      <c r="G31" s="5"/>
      <c r="H31" s="6">
        <v>0</v>
      </c>
      <c r="I31" s="6">
        <v>0</v>
      </c>
      <c r="J31" s="14">
        <v>0.34</v>
      </c>
      <c r="K31" s="4">
        <v>54</v>
      </c>
      <c r="L31" s="6">
        <v>37.799999999999997</v>
      </c>
      <c r="M31" s="5" t="s">
        <v>32</v>
      </c>
      <c r="N31" s="5">
        <v>1</v>
      </c>
      <c r="O31" s="11">
        <v>8</v>
      </c>
      <c r="P31" s="6" t="s">
        <v>33</v>
      </c>
      <c r="Q31" s="77">
        <v>1023.1973276790332</v>
      </c>
      <c r="R31" s="49">
        <f t="shared" si="1"/>
        <v>11.111111111111111</v>
      </c>
      <c r="S31" s="50">
        <f t="shared" si="1"/>
        <v>4.2777777777777795</v>
      </c>
      <c r="T31" s="50">
        <f t="shared" si="1"/>
        <v>4.0555555555555536</v>
      </c>
      <c r="U31" s="51">
        <f t="shared" si="2"/>
        <v>0.86359999999999992</v>
      </c>
      <c r="V31" s="50">
        <f t="shared" si="3"/>
        <v>12.222222222222221</v>
      </c>
      <c r="W31" s="14">
        <f t="shared" si="3"/>
        <v>3.2222222222222205</v>
      </c>
    </row>
    <row r="32" spans="2:23" x14ac:dyDescent="0.25">
      <c r="B32" s="4">
        <v>24</v>
      </c>
      <c r="C32" s="33">
        <v>29.95</v>
      </c>
      <c r="D32" s="5">
        <v>52</v>
      </c>
      <c r="E32" s="4">
        <v>42.7</v>
      </c>
      <c r="F32" s="6">
        <v>42.3</v>
      </c>
      <c r="G32" s="5" t="s">
        <v>32</v>
      </c>
      <c r="H32" s="6">
        <v>2</v>
      </c>
      <c r="I32" s="6">
        <v>10</v>
      </c>
      <c r="J32" s="14">
        <v>0.09</v>
      </c>
      <c r="K32" s="4">
        <v>47</v>
      </c>
      <c r="L32" s="6">
        <v>41.5</v>
      </c>
      <c r="M32" s="5" t="s">
        <v>31</v>
      </c>
      <c r="N32" s="5">
        <v>2</v>
      </c>
      <c r="O32" s="11">
        <v>9</v>
      </c>
      <c r="P32" s="6" t="s">
        <v>99</v>
      </c>
      <c r="Q32" s="77">
        <v>1014.0540783501125</v>
      </c>
      <c r="R32" s="49">
        <f t="shared" si="1"/>
        <v>11.111111111111111</v>
      </c>
      <c r="S32" s="50">
        <f t="shared" si="1"/>
        <v>5.9444444444444455</v>
      </c>
      <c r="T32" s="50">
        <f t="shared" si="1"/>
        <v>5.7222222222222205</v>
      </c>
      <c r="U32" s="51">
        <f t="shared" si="2"/>
        <v>0.22859999999999997</v>
      </c>
      <c r="V32" s="50">
        <f t="shared" si="3"/>
        <v>8.3333333333333339</v>
      </c>
      <c r="W32" s="14">
        <f t="shared" si="3"/>
        <v>5.2777777777777777</v>
      </c>
    </row>
    <row r="33" spans="2:23" x14ac:dyDescent="0.25">
      <c r="B33" s="4">
        <v>25</v>
      </c>
      <c r="C33" s="33">
        <v>29.83</v>
      </c>
      <c r="D33" s="5">
        <v>52</v>
      </c>
      <c r="E33" s="4">
        <v>34.6</v>
      </c>
      <c r="F33" s="6">
        <v>34</v>
      </c>
      <c r="G33" s="5" t="s">
        <v>31</v>
      </c>
      <c r="H33" s="6">
        <v>1.5</v>
      </c>
      <c r="I33" s="6">
        <v>10</v>
      </c>
      <c r="J33" s="14"/>
      <c r="K33" s="4">
        <v>47.6</v>
      </c>
      <c r="L33" s="6">
        <v>32</v>
      </c>
      <c r="M33" s="5" t="s">
        <v>31</v>
      </c>
      <c r="N33" s="5">
        <v>2</v>
      </c>
      <c r="O33" s="11">
        <v>9</v>
      </c>
      <c r="P33" s="6" t="s">
        <v>36</v>
      </c>
      <c r="Q33" s="77">
        <v>1009.9904119817032</v>
      </c>
      <c r="R33" s="49">
        <f t="shared" si="1"/>
        <v>11.111111111111111</v>
      </c>
      <c r="S33" s="50">
        <f t="shared" si="1"/>
        <v>1.4444444444444453</v>
      </c>
      <c r="T33" s="50">
        <f t="shared" si="1"/>
        <v>1.1111111111111112</v>
      </c>
      <c r="U33" s="51">
        <f t="shared" si="2"/>
        <v>0</v>
      </c>
      <c r="V33" s="50">
        <f t="shared" si="3"/>
        <v>8.6666666666666679</v>
      </c>
      <c r="W33" s="14">
        <f t="shared" si="3"/>
        <v>0</v>
      </c>
    </row>
    <row r="34" spans="2:23" x14ac:dyDescent="0.25">
      <c r="B34" s="4">
        <v>26</v>
      </c>
      <c r="C34" s="33">
        <v>29.89</v>
      </c>
      <c r="D34" s="5">
        <v>50</v>
      </c>
      <c r="E34" s="4">
        <v>38.5</v>
      </c>
      <c r="F34" s="6">
        <v>36.5</v>
      </c>
      <c r="G34" s="5" t="s">
        <v>31</v>
      </c>
      <c r="H34" s="6">
        <v>1</v>
      </c>
      <c r="I34" s="6">
        <v>2</v>
      </c>
      <c r="J34" s="14"/>
      <c r="K34" s="4">
        <v>42.5</v>
      </c>
      <c r="L34" s="6">
        <v>35.5</v>
      </c>
      <c r="M34" s="5" t="s">
        <v>31</v>
      </c>
      <c r="N34" s="5">
        <v>0.5</v>
      </c>
      <c r="O34" s="11">
        <v>8</v>
      </c>
      <c r="P34" s="6" t="s">
        <v>33</v>
      </c>
      <c r="Q34" s="77">
        <v>1012.0222451659081</v>
      </c>
      <c r="R34" s="49">
        <f t="shared" si="1"/>
        <v>10</v>
      </c>
      <c r="S34" s="50">
        <f t="shared" si="1"/>
        <v>3.6111111111111112</v>
      </c>
      <c r="T34" s="50">
        <f t="shared" si="1"/>
        <v>2.5</v>
      </c>
      <c r="U34" s="51">
        <f t="shared" si="2"/>
        <v>0</v>
      </c>
      <c r="V34" s="50">
        <f t="shared" si="3"/>
        <v>5.833333333333333</v>
      </c>
      <c r="W34" s="14">
        <f t="shared" si="3"/>
        <v>1.9444444444444444</v>
      </c>
    </row>
    <row r="35" spans="2:23" x14ac:dyDescent="0.25">
      <c r="B35" s="4">
        <v>27</v>
      </c>
      <c r="C35" s="33">
        <v>29.928999999999998</v>
      </c>
      <c r="D35" s="5">
        <v>49</v>
      </c>
      <c r="E35" s="4">
        <v>37.200000000000003</v>
      </c>
      <c r="F35" s="6">
        <v>35</v>
      </c>
      <c r="G35" s="5" t="s">
        <v>31</v>
      </c>
      <c r="H35" s="6">
        <v>1.5</v>
      </c>
      <c r="I35" s="6">
        <v>9</v>
      </c>
      <c r="J35" s="14"/>
      <c r="K35" s="4">
        <v>39.4</v>
      </c>
      <c r="L35" s="6">
        <v>34.5</v>
      </c>
      <c r="M35" s="5" t="s">
        <v>37</v>
      </c>
      <c r="N35" s="5">
        <v>3</v>
      </c>
      <c r="O35" s="11">
        <v>7</v>
      </c>
      <c r="P35" s="6" t="s">
        <v>36</v>
      </c>
      <c r="Q35" s="77">
        <v>1013.3429367356409</v>
      </c>
      <c r="R35" s="49">
        <f t="shared" si="1"/>
        <v>9.4444444444444446</v>
      </c>
      <c r="S35" s="50">
        <f t="shared" si="1"/>
        <v>2.8888888888888906</v>
      </c>
      <c r="T35" s="50">
        <f t="shared" si="1"/>
        <v>1.6666666666666665</v>
      </c>
      <c r="U35" s="51">
        <f t="shared" si="2"/>
        <v>0</v>
      </c>
      <c r="V35" s="50">
        <f t="shared" si="3"/>
        <v>4.1111111111111098</v>
      </c>
      <c r="W35" s="14">
        <f t="shared" si="3"/>
        <v>1.3888888888888888</v>
      </c>
    </row>
    <row r="36" spans="2:23" x14ac:dyDescent="0.25">
      <c r="B36" s="4">
        <v>28</v>
      </c>
      <c r="C36" s="33">
        <v>29.802</v>
      </c>
      <c r="D36" s="5">
        <v>47</v>
      </c>
      <c r="E36" s="4">
        <v>38</v>
      </c>
      <c r="F36" s="6">
        <v>35</v>
      </c>
      <c r="G36" s="5" t="s">
        <v>37</v>
      </c>
      <c r="H36" s="6">
        <v>3</v>
      </c>
      <c r="I36" s="6">
        <v>10</v>
      </c>
      <c r="J36" s="14"/>
      <c r="K36" s="4">
        <v>40.4</v>
      </c>
      <c r="L36" s="6">
        <v>34</v>
      </c>
      <c r="M36" s="5" t="s">
        <v>44</v>
      </c>
      <c r="N36" s="5">
        <v>3</v>
      </c>
      <c r="O36" s="11">
        <v>7</v>
      </c>
      <c r="P36" s="6" t="s">
        <v>36</v>
      </c>
      <c r="Q36" s="77">
        <v>1009.0422231624078</v>
      </c>
      <c r="R36" s="49">
        <f t="shared" si="1"/>
        <v>8.3333333333333339</v>
      </c>
      <c r="S36" s="50">
        <f t="shared" si="1"/>
        <v>3.333333333333333</v>
      </c>
      <c r="T36" s="50">
        <f t="shared" si="1"/>
        <v>1.6666666666666665</v>
      </c>
      <c r="U36" s="51">
        <f t="shared" si="2"/>
        <v>0</v>
      </c>
      <c r="V36" s="50">
        <f t="shared" si="3"/>
        <v>4.6666666666666661</v>
      </c>
      <c r="W36" s="14">
        <f t="shared" si="3"/>
        <v>1.1111111111111112</v>
      </c>
    </row>
    <row r="37" spans="2:23" x14ac:dyDescent="0.25">
      <c r="B37" s="4">
        <v>29</v>
      </c>
      <c r="C37" s="33">
        <v>29.824000000000002</v>
      </c>
      <c r="D37" s="5">
        <v>49</v>
      </c>
      <c r="E37" s="4">
        <v>40.700000000000003</v>
      </c>
      <c r="F37" s="6">
        <v>37.299999999999997</v>
      </c>
      <c r="G37" s="5" t="s">
        <v>44</v>
      </c>
      <c r="H37" s="6">
        <v>2</v>
      </c>
      <c r="I37" s="6">
        <v>1</v>
      </c>
      <c r="J37" s="14">
        <v>0.04</v>
      </c>
      <c r="K37" s="4">
        <v>45</v>
      </c>
      <c r="L37" s="6">
        <v>38.6</v>
      </c>
      <c r="M37" s="5" t="s">
        <v>44</v>
      </c>
      <c r="N37" s="5">
        <v>1.5</v>
      </c>
      <c r="O37" s="11">
        <v>7</v>
      </c>
      <c r="P37" s="6" t="s">
        <v>33</v>
      </c>
      <c r="Q37" s="77">
        <v>1009.7872286632828</v>
      </c>
      <c r="R37" s="49">
        <f t="shared" si="1"/>
        <v>9.4444444444444446</v>
      </c>
      <c r="S37" s="50">
        <f t="shared" si="1"/>
        <v>4.8333333333333348</v>
      </c>
      <c r="T37" s="50">
        <f t="shared" si="1"/>
        <v>2.9444444444444429</v>
      </c>
      <c r="U37" s="51">
        <f t="shared" si="2"/>
        <v>0.1016</v>
      </c>
      <c r="V37" s="50">
        <f t="shared" si="3"/>
        <v>7.2222222222222223</v>
      </c>
      <c r="W37" s="14">
        <f t="shared" si="3"/>
        <v>3.6666666666666674</v>
      </c>
    </row>
    <row r="38" spans="2:23" x14ac:dyDescent="0.25">
      <c r="B38" s="4">
        <v>30</v>
      </c>
      <c r="C38" s="33">
        <v>29.83</v>
      </c>
      <c r="D38" s="5">
        <v>50</v>
      </c>
      <c r="E38" s="4">
        <v>40.5</v>
      </c>
      <c r="F38" s="6">
        <v>37.299999999999997</v>
      </c>
      <c r="G38" s="5" t="s">
        <v>44</v>
      </c>
      <c r="H38" s="6">
        <v>2</v>
      </c>
      <c r="I38" s="6">
        <v>10</v>
      </c>
      <c r="J38" s="14">
        <v>0.14000000000000001</v>
      </c>
      <c r="K38" s="4">
        <v>44</v>
      </c>
      <c r="L38" s="6">
        <v>36</v>
      </c>
      <c r="M38" s="5" t="s">
        <v>44</v>
      </c>
      <c r="N38" s="5">
        <v>4</v>
      </c>
      <c r="O38" s="11">
        <v>8</v>
      </c>
      <c r="P38" s="6" t="s">
        <v>74</v>
      </c>
      <c r="Q38" s="77">
        <v>1009.9904119817032</v>
      </c>
      <c r="R38" s="49">
        <f t="shared" si="1"/>
        <v>10</v>
      </c>
      <c r="S38" s="50">
        <f t="shared" si="1"/>
        <v>4.7222222222222223</v>
      </c>
      <c r="T38" s="50">
        <f t="shared" si="1"/>
        <v>2.9444444444444429</v>
      </c>
      <c r="U38" s="51">
        <f t="shared" si="2"/>
        <v>0.35560000000000003</v>
      </c>
      <c r="V38" s="50">
        <f t="shared" si="3"/>
        <v>6.6666666666666661</v>
      </c>
      <c r="W38" s="14">
        <f t="shared" si="3"/>
        <v>2.2222222222222223</v>
      </c>
    </row>
    <row r="39" spans="2:23" x14ac:dyDescent="0.25">
      <c r="B39" s="1" t="s">
        <v>15</v>
      </c>
      <c r="C39" s="12">
        <f t="shared" ref="C39:O39" si="4">SUM(C8:C38)</f>
        <v>898.97600000000023</v>
      </c>
      <c r="D39" s="36">
        <f t="shared" si="4"/>
        <v>1588</v>
      </c>
      <c r="E39" s="36">
        <f t="shared" ref="E39" si="5">SUM(E8:E38)</f>
        <v>1291.8</v>
      </c>
      <c r="F39" s="36">
        <f t="shared" si="4"/>
        <v>1220.1999999999998</v>
      </c>
      <c r="G39" s="36"/>
      <c r="H39" s="36">
        <f t="shared" si="4"/>
        <v>42.5</v>
      </c>
      <c r="I39" s="36">
        <f t="shared" si="4"/>
        <v>186</v>
      </c>
      <c r="J39" s="35">
        <f t="shared" si="4"/>
        <v>1.8900000000000006</v>
      </c>
      <c r="K39" s="36">
        <f t="shared" si="4"/>
        <v>1460.2</v>
      </c>
      <c r="L39" s="36">
        <f t="shared" si="4"/>
        <v>1130.5999999999999</v>
      </c>
      <c r="M39" s="12"/>
      <c r="N39" s="36">
        <f t="shared" si="4"/>
        <v>44</v>
      </c>
      <c r="O39" s="37">
        <f t="shared" si="4"/>
        <v>221</v>
      </c>
      <c r="P39" s="3"/>
      <c r="Q39" s="37">
        <f>SUM(Q9:Q38)</f>
        <v>30437.741560431397</v>
      </c>
      <c r="R39" s="37"/>
      <c r="S39" s="47"/>
      <c r="T39" s="47"/>
      <c r="U39" s="48">
        <f t="shared" si="2"/>
        <v>4.8006000000000011</v>
      </c>
      <c r="V39" s="47"/>
      <c r="W39" s="13"/>
    </row>
    <row r="40" spans="2:23" x14ac:dyDescent="0.25">
      <c r="B40" s="7" t="s">
        <v>16</v>
      </c>
      <c r="C40" s="15">
        <f>C39/30</f>
        <v>29.965866666666674</v>
      </c>
      <c r="D40" s="38">
        <f>D39/30</f>
        <v>52.93333333333333</v>
      </c>
      <c r="E40" s="38">
        <f>E39/30</f>
        <v>43.059999999999995</v>
      </c>
      <c r="F40" s="38">
        <f>F39/30</f>
        <v>40.673333333333325</v>
      </c>
      <c r="G40" s="38"/>
      <c r="H40" s="38">
        <f>H39/30</f>
        <v>1.4166666666666667</v>
      </c>
      <c r="I40" s="38">
        <f>I39/30</f>
        <v>6.2</v>
      </c>
      <c r="J40" s="38">
        <f>J39/30</f>
        <v>6.3000000000000014E-2</v>
      </c>
      <c r="K40" s="38">
        <f>K39/30</f>
        <v>48.673333333333332</v>
      </c>
      <c r="L40" s="38">
        <f>L39/30</f>
        <v>37.68666666666666</v>
      </c>
      <c r="M40" s="15"/>
      <c r="N40" s="38">
        <f>N39/30</f>
        <v>1.4666666666666666</v>
      </c>
      <c r="O40" s="39">
        <f>O39/30</f>
        <v>7.3666666666666663</v>
      </c>
      <c r="P40" s="9"/>
      <c r="Q40" s="38">
        <f>AVERAGE(Q9:Q38)</f>
        <v>1014.5913853477133</v>
      </c>
      <c r="R40" s="39">
        <f t="shared" si="1"/>
        <v>11.629629629629628</v>
      </c>
      <c r="S40" s="52">
        <f t="shared" si="1"/>
        <v>6.1444444444444413</v>
      </c>
      <c r="T40" s="52">
        <f t="shared" si="1"/>
        <v>4.8185185185185135</v>
      </c>
      <c r="U40" s="53">
        <f t="shared" si="2"/>
        <v>0.16002000000000005</v>
      </c>
      <c r="V40" s="52">
        <f t="shared" si="3"/>
        <v>9.2629629629629626</v>
      </c>
      <c r="W40" s="54">
        <f t="shared" si="3"/>
        <v>3.1592592592592554</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2</v>
      </c>
      <c r="D44" s="5">
        <v>3</v>
      </c>
      <c r="E44" s="5">
        <v>2.5</v>
      </c>
      <c r="F44" s="5">
        <v>9.5</v>
      </c>
      <c r="G44" s="5">
        <v>3</v>
      </c>
      <c r="H44" s="5">
        <v>0.5</v>
      </c>
      <c r="I44" s="5">
        <v>2</v>
      </c>
      <c r="J44" s="5">
        <v>1.5</v>
      </c>
      <c r="K44" s="6"/>
    </row>
    <row r="45" spans="2:23" ht="30" x14ac:dyDescent="0.25">
      <c r="B45" s="24" t="s">
        <v>28</v>
      </c>
      <c r="C45" s="7">
        <v>8</v>
      </c>
      <c r="D45" s="8">
        <v>14</v>
      </c>
      <c r="E45" s="8">
        <v>13.5</v>
      </c>
      <c r="F45" s="8">
        <v>28</v>
      </c>
      <c r="G45" s="8">
        <v>10</v>
      </c>
      <c r="H45" s="8">
        <v>0.5</v>
      </c>
      <c r="I45" s="8">
        <v>5</v>
      </c>
      <c r="J45" s="8">
        <v>3.5</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30</v>
      </c>
      <c r="D9" s="1">
        <v>49</v>
      </c>
      <c r="E9" s="1">
        <v>40.6</v>
      </c>
      <c r="F9" s="3">
        <v>37</v>
      </c>
      <c r="G9" s="2" t="s">
        <v>44</v>
      </c>
      <c r="H9" s="3">
        <v>3</v>
      </c>
      <c r="I9" s="3">
        <v>10</v>
      </c>
      <c r="J9" s="13">
        <v>0.03</v>
      </c>
      <c r="K9" s="1">
        <v>44</v>
      </c>
      <c r="L9" s="3">
        <v>38.5</v>
      </c>
      <c r="M9" s="2" t="s">
        <v>44</v>
      </c>
      <c r="N9" s="2">
        <v>3</v>
      </c>
      <c r="O9" s="10">
        <v>7</v>
      </c>
      <c r="P9" s="3" t="s">
        <v>36</v>
      </c>
      <c r="Q9" s="78">
        <v>1016.1536393071241</v>
      </c>
      <c r="R9" s="37">
        <f>CONVERT(D9,"F","C")</f>
        <v>9.4444444444444446</v>
      </c>
      <c r="S9" s="47">
        <f t="shared" ref="S9:T24" si="0">CONVERT(E9,"F","C")</f>
        <v>4.7777777777777786</v>
      </c>
      <c r="T9" s="47">
        <f t="shared" si="0"/>
        <v>2.7777777777777777</v>
      </c>
      <c r="U9" s="48">
        <f>CONVERT(J9,"in","cm")</f>
        <v>7.6200000000000004E-2</v>
      </c>
      <c r="V9" s="47">
        <f>CONVERT(K9,"F","C")</f>
        <v>6.6666666666666661</v>
      </c>
      <c r="W9" s="13">
        <f>CONVERT(L9,"F","C")</f>
        <v>3.6111111111111112</v>
      </c>
    </row>
    <row r="10" spans="1:23" x14ac:dyDescent="0.25">
      <c r="B10" s="4">
        <v>2</v>
      </c>
      <c r="C10" s="33">
        <v>30.3</v>
      </c>
      <c r="D10" s="5">
        <v>49</v>
      </c>
      <c r="E10" s="4">
        <v>38</v>
      </c>
      <c r="F10" s="6">
        <v>33.799999999999997</v>
      </c>
      <c r="G10" s="5" t="s">
        <v>31</v>
      </c>
      <c r="H10" s="6">
        <v>1</v>
      </c>
      <c r="I10" s="6">
        <v>10</v>
      </c>
      <c r="J10" s="14"/>
      <c r="K10" s="4">
        <v>43</v>
      </c>
      <c r="L10" s="6">
        <v>28.3</v>
      </c>
      <c r="M10" s="5"/>
      <c r="N10" s="5">
        <v>0</v>
      </c>
      <c r="O10" s="11">
        <v>8</v>
      </c>
      <c r="P10" s="6" t="s">
        <v>33</v>
      </c>
      <c r="Q10" s="77">
        <v>1026.312805228147</v>
      </c>
      <c r="R10" s="49">
        <f t="shared" ref="R10:T41" si="1">CONVERT(D10,"F","C")</f>
        <v>9.4444444444444446</v>
      </c>
      <c r="S10" s="50">
        <f t="shared" si="0"/>
        <v>3.333333333333333</v>
      </c>
      <c r="T10" s="50">
        <f t="shared" si="0"/>
        <v>0.99999999999999845</v>
      </c>
      <c r="U10" s="51">
        <f t="shared" ref="U10:U41" si="2">CONVERT(J10,"in","cm")</f>
        <v>0</v>
      </c>
      <c r="V10" s="50">
        <f t="shared" ref="V10:W41" si="3">CONVERT(K10,"F","C")</f>
        <v>6.1111111111111107</v>
      </c>
      <c r="W10" s="14">
        <f t="shared" si="3"/>
        <v>-2.0555555555555549</v>
      </c>
    </row>
    <row r="11" spans="1:23" x14ac:dyDescent="0.25">
      <c r="B11" s="4">
        <v>3</v>
      </c>
      <c r="C11" s="33">
        <v>30.1</v>
      </c>
      <c r="D11" s="5">
        <v>48</v>
      </c>
      <c r="E11" s="4">
        <v>35.1</v>
      </c>
      <c r="F11" s="6">
        <v>34</v>
      </c>
      <c r="G11" s="5"/>
      <c r="H11" s="6">
        <v>0</v>
      </c>
      <c r="I11" s="6">
        <v>10</v>
      </c>
      <c r="J11" s="14">
        <v>0.21</v>
      </c>
      <c r="K11" s="4">
        <v>48</v>
      </c>
      <c r="L11" s="6">
        <v>26.8</v>
      </c>
      <c r="M11" s="5" t="s">
        <v>31</v>
      </c>
      <c r="N11" s="5">
        <v>0.5</v>
      </c>
      <c r="O11" s="11">
        <v>8</v>
      </c>
      <c r="P11" s="6" t="s">
        <v>48</v>
      </c>
      <c r="Q11" s="77">
        <v>1019.5400279474651</v>
      </c>
      <c r="R11" s="49">
        <f t="shared" si="1"/>
        <v>8.8888888888888893</v>
      </c>
      <c r="S11" s="50">
        <f t="shared" si="0"/>
        <v>1.722222222222223</v>
      </c>
      <c r="T11" s="50">
        <f t="shared" si="0"/>
        <v>1.1111111111111112</v>
      </c>
      <c r="U11" s="51">
        <f t="shared" si="2"/>
        <v>0.53339999999999999</v>
      </c>
      <c r="V11" s="50">
        <f t="shared" si="3"/>
        <v>8.8888888888888893</v>
      </c>
      <c r="W11" s="14">
        <f t="shared" si="3"/>
        <v>-2.8888888888888884</v>
      </c>
    </row>
    <row r="12" spans="1:23" x14ac:dyDescent="0.25">
      <c r="B12" s="4">
        <v>4</v>
      </c>
      <c r="C12" s="33">
        <v>30.14</v>
      </c>
      <c r="D12" s="34">
        <v>47</v>
      </c>
      <c r="E12" s="4">
        <v>37</v>
      </c>
      <c r="F12" s="6">
        <v>33.700000000000003</v>
      </c>
      <c r="G12" s="5" t="s">
        <v>44</v>
      </c>
      <c r="H12" s="6">
        <v>1</v>
      </c>
      <c r="I12" s="6">
        <v>2</v>
      </c>
      <c r="J12" s="14">
        <v>0.01</v>
      </c>
      <c r="K12" s="4">
        <v>42</v>
      </c>
      <c r="L12" s="6">
        <v>35.4</v>
      </c>
      <c r="M12" s="5" t="s">
        <v>44</v>
      </c>
      <c r="N12" s="5">
        <v>2</v>
      </c>
      <c r="O12" s="11">
        <v>7</v>
      </c>
      <c r="P12" s="6" t="s">
        <v>36</v>
      </c>
      <c r="Q12" s="77">
        <v>1020.8945834036012</v>
      </c>
      <c r="R12" s="49">
        <f t="shared" si="1"/>
        <v>8.3333333333333339</v>
      </c>
      <c r="S12" s="50">
        <f t="shared" si="0"/>
        <v>2.7777777777777777</v>
      </c>
      <c r="T12" s="50">
        <f t="shared" si="0"/>
        <v>0.94444444444444597</v>
      </c>
      <c r="U12" s="51">
        <f t="shared" si="2"/>
        <v>2.5399999999999999E-2</v>
      </c>
      <c r="V12" s="50">
        <f t="shared" si="3"/>
        <v>5.5555555555555554</v>
      </c>
      <c r="W12" s="14">
        <f t="shared" si="3"/>
        <v>1.888888888888888</v>
      </c>
    </row>
    <row r="13" spans="1:23" x14ac:dyDescent="0.25">
      <c r="B13" s="4">
        <v>5</v>
      </c>
      <c r="C13" s="33">
        <v>30.283999999999999</v>
      </c>
      <c r="D13" s="34">
        <v>46</v>
      </c>
      <c r="E13" s="4">
        <v>36</v>
      </c>
      <c r="F13" s="6">
        <v>34.700000000000003</v>
      </c>
      <c r="G13" s="5" t="s">
        <v>44</v>
      </c>
      <c r="H13" s="6">
        <v>1.5</v>
      </c>
      <c r="I13" s="6">
        <v>6</v>
      </c>
      <c r="J13" s="14">
        <v>0.05</v>
      </c>
      <c r="K13" s="4">
        <v>41.2</v>
      </c>
      <c r="L13" s="6">
        <v>28</v>
      </c>
      <c r="M13" s="5"/>
      <c r="N13" s="5">
        <v>0</v>
      </c>
      <c r="O13" s="11">
        <v>6</v>
      </c>
      <c r="P13" s="6" t="s">
        <v>36</v>
      </c>
      <c r="Q13" s="77">
        <v>1025.7709830456924</v>
      </c>
      <c r="R13" s="49">
        <f t="shared" si="1"/>
        <v>7.7777777777777777</v>
      </c>
      <c r="S13" s="50">
        <f t="shared" si="0"/>
        <v>2.2222222222222223</v>
      </c>
      <c r="T13" s="50">
        <f t="shared" si="0"/>
        <v>1.5000000000000016</v>
      </c>
      <c r="U13" s="51">
        <f t="shared" si="2"/>
        <v>0.127</v>
      </c>
      <c r="V13" s="50">
        <f t="shared" si="3"/>
        <v>5.1111111111111125</v>
      </c>
      <c r="W13" s="14">
        <f t="shared" si="3"/>
        <v>-2.2222222222222223</v>
      </c>
    </row>
    <row r="14" spans="1:23" x14ac:dyDescent="0.25">
      <c r="B14" s="4">
        <v>6</v>
      </c>
      <c r="C14" s="33">
        <v>30.19</v>
      </c>
      <c r="D14" s="5">
        <v>46</v>
      </c>
      <c r="E14" s="4">
        <v>42</v>
      </c>
      <c r="F14" s="6">
        <v>38.799999999999997</v>
      </c>
      <c r="G14" s="5" t="s">
        <v>39</v>
      </c>
      <c r="H14" s="6">
        <v>1</v>
      </c>
      <c r="I14" s="6">
        <v>10</v>
      </c>
      <c r="J14" s="14">
        <v>0.46</v>
      </c>
      <c r="K14" s="4">
        <v>44.3</v>
      </c>
      <c r="L14" s="6">
        <v>30.2</v>
      </c>
      <c r="M14" s="5" t="s">
        <v>38</v>
      </c>
      <c r="N14" s="5">
        <v>1</v>
      </c>
      <c r="O14" s="11">
        <v>8</v>
      </c>
      <c r="P14" s="6" t="s">
        <v>100</v>
      </c>
      <c r="Q14" s="77">
        <v>1022.587777723772</v>
      </c>
      <c r="R14" s="49">
        <f t="shared" si="1"/>
        <v>7.7777777777777777</v>
      </c>
      <c r="S14" s="50">
        <f t="shared" si="0"/>
        <v>5.5555555555555554</v>
      </c>
      <c r="T14" s="50">
        <f t="shared" si="0"/>
        <v>3.7777777777777759</v>
      </c>
      <c r="U14" s="51">
        <f t="shared" si="2"/>
        <v>1.1684000000000001</v>
      </c>
      <c r="V14" s="50">
        <f t="shared" si="3"/>
        <v>6.8333333333333313</v>
      </c>
      <c r="W14" s="14">
        <f t="shared" si="3"/>
        <v>-1.0000000000000004</v>
      </c>
    </row>
    <row r="15" spans="1:23" x14ac:dyDescent="0.25">
      <c r="B15" s="4">
        <v>7</v>
      </c>
      <c r="C15" s="33">
        <v>30.19</v>
      </c>
      <c r="D15" s="5">
        <v>47</v>
      </c>
      <c r="E15" s="4">
        <v>34</v>
      </c>
      <c r="F15" s="6">
        <v>32.700000000000003</v>
      </c>
      <c r="G15" s="5"/>
      <c r="H15" s="6">
        <v>0</v>
      </c>
      <c r="I15" s="6">
        <v>1</v>
      </c>
      <c r="J15" s="14">
        <v>0.01</v>
      </c>
      <c r="K15" s="4">
        <v>43</v>
      </c>
      <c r="L15" s="6">
        <v>32</v>
      </c>
      <c r="M15" s="5" t="s">
        <v>44</v>
      </c>
      <c r="N15" s="5">
        <v>4</v>
      </c>
      <c r="O15" s="11">
        <v>7</v>
      </c>
      <c r="P15" s="6" t="s">
        <v>101</v>
      </c>
      <c r="Q15" s="77">
        <v>1022.587777723772</v>
      </c>
      <c r="R15" s="49">
        <f t="shared" si="1"/>
        <v>8.3333333333333339</v>
      </c>
      <c r="S15" s="50">
        <f t="shared" si="0"/>
        <v>1.1111111111111112</v>
      </c>
      <c r="T15" s="50">
        <f t="shared" si="0"/>
        <v>0.38888888888889045</v>
      </c>
      <c r="U15" s="51">
        <f t="shared" si="2"/>
        <v>2.5399999999999999E-2</v>
      </c>
      <c r="V15" s="50">
        <f t="shared" si="3"/>
        <v>6.1111111111111107</v>
      </c>
      <c r="W15" s="14">
        <f t="shared" si="3"/>
        <v>0</v>
      </c>
    </row>
    <row r="16" spans="1:23" x14ac:dyDescent="0.25">
      <c r="B16" s="4">
        <v>8</v>
      </c>
      <c r="C16" s="33">
        <v>30.423999999999999</v>
      </c>
      <c r="D16" s="5">
        <v>45</v>
      </c>
      <c r="E16" s="4">
        <v>28.8</v>
      </c>
      <c r="F16" s="6">
        <v>24.6</v>
      </c>
      <c r="G16" s="5" t="s">
        <v>37</v>
      </c>
      <c r="H16" s="6">
        <v>1.5</v>
      </c>
      <c r="I16" s="6">
        <v>0</v>
      </c>
      <c r="J16" s="14"/>
      <c r="K16" s="4">
        <v>37.6</v>
      </c>
      <c r="L16" s="6">
        <v>24</v>
      </c>
      <c r="M16" s="5"/>
      <c r="N16" s="5">
        <v>0</v>
      </c>
      <c r="O16" s="11">
        <v>6</v>
      </c>
      <c r="P16" s="6" t="s">
        <v>61</v>
      </c>
      <c r="Q16" s="77">
        <v>1030.51192714217</v>
      </c>
      <c r="R16" s="49">
        <f t="shared" si="1"/>
        <v>7.2222222222222223</v>
      </c>
      <c r="S16" s="50">
        <f t="shared" si="0"/>
        <v>-1.7777777777777772</v>
      </c>
      <c r="T16" s="50">
        <f t="shared" si="0"/>
        <v>-4.1111111111111098</v>
      </c>
      <c r="U16" s="51">
        <f t="shared" si="2"/>
        <v>0</v>
      </c>
      <c r="V16" s="50">
        <f t="shared" si="3"/>
        <v>3.1111111111111116</v>
      </c>
      <c r="W16" s="14">
        <f t="shared" si="3"/>
        <v>-4.4444444444444446</v>
      </c>
    </row>
    <row r="17" spans="2:23" x14ac:dyDescent="0.25">
      <c r="B17" s="4">
        <v>9</v>
      </c>
      <c r="C17" s="33">
        <v>30.44</v>
      </c>
      <c r="D17" s="5">
        <v>45</v>
      </c>
      <c r="E17" s="4">
        <v>31</v>
      </c>
      <c r="F17" s="6">
        <v>28.5</v>
      </c>
      <c r="G17" s="5" t="s">
        <v>32</v>
      </c>
      <c r="H17" s="6">
        <v>1</v>
      </c>
      <c r="I17" s="6">
        <v>0</v>
      </c>
      <c r="J17" s="14"/>
      <c r="K17" s="4">
        <v>38.1</v>
      </c>
      <c r="L17" s="6">
        <v>19</v>
      </c>
      <c r="M17" s="5"/>
      <c r="N17" s="5">
        <v>0</v>
      </c>
      <c r="O17" s="11">
        <v>6</v>
      </c>
      <c r="P17" s="6" t="s">
        <v>101</v>
      </c>
      <c r="Q17" s="77">
        <v>1031.0537493246243</v>
      </c>
      <c r="R17" s="49">
        <f t="shared" si="1"/>
        <v>7.2222222222222223</v>
      </c>
      <c r="S17" s="50">
        <f t="shared" si="0"/>
        <v>-0.55555555555555558</v>
      </c>
      <c r="T17" s="50">
        <f t="shared" si="0"/>
        <v>-1.9444444444444444</v>
      </c>
      <c r="U17" s="51">
        <f t="shared" si="2"/>
        <v>0</v>
      </c>
      <c r="V17" s="50">
        <f t="shared" si="3"/>
        <v>3.3888888888888897</v>
      </c>
      <c r="W17" s="14">
        <f t="shared" si="3"/>
        <v>-7.2222222222222223</v>
      </c>
    </row>
    <row r="18" spans="2:23" x14ac:dyDescent="0.25">
      <c r="B18" s="4">
        <v>10</v>
      </c>
      <c r="C18" s="33">
        <v>30.353999999999999</v>
      </c>
      <c r="D18" s="5">
        <v>45</v>
      </c>
      <c r="E18" s="4">
        <v>36</v>
      </c>
      <c r="F18" s="6">
        <v>34.799999999999997</v>
      </c>
      <c r="G18" s="5"/>
      <c r="H18" s="6">
        <v>0</v>
      </c>
      <c r="I18" s="6">
        <v>10</v>
      </c>
      <c r="J18" s="14">
        <v>0.02</v>
      </c>
      <c r="K18" s="4">
        <v>41</v>
      </c>
      <c r="L18" s="6">
        <v>32.5</v>
      </c>
      <c r="M18" s="5"/>
      <c r="N18" s="5">
        <v>0</v>
      </c>
      <c r="O18" s="11">
        <v>7</v>
      </c>
      <c r="P18" s="6" t="s">
        <v>102</v>
      </c>
      <c r="Q18" s="77">
        <v>1028.1414550939312</v>
      </c>
      <c r="R18" s="49">
        <f t="shared" si="1"/>
        <v>7.2222222222222223</v>
      </c>
      <c r="S18" s="50">
        <f t="shared" si="0"/>
        <v>2.2222222222222223</v>
      </c>
      <c r="T18" s="50">
        <f t="shared" si="0"/>
        <v>1.555555555555554</v>
      </c>
      <c r="U18" s="51">
        <f t="shared" si="2"/>
        <v>5.0799999999999998E-2</v>
      </c>
      <c r="V18" s="50">
        <f t="shared" si="3"/>
        <v>5</v>
      </c>
      <c r="W18" s="14">
        <f t="shared" si="3"/>
        <v>0.27777777777777779</v>
      </c>
    </row>
    <row r="19" spans="2:23" x14ac:dyDescent="0.25">
      <c r="B19" s="4">
        <v>11</v>
      </c>
      <c r="C19" s="33">
        <v>30.49</v>
      </c>
      <c r="D19" s="5">
        <v>45</v>
      </c>
      <c r="E19" s="4">
        <v>36.700000000000003</v>
      </c>
      <c r="F19" s="6">
        <v>36</v>
      </c>
      <c r="G19" s="5"/>
      <c r="H19" s="6">
        <v>0</v>
      </c>
      <c r="I19" s="6">
        <v>0</v>
      </c>
      <c r="J19" s="14"/>
      <c r="K19" s="4">
        <v>50</v>
      </c>
      <c r="L19" s="6">
        <v>30.5</v>
      </c>
      <c r="M19" s="5"/>
      <c r="N19" s="5">
        <v>0</v>
      </c>
      <c r="O19" s="11">
        <v>7</v>
      </c>
      <c r="P19" s="6" t="s">
        <v>103</v>
      </c>
      <c r="Q19" s="77">
        <v>1032.7469436447948</v>
      </c>
      <c r="R19" s="49">
        <f t="shared" si="1"/>
        <v>7.2222222222222223</v>
      </c>
      <c r="S19" s="50">
        <f t="shared" si="0"/>
        <v>2.6111111111111125</v>
      </c>
      <c r="T19" s="50">
        <f t="shared" si="0"/>
        <v>2.2222222222222223</v>
      </c>
      <c r="U19" s="51">
        <f t="shared" si="2"/>
        <v>0</v>
      </c>
      <c r="V19" s="50">
        <f t="shared" si="3"/>
        <v>10</v>
      </c>
      <c r="W19" s="14">
        <f t="shared" si="3"/>
        <v>-0.83333333333333326</v>
      </c>
    </row>
    <row r="20" spans="2:23" x14ac:dyDescent="0.25">
      <c r="B20" s="4">
        <v>12</v>
      </c>
      <c r="C20" s="33">
        <v>30.54</v>
      </c>
      <c r="D20" s="5">
        <v>47</v>
      </c>
      <c r="E20" s="4">
        <v>40</v>
      </c>
      <c r="F20" s="6">
        <v>40</v>
      </c>
      <c r="G20" s="5"/>
      <c r="H20" s="6">
        <v>0</v>
      </c>
      <c r="I20" s="6">
        <v>5</v>
      </c>
      <c r="J20" s="14"/>
      <c r="K20" s="4">
        <v>53</v>
      </c>
      <c r="L20" s="6">
        <v>34</v>
      </c>
      <c r="M20" s="5"/>
      <c r="N20" s="5">
        <v>0</v>
      </c>
      <c r="O20" s="11">
        <v>6</v>
      </c>
      <c r="P20" s="6" t="s">
        <v>104</v>
      </c>
      <c r="Q20" s="77">
        <v>1034.7449129425961</v>
      </c>
      <c r="R20" s="49">
        <f t="shared" si="1"/>
        <v>8.3333333333333339</v>
      </c>
      <c r="S20" s="50">
        <f t="shared" si="0"/>
        <v>4.4444444444444446</v>
      </c>
      <c r="T20" s="50">
        <f t="shared" si="0"/>
        <v>4.4444444444444446</v>
      </c>
      <c r="U20" s="51">
        <f t="shared" si="2"/>
        <v>0</v>
      </c>
      <c r="V20" s="50">
        <f t="shared" si="3"/>
        <v>11.666666666666666</v>
      </c>
      <c r="W20" s="14">
        <f t="shared" si="3"/>
        <v>1.1111111111111112</v>
      </c>
    </row>
    <row r="21" spans="2:23" x14ac:dyDescent="0.25">
      <c r="B21" s="4">
        <v>13</v>
      </c>
      <c r="C21" s="33">
        <v>30.576000000000001</v>
      </c>
      <c r="D21" s="5">
        <v>49</v>
      </c>
      <c r="E21" s="4">
        <v>44.3</v>
      </c>
      <c r="F21" s="6">
        <v>44.2</v>
      </c>
      <c r="G21" s="5"/>
      <c r="H21" s="6">
        <v>0</v>
      </c>
      <c r="I21" s="6">
        <v>10</v>
      </c>
      <c r="J21" s="14">
        <v>0.08</v>
      </c>
      <c r="K21" s="4">
        <v>47</v>
      </c>
      <c r="L21" s="6">
        <v>31.2</v>
      </c>
      <c r="M21" s="5"/>
      <c r="N21" s="5">
        <v>0</v>
      </c>
      <c r="O21" s="11">
        <v>7</v>
      </c>
      <c r="P21" s="6" t="s">
        <v>81</v>
      </c>
      <c r="Q21" s="77">
        <v>1035.6592378754883</v>
      </c>
      <c r="R21" s="49">
        <f t="shared" si="1"/>
        <v>9.4444444444444446</v>
      </c>
      <c r="S21" s="50">
        <f t="shared" si="0"/>
        <v>6.8333333333333313</v>
      </c>
      <c r="T21" s="50">
        <f t="shared" si="0"/>
        <v>6.7777777777777795</v>
      </c>
      <c r="U21" s="51">
        <f t="shared" si="2"/>
        <v>0.20319999999999999</v>
      </c>
      <c r="V21" s="50">
        <f t="shared" si="3"/>
        <v>8.3333333333333339</v>
      </c>
      <c r="W21" s="14">
        <f t="shared" si="3"/>
        <v>-0.44444444444444481</v>
      </c>
    </row>
    <row r="22" spans="2:23" x14ac:dyDescent="0.25">
      <c r="B22" s="4">
        <v>14</v>
      </c>
      <c r="C22" s="33">
        <v>30.507999999999999</v>
      </c>
      <c r="D22" s="5">
        <v>49</v>
      </c>
      <c r="E22" s="4">
        <v>44.5</v>
      </c>
      <c r="F22" s="6">
        <v>43.7</v>
      </c>
      <c r="G22" s="5"/>
      <c r="H22" s="6">
        <v>0</v>
      </c>
      <c r="I22" s="6">
        <v>8</v>
      </c>
      <c r="J22" s="14">
        <v>0.05</v>
      </c>
      <c r="K22" s="4">
        <v>49.5</v>
      </c>
      <c r="L22" s="6">
        <v>39</v>
      </c>
      <c r="M22" s="5"/>
      <c r="N22" s="5">
        <v>0</v>
      </c>
      <c r="O22" s="11">
        <v>8</v>
      </c>
      <c r="P22" s="6" t="s">
        <v>36</v>
      </c>
      <c r="Q22" s="77">
        <v>1033.3564936000564</v>
      </c>
      <c r="R22" s="49">
        <f t="shared" si="1"/>
        <v>9.4444444444444446</v>
      </c>
      <c r="S22" s="50">
        <f t="shared" si="0"/>
        <v>6.9444444444444446</v>
      </c>
      <c r="T22" s="50">
        <f t="shared" si="0"/>
        <v>6.5000000000000018</v>
      </c>
      <c r="U22" s="51">
        <f t="shared" si="2"/>
        <v>0.127</v>
      </c>
      <c r="V22" s="50">
        <f t="shared" si="3"/>
        <v>9.7222222222222214</v>
      </c>
      <c r="W22" s="14">
        <f t="shared" si="3"/>
        <v>3.8888888888888888</v>
      </c>
    </row>
    <row r="23" spans="2:23" x14ac:dyDescent="0.25">
      <c r="B23" s="4">
        <v>15</v>
      </c>
      <c r="C23" s="33">
        <v>30.42</v>
      </c>
      <c r="D23" s="5">
        <v>49</v>
      </c>
      <c r="E23" s="4">
        <v>41.7</v>
      </c>
      <c r="F23" s="6">
        <v>41.7</v>
      </c>
      <c r="G23" s="5"/>
      <c r="H23" s="6">
        <v>0</v>
      </c>
      <c r="I23" s="6">
        <v>9</v>
      </c>
      <c r="J23" s="14">
        <v>0.04</v>
      </c>
      <c r="K23" s="4">
        <v>49</v>
      </c>
      <c r="L23" s="6">
        <v>35</v>
      </c>
      <c r="M23" s="5"/>
      <c r="N23" s="5">
        <v>0</v>
      </c>
      <c r="O23" s="11">
        <v>5</v>
      </c>
      <c r="P23" s="6" t="s">
        <v>36</v>
      </c>
      <c r="Q23" s="77">
        <v>1030.3764715965563</v>
      </c>
      <c r="R23" s="49">
        <f t="shared" si="1"/>
        <v>9.4444444444444446</v>
      </c>
      <c r="S23" s="50">
        <f t="shared" si="0"/>
        <v>5.3888888888888902</v>
      </c>
      <c r="T23" s="50">
        <f t="shared" si="0"/>
        <v>5.3888888888888902</v>
      </c>
      <c r="U23" s="51">
        <f t="shared" si="2"/>
        <v>0.1016</v>
      </c>
      <c r="V23" s="50">
        <f t="shared" si="3"/>
        <v>9.4444444444444446</v>
      </c>
      <c r="W23" s="14">
        <f t="shared" si="3"/>
        <v>1.6666666666666665</v>
      </c>
    </row>
    <row r="24" spans="2:23" x14ac:dyDescent="0.25">
      <c r="B24" s="4">
        <v>16</v>
      </c>
      <c r="C24" s="33">
        <v>30.39</v>
      </c>
      <c r="D24" s="5">
        <v>49</v>
      </c>
      <c r="E24" s="4">
        <v>46</v>
      </c>
      <c r="F24" s="6">
        <v>45.7</v>
      </c>
      <c r="G24" s="5" t="s">
        <v>38</v>
      </c>
      <c r="H24" s="6">
        <v>0.5</v>
      </c>
      <c r="I24" s="6">
        <v>10</v>
      </c>
      <c r="J24" s="14"/>
      <c r="K24" s="4">
        <v>52</v>
      </c>
      <c r="L24" s="6">
        <v>35</v>
      </c>
      <c r="M24" s="5"/>
      <c r="N24" s="5">
        <v>0</v>
      </c>
      <c r="O24" s="11">
        <v>8</v>
      </c>
      <c r="P24" s="6" t="s">
        <v>33</v>
      </c>
      <c r="Q24" s="77">
        <v>1029.3605550044538</v>
      </c>
      <c r="R24" s="49">
        <f t="shared" si="1"/>
        <v>9.4444444444444446</v>
      </c>
      <c r="S24" s="50">
        <f t="shared" si="0"/>
        <v>7.7777777777777777</v>
      </c>
      <c r="T24" s="50">
        <f t="shared" si="0"/>
        <v>7.6111111111111125</v>
      </c>
      <c r="U24" s="51">
        <f t="shared" si="2"/>
        <v>0</v>
      </c>
      <c r="V24" s="50">
        <f t="shared" si="3"/>
        <v>11.111111111111111</v>
      </c>
      <c r="W24" s="14">
        <f t="shared" si="3"/>
        <v>1.6666666666666665</v>
      </c>
    </row>
    <row r="25" spans="2:23" x14ac:dyDescent="0.25">
      <c r="B25" s="4">
        <v>17</v>
      </c>
      <c r="C25" s="33">
        <v>30.411999999999999</v>
      </c>
      <c r="D25" s="5">
        <v>48</v>
      </c>
      <c r="E25" s="4">
        <v>33</v>
      </c>
      <c r="F25" s="6">
        <v>33</v>
      </c>
      <c r="G25" s="5"/>
      <c r="H25" s="6">
        <v>0</v>
      </c>
      <c r="I25" s="6">
        <v>1</v>
      </c>
      <c r="J25" s="14"/>
      <c r="K25" s="4">
        <v>51.2</v>
      </c>
      <c r="L25" s="6">
        <v>31.1</v>
      </c>
      <c r="M25" s="5"/>
      <c r="N25" s="5">
        <v>0</v>
      </c>
      <c r="O25" s="11">
        <v>7</v>
      </c>
      <c r="P25" s="6" t="s">
        <v>33</v>
      </c>
      <c r="Q25" s="77">
        <v>1030.1055605053291</v>
      </c>
      <c r="R25" s="49">
        <f t="shared" si="1"/>
        <v>8.8888888888888893</v>
      </c>
      <c r="S25" s="50">
        <f t="shared" si="1"/>
        <v>0.55555555555555558</v>
      </c>
      <c r="T25" s="50">
        <f t="shared" si="1"/>
        <v>0.55555555555555558</v>
      </c>
      <c r="U25" s="51">
        <f t="shared" si="2"/>
        <v>0</v>
      </c>
      <c r="V25" s="50">
        <f t="shared" si="3"/>
        <v>10.666666666666668</v>
      </c>
      <c r="W25" s="14">
        <f t="shared" si="3"/>
        <v>-0.49999999999999922</v>
      </c>
    </row>
    <row r="26" spans="2:23" x14ac:dyDescent="0.25">
      <c r="B26" s="4">
        <v>18</v>
      </c>
      <c r="C26" s="33">
        <v>30.268000000000001</v>
      </c>
      <c r="D26" s="5">
        <v>49</v>
      </c>
      <c r="E26" s="4">
        <v>40</v>
      </c>
      <c r="F26" s="6">
        <v>39.200000000000003</v>
      </c>
      <c r="G26" s="5" t="s">
        <v>32</v>
      </c>
      <c r="H26" s="6">
        <v>3</v>
      </c>
      <c r="I26" s="6">
        <v>10</v>
      </c>
      <c r="J26" s="14"/>
      <c r="K26" s="4">
        <v>47</v>
      </c>
      <c r="L26" s="6">
        <v>38</v>
      </c>
      <c r="M26" s="5" t="s">
        <v>32</v>
      </c>
      <c r="N26" s="5">
        <v>4</v>
      </c>
      <c r="O26" s="11">
        <v>10</v>
      </c>
      <c r="P26" s="6" t="s">
        <v>62</v>
      </c>
      <c r="Q26" s="77">
        <v>1025.2291608632379</v>
      </c>
      <c r="R26" s="49">
        <f t="shared" si="1"/>
        <v>9.4444444444444446</v>
      </c>
      <c r="S26" s="50">
        <f t="shared" si="1"/>
        <v>4.4444444444444446</v>
      </c>
      <c r="T26" s="50">
        <f t="shared" si="1"/>
        <v>4.0000000000000018</v>
      </c>
      <c r="U26" s="51">
        <f t="shared" si="2"/>
        <v>0</v>
      </c>
      <c r="V26" s="50">
        <f t="shared" si="3"/>
        <v>8.3333333333333339</v>
      </c>
      <c r="W26" s="14">
        <f t="shared" si="3"/>
        <v>3.333333333333333</v>
      </c>
    </row>
    <row r="27" spans="2:23" x14ac:dyDescent="0.25">
      <c r="B27" s="4">
        <v>19</v>
      </c>
      <c r="C27" s="33">
        <v>30.02</v>
      </c>
      <c r="D27" s="5">
        <v>50</v>
      </c>
      <c r="E27" s="4">
        <v>45.4</v>
      </c>
      <c r="F27" s="6">
        <v>45</v>
      </c>
      <c r="G27" s="5" t="s">
        <v>32</v>
      </c>
      <c r="H27" s="6">
        <v>4</v>
      </c>
      <c r="I27" s="6">
        <v>10</v>
      </c>
      <c r="J27" s="14">
        <v>0.28999999999999998</v>
      </c>
      <c r="K27" s="4">
        <v>51.4</v>
      </c>
      <c r="L27" s="6">
        <v>44</v>
      </c>
      <c r="M27" s="5" t="s">
        <v>35</v>
      </c>
      <c r="N27" s="5">
        <v>2</v>
      </c>
      <c r="O27" s="11">
        <v>9</v>
      </c>
      <c r="P27" s="6" t="s">
        <v>74</v>
      </c>
      <c r="Q27" s="77">
        <v>1016.830917035192</v>
      </c>
      <c r="R27" s="49">
        <f t="shared" si="1"/>
        <v>10</v>
      </c>
      <c r="S27" s="50">
        <f t="shared" si="1"/>
        <v>7.4444444444444438</v>
      </c>
      <c r="T27" s="50">
        <f t="shared" si="1"/>
        <v>7.2222222222222223</v>
      </c>
      <c r="U27" s="51">
        <f t="shared" si="2"/>
        <v>0.73660000000000003</v>
      </c>
      <c r="V27" s="50">
        <f t="shared" si="3"/>
        <v>10.777777777777777</v>
      </c>
      <c r="W27" s="14">
        <f t="shared" si="3"/>
        <v>6.6666666666666661</v>
      </c>
    </row>
    <row r="28" spans="2:23" x14ac:dyDescent="0.25">
      <c r="B28" s="4">
        <v>20</v>
      </c>
      <c r="C28" s="33">
        <v>30.02</v>
      </c>
      <c r="D28" s="5">
        <v>50</v>
      </c>
      <c r="E28" s="4">
        <v>47.8</v>
      </c>
      <c r="F28" s="6">
        <v>45.5</v>
      </c>
      <c r="G28" s="5" t="s">
        <v>35</v>
      </c>
      <c r="H28" s="6">
        <v>5</v>
      </c>
      <c r="I28" s="6">
        <v>10</v>
      </c>
      <c r="J28" s="14">
        <v>0.27</v>
      </c>
      <c r="K28" s="4">
        <v>50</v>
      </c>
      <c r="L28" s="6">
        <v>45</v>
      </c>
      <c r="M28" s="5" t="s">
        <v>39</v>
      </c>
      <c r="N28" s="5">
        <v>4</v>
      </c>
      <c r="O28" s="11">
        <v>9</v>
      </c>
      <c r="P28" s="6" t="s">
        <v>90</v>
      </c>
      <c r="Q28" s="77">
        <v>1016.830917035192</v>
      </c>
      <c r="R28" s="49">
        <f t="shared" si="1"/>
        <v>10</v>
      </c>
      <c r="S28" s="50">
        <f t="shared" si="1"/>
        <v>8.7777777777777768</v>
      </c>
      <c r="T28" s="50">
        <f t="shared" si="1"/>
        <v>7.5</v>
      </c>
      <c r="U28" s="51">
        <f t="shared" si="2"/>
        <v>0.68580000000000008</v>
      </c>
      <c r="V28" s="50">
        <f t="shared" si="3"/>
        <v>10</v>
      </c>
      <c r="W28" s="14">
        <f t="shared" si="3"/>
        <v>7.2222222222222223</v>
      </c>
    </row>
    <row r="29" spans="2:23" x14ac:dyDescent="0.25">
      <c r="B29" s="4">
        <v>21</v>
      </c>
      <c r="C29" s="33">
        <v>30.102</v>
      </c>
      <c r="D29" s="5">
        <v>50</v>
      </c>
      <c r="E29" s="4">
        <v>43.7</v>
      </c>
      <c r="F29" s="6">
        <v>42.8</v>
      </c>
      <c r="G29" s="5" t="s">
        <v>39</v>
      </c>
      <c r="H29" s="6">
        <v>1</v>
      </c>
      <c r="I29" s="6">
        <v>10</v>
      </c>
      <c r="J29" s="14">
        <v>0.15</v>
      </c>
      <c r="K29" s="4">
        <v>49</v>
      </c>
      <c r="L29" s="6">
        <v>42</v>
      </c>
      <c r="M29" s="5" t="s">
        <v>32</v>
      </c>
      <c r="N29" s="5">
        <v>3</v>
      </c>
      <c r="O29" s="11">
        <v>9</v>
      </c>
      <c r="P29" s="6" t="s">
        <v>74</v>
      </c>
      <c r="Q29" s="77">
        <v>1019.6077557202718</v>
      </c>
      <c r="R29" s="49">
        <f t="shared" si="1"/>
        <v>10</v>
      </c>
      <c r="S29" s="50">
        <f t="shared" si="1"/>
        <v>6.5000000000000018</v>
      </c>
      <c r="T29" s="50">
        <f t="shared" si="1"/>
        <v>5.9999999999999982</v>
      </c>
      <c r="U29" s="51">
        <f t="shared" si="2"/>
        <v>0.38100000000000001</v>
      </c>
      <c r="V29" s="50">
        <f t="shared" si="3"/>
        <v>9.4444444444444446</v>
      </c>
      <c r="W29" s="14">
        <f t="shared" si="3"/>
        <v>5.5555555555555554</v>
      </c>
    </row>
    <row r="30" spans="2:23" x14ac:dyDescent="0.25">
      <c r="B30" s="4">
        <v>22</v>
      </c>
      <c r="C30" s="33">
        <v>29.666</v>
      </c>
      <c r="D30" s="5">
        <v>50</v>
      </c>
      <c r="E30" s="4">
        <v>41</v>
      </c>
      <c r="F30" s="6">
        <v>39.200000000000003</v>
      </c>
      <c r="G30" s="5" t="s">
        <v>44</v>
      </c>
      <c r="H30" s="6">
        <v>2</v>
      </c>
      <c r="I30" s="6">
        <v>7</v>
      </c>
      <c r="J30" s="14"/>
      <c r="K30" s="4">
        <v>45.4</v>
      </c>
      <c r="L30" s="6">
        <v>40.299999999999997</v>
      </c>
      <c r="M30" s="5" t="s">
        <v>44</v>
      </c>
      <c r="N30" s="5">
        <v>1.5</v>
      </c>
      <c r="O30" s="11">
        <v>8</v>
      </c>
      <c r="P30" s="6" t="s">
        <v>33</v>
      </c>
      <c r="Q30" s="77">
        <v>1004.843101248385</v>
      </c>
      <c r="R30" s="49">
        <f t="shared" si="1"/>
        <v>10</v>
      </c>
      <c r="S30" s="50">
        <f t="shared" si="1"/>
        <v>5</v>
      </c>
      <c r="T30" s="50">
        <f t="shared" si="1"/>
        <v>4.0000000000000018</v>
      </c>
      <c r="U30" s="51">
        <f t="shared" si="2"/>
        <v>0</v>
      </c>
      <c r="V30" s="50">
        <f t="shared" si="3"/>
        <v>7.4444444444444438</v>
      </c>
      <c r="W30" s="14">
        <f t="shared" si="3"/>
        <v>4.6111111111111098</v>
      </c>
    </row>
    <row r="31" spans="2:23" x14ac:dyDescent="0.25">
      <c r="B31" s="4">
        <v>23</v>
      </c>
      <c r="C31" s="33">
        <v>30.12</v>
      </c>
      <c r="D31" s="5">
        <v>50</v>
      </c>
      <c r="E31" s="4">
        <v>42.7</v>
      </c>
      <c r="F31" s="6">
        <v>41</v>
      </c>
      <c r="G31" s="5" t="s">
        <v>44</v>
      </c>
      <c r="H31" s="6">
        <v>1.5</v>
      </c>
      <c r="I31" s="6">
        <v>0</v>
      </c>
      <c r="J31" s="14"/>
      <c r="K31" s="4">
        <v>46.5</v>
      </c>
      <c r="L31" s="6">
        <v>33</v>
      </c>
      <c r="M31" s="5"/>
      <c r="N31" s="5">
        <v>0</v>
      </c>
      <c r="O31" s="11">
        <v>8</v>
      </c>
      <c r="P31" s="6" t="s">
        <v>61</v>
      </c>
      <c r="Q31" s="77">
        <v>1020.2173056755332</v>
      </c>
      <c r="R31" s="49">
        <f t="shared" si="1"/>
        <v>10</v>
      </c>
      <c r="S31" s="50">
        <f t="shared" si="1"/>
        <v>5.9444444444444455</v>
      </c>
      <c r="T31" s="50">
        <f t="shared" si="1"/>
        <v>5</v>
      </c>
      <c r="U31" s="51">
        <f t="shared" si="2"/>
        <v>0</v>
      </c>
      <c r="V31" s="50">
        <f t="shared" si="3"/>
        <v>8.0555555555555554</v>
      </c>
      <c r="W31" s="14">
        <f t="shared" si="3"/>
        <v>0.55555555555555558</v>
      </c>
    </row>
    <row r="32" spans="2:23" x14ac:dyDescent="0.25">
      <c r="B32" s="4">
        <v>24</v>
      </c>
      <c r="C32" s="33">
        <v>30.19</v>
      </c>
      <c r="D32" s="5">
        <v>49</v>
      </c>
      <c r="E32" s="4">
        <v>38.6</v>
      </c>
      <c r="F32" s="6">
        <v>37</v>
      </c>
      <c r="G32" s="5" t="s">
        <v>31</v>
      </c>
      <c r="H32" s="6">
        <v>1</v>
      </c>
      <c r="I32" s="6">
        <v>0</v>
      </c>
      <c r="J32" s="14"/>
      <c r="K32" s="4">
        <v>42.3</v>
      </c>
      <c r="L32" s="6">
        <v>31.3</v>
      </c>
      <c r="M32" s="5" t="s">
        <v>32</v>
      </c>
      <c r="N32" s="5">
        <v>3</v>
      </c>
      <c r="O32" s="11">
        <v>8</v>
      </c>
      <c r="P32" s="6" t="s">
        <v>61</v>
      </c>
      <c r="Q32" s="77">
        <v>1022.587777723772</v>
      </c>
      <c r="R32" s="49">
        <f t="shared" si="1"/>
        <v>9.4444444444444446</v>
      </c>
      <c r="S32" s="50">
        <f t="shared" si="1"/>
        <v>3.6666666666666674</v>
      </c>
      <c r="T32" s="50">
        <f t="shared" si="1"/>
        <v>2.7777777777777777</v>
      </c>
      <c r="U32" s="51">
        <f t="shared" si="2"/>
        <v>0</v>
      </c>
      <c r="V32" s="50">
        <f t="shared" si="3"/>
        <v>5.7222222222222205</v>
      </c>
      <c r="W32" s="14">
        <f t="shared" si="3"/>
        <v>-0.38888888888888851</v>
      </c>
    </row>
    <row r="33" spans="2:23" x14ac:dyDescent="0.25">
      <c r="B33" s="4">
        <v>25</v>
      </c>
      <c r="C33" s="33">
        <v>30.05</v>
      </c>
      <c r="D33" s="5">
        <v>48</v>
      </c>
      <c r="E33" s="4">
        <v>37</v>
      </c>
      <c r="F33" s="6">
        <v>37</v>
      </c>
      <c r="G33" s="5" t="s">
        <v>32</v>
      </c>
      <c r="H33" s="6">
        <v>3</v>
      </c>
      <c r="I33" s="6">
        <v>10</v>
      </c>
      <c r="J33" s="14"/>
      <c r="K33" s="4">
        <v>43</v>
      </c>
      <c r="L33" s="6">
        <v>33</v>
      </c>
      <c r="M33" s="5" t="s">
        <v>32</v>
      </c>
      <c r="N33" s="5">
        <v>3</v>
      </c>
      <c r="O33" s="11">
        <v>10</v>
      </c>
      <c r="P33" s="6" t="s">
        <v>52</v>
      </c>
      <c r="Q33" s="77">
        <v>1017.8468336272944</v>
      </c>
      <c r="R33" s="49">
        <f t="shared" si="1"/>
        <v>8.8888888888888893</v>
      </c>
      <c r="S33" s="50">
        <f t="shared" si="1"/>
        <v>2.7777777777777777</v>
      </c>
      <c r="T33" s="50">
        <f t="shared" si="1"/>
        <v>2.7777777777777777</v>
      </c>
      <c r="U33" s="51">
        <f t="shared" si="2"/>
        <v>0</v>
      </c>
      <c r="V33" s="50">
        <f t="shared" si="3"/>
        <v>6.1111111111111107</v>
      </c>
      <c r="W33" s="14">
        <f t="shared" si="3"/>
        <v>0.55555555555555558</v>
      </c>
    </row>
    <row r="34" spans="2:23" x14ac:dyDescent="0.25">
      <c r="B34" s="4">
        <v>26</v>
      </c>
      <c r="C34" s="33">
        <v>29.84</v>
      </c>
      <c r="D34" s="5">
        <v>48</v>
      </c>
      <c r="E34" s="4">
        <v>44.5</v>
      </c>
      <c r="F34" s="6">
        <v>45</v>
      </c>
      <c r="G34" s="5" t="s">
        <v>32</v>
      </c>
      <c r="H34" s="6">
        <v>3</v>
      </c>
      <c r="I34" s="6">
        <v>10</v>
      </c>
      <c r="J34" s="14">
        <v>7.0000000000000007E-2</v>
      </c>
      <c r="K34" s="4">
        <v>47.5</v>
      </c>
      <c r="L34" s="6">
        <v>42.2</v>
      </c>
      <c r="M34" s="5" t="s">
        <v>32</v>
      </c>
      <c r="N34" s="5">
        <v>3</v>
      </c>
      <c r="O34" s="11">
        <v>9</v>
      </c>
      <c r="P34" s="6" t="s">
        <v>52</v>
      </c>
      <c r="Q34" s="77">
        <v>1010.7354174825782</v>
      </c>
      <c r="R34" s="49">
        <f t="shared" si="1"/>
        <v>8.8888888888888893</v>
      </c>
      <c r="S34" s="50">
        <f t="shared" si="1"/>
        <v>6.9444444444444446</v>
      </c>
      <c r="T34" s="50">
        <f t="shared" si="1"/>
        <v>7.2222222222222223</v>
      </c>
      <c r="U34" s="51">
        <f t="shared" si="2"/>
        <v>0.17780000000000001</v>
      </c>
      <c r="V34" s="50">
        <f t="shared" si="3"/>
        <v>8.6111111111111107</v>
      </c>
      <c r="W34" s="14">
        <f t="shared" si="3"/>
        <v>5.6666666666666679</v>
      </c>
    </row>
    <row r="35" spans="2:23" x14ac:dyDescent="0.25">
      <c r="B35" s="4">
        <v>27</v>
      </c>
      <c r="C35" s="33">
        <v>29.71</v>
      </c>
      <c r="D35" s="5">
        <v>50</v>
      </c>
      <c r="E35" s="4">
        <v>47.5</v>
      </c>
      <c r="F35" s="6">
        <v>42.2</v>
      </c>
      <c r="G35" s="5" t="s">
        <v>35</v>
      </c>
      <c r="H35" s="6">
        <v>2</v>
      </c>
      <c r="I35" s="6">
        <v>0</v>
      </c>
      <c r="J35" s="14"/>
      <c r="K35" s="4">
        <v>51.4</v>
      </c>
      <c r="L35" s="6">
        <v>45.5</v>
      </c>
      <c r="M35" s="5" t="s">
        <v>35</v>
      </c>
      <c r="N35" s="5">
        <v>2</v>
      </c>
      <c r="O35" s="11">
        <v>9</v>
      </c>
      <c r="P35" s="6" t="s">
        <v>33</v>
      </c>
      <c r="Q35" s="77">
        <v>1006.3331122501351</v>
      </c>
      <c r="R35" s="49">
        <f t="shared" si="1"/>
        <v>10</v>
      </c>
      <c r="S35" s="50">
        <f t="shared" si="1"/>
        <v>8.6111111111111107</v>
      </c>
      <c r="T35" s="50">
        <f t="shared" si="1"/>
        <v>5.6666666666666679</v>
      </c>
      <c r="U35" s="51">
        <f t="shared" si="2"/>
        <v>0</v>
      </c>
      <c r="V35" s="50">
        <f t="shared" si="3"/>
        <v>10.777777777777777</v>
      </c>
      <c r="W35" s="14">
        <f t="shared" si="3"/>
        <v>7.5</v>
      </c>
    </row>
    <row r="36" spans="2:23" x14ac:dyDescent="0.25">
      <c r="B36" s="4">
        <v>28</v>
      </c>
      <c r="C36" s="33">
        <v>29.843</v>
      </c>
      <c r="D36" s="5">
        <v>51</v>
      </c>
      <c r="E36" s="4">
        <v>48</v>
      </c>
      <c r="F36" s="6">
        <v>46.3</v>
      </c>
      <c r="G36" s="5" t="s">
        <v>32</v>
      </c>
      <c r="H36" s="6">
        <v>4</v>
      </c>
      <c r="I36" s="6">
        <v>10</v>
      </c>
      <c r="J36" s="14">
        <v>0.4</v>
      </c>
      <c r="K36" s="4">
        <v>49</v>
      </c>
      <c r="L36" s="6">
        <v>44.5</v>
      </c>
      <c r="M36" s="5" t="s">
        <v>32</v>
      </c>
      <c r="N36" s="5">
        <v>3</v>
      </c>
      <c r="O36" s="11">
        <v>7</v>
      </c>
      <c r="P36" s="6" t="s">
        <v>90</v>
      </c>
      <c r="Q36" s="77">
        <v>1010.9386008009989</v>
      </c>
      <c r="R36" s="49">
        <f t="shared" si="1"/>
        <v>10.555555555555555</v>
      </c>
      <c r="S36" s="50">
        <f t="shared" si="1"/>
        <v>8.8888888888888893</v>
      </c>
      <c r="T36" s="50">
        <f t="shared" si="1"/>
        <v>7.9444444444444429</v>
      </c>
      <c r="U36" s="51">
        <f t="shared" si="2"/>
        <v>1.016</v>
      </c>
      <c r="V36" s="50">
        <f t="shared" si="3"/>
        <v>9.4444444444444446</v>
      </c>
      <c r="W36" s="14">
        <f t="shared" si="3"/>
        <v>6.9444444444444446</v>
      </c>
    </row>
    <row r="37" spans="2:23" x14ac:dyDescent="0.25">
      <c r="B37" s="4">
        <v>29</v>
      </c>
      <c r="C37" s="33">
        <v>29.742000000000001</v>
      </c>
      <c r="D37" s="5">
        <v>50</v>
      </c>
      <c r="E37" s="4">
        <v>42</v>
      </c>
      <c r="F37" s="6">
        <v>41.5</v>
      </c>
      <c r="G37" s="5" t="s">
        <v>38</v>
      </c>
      <c r="H37" s="6">
        <v>1</v>
      </c>
      <c r="I37" s="6">
        <v>1</v>
      </c>
      <c r="J37" s="14"/>
      <c r="K37" s="4">
        <v>50.6</v>
      </c>
      <c r="L37" s="6">
        <v>33</v>
      </c>
      <c r="M37" s="5"/>
      <c r="N37" s="5">
        <v>0</v>
      </c>
      <c r="O37" s="11">
        <v>7</v>
      </c>
      <c r="P37" s="6" t="s">
        <v>61</v>
      </c>
      <c r="Q37" s="77">
        <v>1007.4167566150442</v>
      </c>
      <c r="R37" s="49">
        <f t="shared" si="1"/>
        <v>10</v>
      </c>
      <c r="S37" s="50">
        <f t="shared" si="1"/>
        <v>5.5555555555555554</v>
      </c>
      <c r="T37" s="50">
        <f t="shared" si="1"/>
        <v>5.2777777777777777</v>
      </c>
      <c r="U37" s="51">
        <f t="shared" si="2"/>
        <v>0</v>
      </c>
      <c r="V37" s="50">
        <f t="shared" si="3"/>
        <v>10.333333333333334</v>
      </c>
      <c r="W37" s="14">
        <f t="shared" si="3"/>
        <v>0.55555555555555558</v>
      </c>
    </row>
    <row r="38" spans="2:23" x14ac:dyDescent="0.25">
      <c r="B38" s="4">
        <v>30</v>
      </c>
      <c r="C38" s="33">
        <v>30.001999999999999</v>
      </c>
      <c r="D38" s="5">
        <v>50</v>
      </c>
      <c r="E38" s="4">
        <v>45</v>
      </c>
      <c r="F38" s="6">
        <v>43</v>
      </c>
      <c r="G38" s="5" t="s">
        <v>35</v>
      </c>
      <c r="H38" s="6">
        <v>3</v>
      </c>
      <c r="I38" s="6">
        <v>10</v>
      </c>
      <c r="J38" s="14">
        <v>0.12</v>
      </c>
      <c r="K38" s="4">
        <v>48</v>
      </c>
      <c r="L38" s="6">
        <v>31.6</v>
      </c>
      <c r="M38" s="5" t="s">
        <v>38</v>
      </c>
      <c r="N38" s="5">
        <v>1</v>
      </c>
      <c r="O38" s="11">
        <v>10</v>
      </c>
      <c r="P38" s="6" t="s">
        <v>74</v>
      </c>
      <c r="Q38" s="77">
        <v>1016.2213670799307</v>
      </c>
      <c r="R38" s="49">
        <f t="shared" si="1"/>
        <v>10</v>
      </c>
      <c r="S38" s="50">
        <f t="shared" si="1"/>
        <v>7.2222222222222223</v>
      </c>
      <c r="T38" s="50">
        <f t="shared" si="1"/>
        <v>6.1111111111111107</v>
      </c>
      <c r="U38" s="51">
        <f t="shared" si="2"/>
        <v>0.30480000000000002</v>
      </c>
      <c r="V38" s="50">
        <f t="shared" si="3"/>
        <v>8.8888888888888893</v>
      </c>
      <c r="W38" s="14">
        <f t="shared" si="3"/>
        <v>-0.22222222222222143</v>
      </c>
    </row>
    <row r="39" spans="2:23" x14ac:dyDescent="0.25">
      <c r="B39" s="4">
        <v>31</v>
      </c>
      <c r="C39" s="33">
        <v>30.181999999999999</v>
      </c>
      <c r="D39" s="5">
        <v>50</v>
      </c>
      <c r="E39" s="4">
        <v>44</v>
      </c>
      <c r="F39" s="6">
        <v>40</v>
      </c>
      <c r="G39" s="5" t="s">
        <v>38</v>
      </c>
      <c r="H39" s="6">
        <v>2</v>
      </c>
      <c r="I39" s="6">
        <v>0</v>
      </c>
      <c r="J39" s="14">
        <v>0.02</v>
      </c>
      <c r="K39" s="4">
        <v>48.3</v>
      </c>
      <c r="L39" s="6">
        <v>31.2</v>
      </c>
      <c r="M39" s="5" t="s">
        <v>35</v>
      </c>
      <c r="N39" s="5">
        <v>1.5</v>
      </c>
      <c r="O39" s="11">
        <v>8</v>
      </c>
      <c r="P39" s="6" t="s">
        <v>105</v>
      </c>
      <c r="Q39" s="77">
        <v>1022.3168666325444</v>
      </c>
      <c r="R39" s="49">
        <f t="shared" si="1"/>
        <v>10</v>
      </c>
      <c r="S39" s="50">
        <f t="shared" si="1"/>
        <v>6.6666666666666661</v>
      </c>
      <c r="T39" s="50">
        <f t="shared" si="1"/>
        <v>4.4444444444444446</v>
      </c>
      <c r="U39" s="51">
        <f t="shared" si="2"/>
        <v>5.0799999999999998E-2</v>
      </c>
      <c r="V39" s="50">
        <f t="shared" si="3"/>
        <v>9.0555555555555536</v>
      </c>
      <c r="W39" s="14">
        <f t="shared" si="3"/>
        <v>-0.44444444444444481</v>
      </c>
    </row>
    <row r="40" spans="2:23" x14ac:dyDescent="0.25">
      <c r="B40" s="1" t="s">
        <v>15</v>
      </c>
      <c r="C40" s="12">
        <f t="shared" ref="C40:O40" si="4">SUM(C9:C39)</f>
        <v>935.51300000000003</v>
      </c>
      <c r="D40" s="36">
        <f t="shared" si="4"/>
        <v>1498</v>
      </c>
      <c r="E40" s="36">
        <f t="shared" ref="E40" si="5">SUM(E9:E39)</f>
        <v>1251.9000000000001</v>
      </c>
      <c r="F40" s="36">
        <f t="shared" si="4"/>
        <v>1201.6000000000001</v>
      </c>
      <c r="G40" s="36"/>
      <c r="H40" s="36">
        <f t="shared" si="4"/>
        <v>46</v>
      </c>
      <c r="I40" s="36">
        <f t="shared" si="4"/>
        <v>190</v>
      </c>
      <c r="J40" s="35">
        <f t="shared" si="4"/>
        <v>2.2800000000000002</v>
      </c>
      <c r="K40" s="36">
        <f t="shared" si="4"/>
        <v>1443.3</v>
      </c>
      <c r="L40" s="36">
        <f t="shared" si="4"/>
        <v>1065.0999999999999</v>
      </c>
      <c r="M40" s="12"/>
      <c r="N40" s="36">
        <f t="shared" si="4"/>
        <v>41.5</v>
      </c>
      <c r="O40" s="37">
        <f t="shared" si="4"/>
        <v>239</v>
      </c>
      <c r="P40" s="3"/>
      <c r="Q40" s="36">
        <f>SUM(Q9:Q39)</f>
        <v>31687.860790899689</v>
      </c>
      <c r="R40" s="37"/>
      <c r="S40" s="47"/>
      <c r="T40" s="47"/>
      <c r="U40" s="48">
        <f t="shared" si="2"/>
        <v>5.7912000000000008</v>
      </c>
      <c r="V40" s="47"/>
      <c r="W40" s="13"/>
    </row>
    <row r="41" spans="2:23" x14ac:dyDescent="0.25">
      <c r="B41" s="7" t="s">
        <v>16</v>
      </c>
      <c r="C41" s="15">
        <f>C40/31</f>
        <v>30.17783870967742</v>
      </c>
      <c r="D41" s="38">
        <f t="shared" ref="D41:O41" si="6">D40/31</f>
        <v>48.322580645161288</v>
      </c>
      <c r="E41" s="38">
        <f t="shared" ref="E41" si="7">E40/31</f>
        <v>40.383870967741942</v>
      </c>
      <c r="F41" s="38">
        <f t="shared" si="6"/>
        <v>38.761290322580649</v>
      </c>
      <c r="G41" s="38"/>
      <c r="H41" s="38">
        <f t="shared" si="6"/>
        <v>1.4838709677419355</v>
      </c>
      <c r="I41" s="38">
        <f t="shared" si="6"/>
        <v>6.129032258064516</v>
      </c>
      <c r="J41" s="38">
        <f t="shared" si="6"/>
        <v>7.3548387096774206E-2</v>
      </c>
      <c r="K41" s="38">
        <f t="shared" si="6"/>
        <v>46.558064516129029</v>
      </c>
      <c r="L41" s="38">
        <f t="shared" si="6"/>
        <v>34.358064516129026</v>
      </c>
      <c r="M41" s="15"/>
      <c r="N41" s="38">
        <f t="shared" si="6"/>
        <v>1.3387096774193548</v>
      </c>
      <c r="O41" s="39">
        <f t="shared" si="6"/>
        <v>7.709677419354839</v>
      </c>
      <c r="P41" s="9"/>
      <c r="Q41" s="38">
        <f>AVERAGE(Q9:Q39)</f>
        <v>1022.1890577709577</v>
      </c>
      <c r="R41" s="39">
        <f t="shared" si="1"/>
        <v>9.0681003584229369</v>
      </c>
      <c r="S41" s="52">
        <f t="shared" si="1"/>
        <v>4.6577060931899679</v>
      </c>
      <c r="T41" s="52">
        <f t="shared" si="1"/>
        <v>3.7562724014336939</v>
      </c>
      <c r="U41" s="53">
        <f t="shared" si="2"/>
        <v>0.18681290322580649</v>
      </c>
      <c r="V41" s="52">
        <f t="shared" si="3"/>
        <v>8.0878136200716835</v>
      </c>
      <c r="W41" s="54">
        <f t="shared" si="3"/>
        <v>1.3100358422939036</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4.5</v>
      </c>
      <c r="E45" s="5">
        <v>0.5</v>
      </c>
      <c r="F45" s="5">
        <v>1.5</v>
      </c>
      <c r="G45" s="5">
        <v>6</v>
      </c>
      <c r="H45" s="5">
        <v>3</v>
      </c>
      <c r="I45" s="5">
        <v>1.5</v>
      </c>
      <c r="J45" s="5">
        <v>2.5</v>
      </c>
      <c r="K45" s="6"/>
    </row>
    <row r="46" spans="2:23" ht="30" x14ac:dyDescent="0.25">
      <c r="B46" s="24" t="s">
        <v>28</v>
      </c>
      <c r="C46" s="7"/>
      <c r="D46" s="8">
        <v>19.5</v>
      </c>
      <c r="E46" s="8">
        <v>2</v>
      </c>
      <c r="F46" s="8">
        <v>2.5</v>
      </c>
      <c r="G46" s="8">
        <v>37</v>
      </c>
      <c r="H46" s="8">
        <v>15.5</v>
      </c>
      <c r="I46" s="8">
        <v>6</v>
      </c>
      <c r="J46" s="8">
        <v>5.5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3 F35: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16 L18: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41BB-FDEC-4725-B133-E76F40F833AA}">
  <dimension ref="A58:D97"/>
  <sheetViews>
    <sheetView topLeftCell="A46" workbookViewId="0">
      <selection activeCell="A58" sqref="A58:D97"/>
    </sheetView>
  </sheetViews>
  <sheetFormatPr defaultRowHeight="15" x14ac:dyDescent="0.25"/>
  <sheetData>
    <row r="58" spans="1:4" x14ac:dyDescent="0.25">
      <c r="A58" s="55" t="s">
        <v>116</v>
      </c>
      <c r="B58" s="56"/>
      <c r="C58" s="56"/>
      <c r="D58" s="56"/>
    </row>
    <row r="59" spans="1:4" x14ac:dyDescent="0.25">
      <c r="A59" s="56" t="s">
        <v>117</v>
      </c>
      <c r="B59" s="56"/>
      <c r="C59" s="56"/>
      <c r="D59" s="56"/>
    </row>
    <row r="60" spans="1:4" x14ac:dyDescent="0.25">
      <c r="A60" s="56" t="s">
        <v>118</v>
      </c>
      <c r="B60" s="56"/>
      <c r="C60" s="56"/>
      <c r="D60" s="56"/>
    </row>
    <row r="61" spans="1:4" x14ac:dyDescent="0.25">
      <c r="A61" s="56" t="s">
        <v>119</v>
      </c>
      <c r="B61" s="56"/>
      <c r="C61" s="56"/>
      <c r="D61" s="56"/>
    </row>
    <row r="62" spans="1:4" x14ac:dyDescent="0.25">
      <c r="A62" s="56" t="s">
        <v>120</v>
      </c>
      <c r="B62" s="56"/>
      <c r="C62" s="56"/>
      <c r="D62" s="56"/>
    </row>
    <row r="63" spans="1:4" x14ac:dyDescent="0.25">
      <c r="A63" s="56" t="s">
        <v>121</v>
      </c>
      <c r="B63" s="56"/>
      <c r="C63" s="56"/>
      <c r="D63" s="56"/>
    </row>
    <row r="64" spans="1:4" x14ac:dyDescent="0.25">
      <c r="A64" s="57"/>
      <c r="B64" s="56"/>
      <c r="C64" s="56"/>
      <c r="D64" s="56"/>
    </row>
    <row r="65" spans="1:4" x14ac:dyDescent="0.25">
      <c r="A65" s="58"/>
      <c r="B65" s="59" t="s">
        <v>122</v>
      </c>
      <c r="C65" s="60" t="s">
        <v>123</v>
      </c>
      <c r="D65" s="61" t="s">
        <v>124</v>
      </c>
    </row>
    <row r="66" spans="1:4" ht="15.75" thickBot="1" x14ac:dyDescent="0.3">
      <c r="A66" s="62" t="s">
        <v>125</v>
      </c>
      <c r="B66" s="63" t="s">
        <v>126</v>
      </c>
      <c r="C66" s="64" t="s">
        <v>126</v>
      </c>
      <c r="D66" s="65" t="s">
        <v>126</v>
      </c>
    </row>
    <row r="67" spans="1:4" x14ac:dyDescent="0.25">
      <c r="A67" s="66">
        <v>42</v>
      </c>
      <c r="B67" s="67">
        <f>SUM(D67+C67)</f>
        <v>2.8000000000000004E-2</v>
      </c>
      <c r="C67" s="68">
        <v>-0.03</v>
      </c>
      <c r="D67" s="69">
        <v>5.8000000000000003E-2</v>
      </c>
    </row>
    <row r="68" spans="1:4" x14ac:dyDescent="0.25">
      <c r="A68" s="66">
        <v>43</v>
      </c>
      <c r="B68" s="70">
        <f t="shared" ref="B68:B97" si="0">SUM(D68+C68)</f>
        <v>2.5000000000000001E-2</v>
      </c>
      <c r="C68" s="71">
        <v>-3.3000000000000002E-2</v>
      </c>
      <c r="D68" s="72">
        <v>5.8000000000000003E-2</v>
      </c>
    </row>
    <row r="69" spans="1:4" x14ac:dyDescent="0.25">
      <c r="A69" s="66">
        <v>44</v>
      </c>
      <c r="B69" s="70">
        <f t="shared" si="0"/>
        <v>2.2000000000000006E-2</v>
      </c>
      <c r="C69" s="68">
        <v>-3.5999999999999997E-2</v>
      </c>
      <c r="D69" s="72">
        <v>5.8000000000000003E-2</v>
      </c>
    </row>
    <row r="70" spans="1:4" x14ac:dyDescent="0.25">
      <c r="A70" s="66">
        <v>45</v>
      </c>
      <c r="B70" s="70">
        <f t="shared" si="0"/>
        <v>1.9000000000000003E-2</v>
      </c>
      <c r="C70" s="71">
        <v>-3.9E-2</v>
      </c>
      <c r="D70" s="72">
        <v>5.8000000000000003E-2</v>
      </c>
    </row>
    <row r="71" spans="1:4" x14ac:dyDescent="0.25">
      <c r="A71" s="66">
        <v>46</v>
      </c>
      <c r="B71" s="70">
        <f t="shared" si="0"/>
        <v>1.6E-2</v>
      </c>
      <c r="C71" s="68">
        <v>-4.2000000000000003E-2</v>
      </c>
      <c r="D71" s="72">
        <v>5.8000000000000003E-2</v>
      </c>
    </row>
    <row r="72" spans="1:4" x14ac:dyDescent="0.25">
      <c r="A72" s="66">
        <v>47</v>
      </c>
      <c r="B72" s="70">
        <f t="shared" si="0"/>
        <v>1.3000000000000005E-2</v>
      </c>
      <c r="C72" s="71">
        <v>-4.4999999999999998E-2</v>
      </c>
      <c r="D72" s="72">
        <v>5.8000000000000003E-2</v>
      </c>
    </row>
    <row r="73" spans="1:4" x14ac:dyDescent="0.25">
      <c r="A73" s="66">
        <v>48</v>
      </c>
      <c r="B73" s="70">
        <f t="shared" si="0"/>
        <v>1.0000000000000002E-2</v>
      </c>
      <c r="C73" s="68">
        <v>-4.8000000000000001E-2</v>
      </c>
      <c r="D73" s="72">
        <v>5.8000000000000003E-2</v>
      </c>
    </row>
    <row r="74" spans="1:4" x14ac:dyDescent="0.25">
      <c r="A74" s="66">
        <v>49</v>
      </c>
      <c r="B74" s="70">
        <f t="shared" si="0"/>
        <v>7.0000000000000062E-3</v>
      </c>
      <c r="C74" s="71">
        <v>-5.0999999999999997E-2</v>
      </c>
      <c r="D74" s="72">
        <v>5.8000000000000003E-2</v>
      </c>
    </row>
    <row r="75" spans="1:4" x14ac:dyDescent="0.25">
      <c r="A75" s="66">
        <v>50</v>
      </c>
      <c r="B75" s="70">
        <f t="shared" si="0"/>
        <v>4.0000000000000036E-3</v>
      </c>
      <c r="C75" s="68">
        <v>-5.3999999999999999E-2</v>
      </c>
      <c r="D75" s="72">
        <v>5.8000000000000003E-2</v>
      </c>
    </row>
    <row r="76" spans="1:4" x14ac:dyDescent="0.25">
      <c r="A76" s="66">
        <v>51</v>
      </c>
      <c r="B76" s="70">
        <f t="shared" si="0"/>
        <v>1.0000000000000009E-3</v>
      </c>
      <c r="C76" s="71">
        <v>-5.7000000000000002E-2</v>
      </c>
      <c r="D76" s="72">
        <v>5.8000000000000003E-2</v>
      </c>
    </row>
    <row r="77" spans="1:4" x14ac:dyDescent="0.25">
      <c r="A77" s="66">
        <v>52</v>
      </c>
      <c r="B77" s="70">
        <f t="shared" si="0"/>
        <v>-1.9999999999999948E-3</v>
      </c>
      <c r="C77" s="68">
        <v>-0.06</v>
      </c>
      <c r="D77" s="72">
        <v>5.8000000000000003E-2</v>
      </c>
    </row>
    <row r="78" spans="1:4" x14ac:dyDescent="0.25">
      <c r="A78" s="66">
        <v>53</v>
      </c>
      <c r="B78" s="70">
        <f t="shared" si="0"/>
        <v>-4.9999999999999975E-3</v>
      </c>
      <c r="C78" s="71">
        <v>-6.3E-2</v>
      </c>
      <c r="D78" s="72">
        <v>5.8000000000000003E-2</v>
      </c>
    </row>
    <row r="79" spans="1:4" x14ac:dyDescent="0.25">
      <c r="A79" s="66">
        <v>54</v>
      </c>
      <c r="B79" s="70">
        <f t="shared" si="0"/>
        <v>-8.0000000000000002E-3</v>
      </c>
      <c r="C79" s="68">
        <v>-6.6000000000000003E-2</v>
      </c>
      <c r="D79" s="72">
        <v>5.8000000000000003E-2</v>
      </c>
    </row>
    <row r="80" spans="1:4" x14ac:dyDescent="0.25">
      <c r="A80" s="66">
        <v>55</v>
      </c>
      <c r="B80" s="70">
        <f t="shared" si="0"/>
        <v>-1.1000000000000003E-2</v>
      </c>
      <c r="C80" s="71">
        <v>-6.9000000000000006E-2</v>
      </c>
      <c r="D80" s="72">
        <v>5.8000000000000003E-2</v>
      </c>
    </row>
    <row r="81" spans="1:4" x14ac:dyDescent="0.25">
      <c r="A81" s="66">
        <v>56</v>
      </c>
      <c r="B81" s="70">
        <f t="shared" si="0"/>
        <v>-1.3999999999999992E-2</v>
      </c>
      <c r="C81" s="68">
        <v>-7.1999999999999995E-2</v>
      </c>
      <c r="D81" s="72">
        <v>5.8000000000000003E-2</v>
      </c>
    </row>
    <row r="82" spans="1:4" x14ac:dyDescent="0.25">
      <c r="A82" s="66">
        <v>57</v>
      </c>
      <c r="B82" s="70">
        <f t="shared" si="0"/>
        <v>-1.6999999999999994E-2</v>
      </c>
      <c r="C82" s="71">
        <v>-7.4999999999999997E-2</v>
      </c>
      <c r="D82" s="72">
        <v>5.8000000000000003E-2</v>
      </c>
    </row>
    <row r="83" spans="1:4" x14ac:dyDescent="0.25">
      <c r="A83" s="66">
        <v>58</v>
      </c>
      <c r="B83" s="70">
        <f t="shared" si="0"/>
        <v>-1.9999999999999997E-2</v>
      </c>
      <c r="C83" s="68">
        <v>-7.8E-2</v>
      </c>
      <c r="D83" s="72">
        <v>5.8000000000000003E-2</v>
      </c>
    </row>
    <row r="84" spans="1:4" x14ac:dyDescent="0.25">
      <c r="A84" s="66">
        <v>59</v>
      </c>
      <c r="B84" s="70">
        <f t="shared" si="0"/>
        <v>-2.3E-2</v>
      </c>
      <c r="C84" s="71">
        <v>-8.1000000000000003E-2</v>
      </c>
      <c r="D84" s="72">
        <v>5.8000000000000003E-2</v>
      </c>
    </row>
    <row r="85" spans="1:4" x14ac:dyDescent="0.25">
      <c r="A85" s="66">
        <v>60</v>
      </c>
      <c r="B85" s="70">
        <f t="shared" si="0"/>
        <v>-2.6000000000000002E-2</v>
      </c>
      <c r="C85" s="68">
        <v>-8.4000000000000005E-2</v>
      </c>
      <c r="D85" s="72">
        <v>5.8000000000000003E-2</v>
      </c>
    </row>
    <row r="86" spans="1:4" x14ac:dyDescent="0.25">
      <c r="A86" s="66">
        <v>61</v>
      </c>
      <c r="B86" s="70">
        <f t="shared" si="0"/>
        <v>-2.9000000000000102E-2</v>
      </c>
      <c r="C86" s="71">
        <v>-8.7000000000000105E-2</v>
      </c>
      <c r="D86" s="72">
        <v>5.8000000000000003E-2</v>
      </c>
    </row>
    <row r="87" spans="1:4" x14ac:dyDescent="0.25">
      <c r="A87" s="66">
        <v>62</v>
      </c>
      <c r="B87" s="70">
        <f t="shared" si="0"/>
        <v>-3.2000000000000091E-2</v>
      </c>
      <c r="C87" s="68">
        <v>-9.0000000000000094E-2</v>
      </c>
      <c r="D87" s="72">
        <v>5.8000000000000003E-2</v>
      </c>
    </row>
    <row r="88" spans="1:4" x14ac:dyDescent="0.25">
      <c r="A88" s="66">
        <v>63</v>
      </c>
      <c r="B88" s="70">
        <f t="shared" si="0"/>
        <v>-3.5000000000000094E-2</v>
      </c>
      <c r="C88" s="71">
        <v>-9.3000000000000096E-2</v>
      </c>
      <c r="D88" s="72">
        <v>5.8000000000000003E-2</v>
      </c>
    </row>
    <row r="89" spans="1:4" x14ac:dyDescent="0.25">
      <c r="A89" s="66">
        <v>64</v>
      </c>
      <c r="B89" s="70">
        <f>SUM(D89+C89)</f>
        <v>-3.8000000000000096E-2</v>
      </c>
      <c r="C89" s="68">
        <v>-9.6000000000000099E-2</v>
      </c>
      <c r="D89" s="72">
        <v>5.8000000000000003E-2</v>
      </c>
    </row>
    <row r="90" spans="1:4" x14ac:dyDescent="0.25">
      <c r="A90" s="66">
        <v>65</v>
      </c>
      <c r="B90" s="70">
        <f t="shared" si="0"/>
        <v>-4.1000000000000099E-2</v>
      </c>
      <c r="C90" s="71">
        <v>-9.9000000000000102E-2</v>
      </c>
      <c r="D90" s="72">
        <v>5.8000000000000003E-2</v>
      </c>
    </row>
    <row r="91" spans="1:4" x14ac:dyDescent="0.25">
      <c r="A91" s="66">
        <v>66</v>
      </c>
      <c r="B91" s="70">
        <f t="shared" si="0"/>
        <v>-4.3999999999999991E-2</v>
      </c>
      <c r="C91" s="68">
        <v>-0.10199999999999999</v>
      </c>
      <c r="D91" s="72">
        <v>5.8000000000000003E-2</v>
      </c>
    </row>
    <row r="92" spans="1:4" x14ac:dyDescent="0.25">
      <c r="A92" s="66">
        <v>67</v>
      </c>
      <c r="B92" s="70">
        <f t="shared" si="0"/>
        <v>-4.6999999999999993E-2</v>
      </c>
      <c r="C92" s="71">
        <v>-0.105</v>
      </c>
      <c r="D92" s="72">
        <v>5.8000000000000003E-2</v>
      </c>
    </row>
    <row r="93" spans="1:4" x14ac:dyDescent="0.25">
      <c r="A93" s="66">
        <v>68</v>
      </c>
      <c r="B93" s="70">
        <f t="shared" si="0"/>
        <v>-4.9999999999999996E-2</v>
      </c>
      <c r="C93" s="68">
        <v>-0.108</v>
      </c>
      <c r="D93" s="72">
        <v>5.8000000000000003E-2</v>
      </c>
    </row>
    <row r="94" spans="1:4" x14ac:dyDescent="0.25">
      <c r="A94" s="66">
        <v>69</v>
      </c>
      <c r="B94" s="70">
        <f t="shared" si="0"/>
        <v>-5.2999999999999999E-2</v>
      </c>
      <c r="C94" s="71">
        <v>-0.111</v>
      </c>
      <c r="D94" s="72">
        <v>5.8000000000000003E-2</v>
      </c>
    </row>
    <row r="95" spans="1:4" x14ac:dyDescent="0.25">
      <c r="A95" s="66">
        <v>70</v>
      </c>
      <c r="B95" s="70">
        <f t="shared" si="0"/>
        <v>-5.6000000000000001E-2</v>
      </c>
      <c r="C95" s="68">
        <v>-0.114</v>
      </c>
      <c r="D95" s="72">
        <v>5.8000000000000003E-2</v>
      </c>
    </row>
    <row r="96" spans="1:4" x14ac:dyDescent="0.25">
      <c r="A96" s="66">
        <v>71</v>
      </c>
      <c r="B96" s="70">
        <f t="shared" si="0"/>
        <v>-5.9000000000000004E-2</v>
      </c>
      <c r="C96" s="71">
        <v>-0.11700000000000001</v>
      </c>
      <c r="D96" s="72">
        <v>5.8000000000000003E-2</v>
      </c>
    </row>
    <row r="97" spans="1:4" x14ac:dyDescent="0.25">
      <c r="A97" s="73">
        <v>72</v>
      </c>
      <c r="B97" s="74">
        <f t="shared" si="0"/>
        <v>-6.1999999999999993E-2</v>
      </c>
      <c r="C97" s="75">
        <v>-0.12</v>
      </c>
      <c r="D97" s="76">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29.872</v>
      </c>
      <c r="D9" s="1">
        <v>45</v>
      </c>
      <c r="E9" s="1">
        <v>40</v>
      </c>
      <c r="F9" s="3">
        <v>39.5</v>
      </c>
      <c r="G9" s="2" t="s">
        <v>31</v>
      </c>
      <c r="H9" s="3">
        <v>1.5</v>
      </c>
      <c r="I9" s="3">
        <v>10</v>
      </c>
      <c r="J9" s="13">
        <v>0.27</v>
      </c>
      <c r="K9" s="1">
        <v>44</v>
      </c>
      <c r="L9" s="3">
        <v>32.6</v>
      </c>
      <c r="M9" s="2" t="s">
        <v>35</v>
      </c>
      <c r="N9" s="2">
        <v>1</v>
      </c>
      <c r="O9" s="10">
        <v>9</v>
      </c>
      <c r="P9" s="3" t="s">
        <v>55</v>
      </c>
      <c r="Q9" s="78">
        <v>1011.8190618474874</v>
      </c>
      <c r="R9" s="37">
        <f>CONVERT(D9,"F","C")</f>
        <v>7.2222222222222223</v>
      </c>
      <c r="S9" s="47">
        <f t="shared" ref="S9:T24" si="0">CONVERT(E9,"F","C")</f>
        <v>4.4444444444444446</v>
      </c>
      <c r="T9" s="47">
        <f t="shared" si="0"/>
        <v>4.166666666666667</v>
      </c>
      <c r="U9" s="48">
        <f>CONVERT(J9,"in","cm")</f>
        <v>0.68580000000000008</v>
      </c>
      <c r="V9" s="47">
        <f>CONVERT(K9,"F","C")</f>
        <v>6.6666666666666661</v>
      </c>
      <c r="W9" s="13">
        <f>CONVERT(L9,"F","C")</f>
        <v>0.33333333333333409</v>
      </c>
    </row>
    <row r="10" spans="1:23" x14ac:dyDescent="0.25">
      <c r="B10" s="4">
        <v>2</v>
      </c>
      <c r="C10" s="33">
        <v>30</v>
      </c>
      <c r="D10" s="5">
        <v>45</v>
      </c>
      <c r="E10" s="4">
        <v>40</v>
      </c>
      <c r="F10" s="6">
        <v>40</v>
      </c>
      <c r="G10" s="5" t="s">
        <v>31</v>
      </c>
      <c r="H10" s="6">
        <v>1</v>
      </c>
      <c r="I10" s="6">
        <v>10</v>
      </c>
      <c r="J10" s="14"/>
      <c r="K10" s="4">
        <v>47.8</v>
      </c>
      <c r="L10" s="6">
        <v>34.200000000000003</v>
      </c>
      <c r="M10" s="5" t="s">
        <v>31</v>
      </c>
      <c r="N10" s="5">
        <v>3</v>
      </c>
      <c r="O10" s="11">
        <v>8</v>
      </c>
      <c r="P10" s="6" t="s">
        <v>33</v>
      </c>
      <c r="Q10" s="77">
        <v>1016.1536393071241</v>
      </c>
      <c r="R10" s="49">
        <f t="shared" ref="R10:T38" si="1">CONVERT(D10,"F","C")</f>
        <v>7.2222222222222223</v>
      </c>
      <c r="S10" s="50">
        <f t="shared" si="0"/>
        <v>4.4444444444444446</v>
      </c>
      <c r="T10" s="50">
        <f t="shared" si="0"/>
        <v>4.4444444444444446</v>
      </c>
      <c r="U10" s="51">
        <f t="shared" ref="U10:U38" si="2">CONVERT(J10,"in","cm")</f>
        <v>0</v>
      </c>
      <c r="V10" s="50">
        <f t="shared" ref="V10:W38" si="3">CONVERT(K10,"F","C")</f>
        <v>8.7777777777777768</v>
      </c>
      <c r="W10" s="14">
        <f t="shared" si="3"/>
        <v>1.2222222222222239</v>
      </c>
    </row>
    <row r="11" spans="1:23" x14ac:dyDescent="0.25">
      <c r="B11" s="4">
        <v>3</v>
      </c>
      <c r="C11" s="33">
        <v>29.68</v>
      </c>
      <c r="D11" s="5">
        <v>46</v>
      </c>
      <c r="E11" s="4">
        <v>44.5</v>
      </c>
      <c r="F11" s="6">
        <v>43.1</v>
      </c>
      <c r="G11" s="5" t="s">
        <v>31</v>
      </c>
      <c r="H11" s="6">
        <v>2</v>
      </c>
      <c r="I11" s="6">
        <v>10</v>
      </c>
      <c r="J11" s="14">
        <v>0.04</v>
      </c>
      <c r="K11" s="4">
        <v>47.4</v>
      </c>
      <c r="L11" s="6">
        <v>42.5</v>
      </c>
      <c r="M11" s="5" t="s">
        <v>31</v>
      </c>
      <c r="N11" s="5">
        <v>1</v>
      </c>
      <c r="O11" s="11">
        <v>9</v>
      </c>
      <c r="P11" s="6" t="s">
        <v>36</v>
      </c>
      <c r="Q11" s="77">
        <v>1005.3171956580328</v>
      </c>
      <c r="R11" s="49">
        <f t="shared" si="1"/>
        <v>7.7777777777777777</v>
      </c>
      <c r="S11" s="50">
        <f t="shared" si="0"/>
        <v>6.9444444444444446</v>
      </c>
      <c r="T11" s="50">
        <f t="shared" si="0"/>
        <v>6.166666666666667</v>
      </c>
      <c r="U11" s="51">
        <f t="shared" si="2"/>
        <v>0.1016</v>
      </c>
      <c r="V11" s="50">
        <f t="shared" si="3"/>
        <v>8.5555555555555554</v>
      </c>
      <c r="W11" s="14">
        <f t="shared" si="3"/>
        <v>5.833333333333333</v>
      </c>
    </row>
    <row r="12" spans="1:23" x14ac:dyDescent="0.25">
      <c r="B12" s="4">
        <v>4</v>
      </c>
      <c r="C12" s="33">
        <v>29.635999999999999</v>
      </c>
      <c r="D12" s="34">
        <v>49</v>
      </c>
      <c r="E12" s="4">
        <v>45</v>
      </c>
      <c r="F12" s="6">
        <v>43.7</v>
      </c>
      <c r="G12" s="5" t="s">
        <v>31</v>
      </c>
      <c r="H12" s="6">
        <v>2</v>
      </c>
      <c r="I12" s="6">
        <v>3</v>
      </c>
      <c r="J12" s="14">
        <v>0.01</v>
      </c>
      <c r="K12" s="4">
        <v>49.7</v>
      </c>
      <c r="L12" s="6">
        <v>42.7</v>
      </c>
      <c r="M12" s="5" t="s">
        <v>31</v>
      </c>
      <c r="N12" s="5">
        <v>1.5</v>
      </c>
      <c r="O12" s="11">
        <v>8</v>
      </c>
      <c r="P12" s="6" t="s">
        <v>36</v>
      </c>
      <c r="Q12" s="77">
        <v>1003.8271846562827</v>
      </c>
      <c r="R12" s="49">
        <f t="shared" si="1"/>
        <v>9.4444444444444446</v>
      </c>
      <c r="S12" s="50">
        <f t="shared" si="0"/>
        <v>7.2222222222222223</v>
      </c>
      <c r="T12" s="50">
        <f t="shared" si="0"/>
        <v>6.5000000000000018</v>
      </c>
      <c r="U12" s="51">
        <f t="shared" si="2"/>
        <v>2.5399999999999999E-2</v>
      </c>
      <c r="V12" s="50">
        <f t="shared" si="3"/>
        <v>9.8333333333333339</v>
      </c>
      <c r="W12" s="14">
        <f t="shared" si="3"/>
        <v>5.9444444444444455</v>
      </c>
    </row>
    <row r="13" spans="1:23" x14ac:dyDescent="0.25">
      <c r="B13" s="4">
        <v>5</v>
      </c>
      <c r="C13" s="33">
        <v>29.84</v>
      </c>
      <c r="D13" s="34">
        <v>49</v>
      </c>
      <c r="E13" s="4">
        <v>45.7</v>
      </c>
      <c r="F13" s="6">
        <v>45</v>
      </c>
      <c r="G13" s="5" t="s">
        <v>32</v>
      </c>
      <c r="H13" s="6">
        <v>2</v>
      </c>
      <c r="I13" s="6">
        <v>2</v>
      </c>
      <c r="J13" s="14">
        <v>0.03</v>
      </c>
      <c r="K13" s="4">
        <v>49.5</v>
      </c>
      <c r="L13" s="6">
        <v>43.3</v>
      </c>
      <c r="M13" s="5" t="s">
        <v>35</v>
      </c>
      <c r="N13" s="5">
        <v>2</v>
      </c>
      <c r="O13" s="11">
        <v>9</v>
      </c>
      <c r="P13" s="6" t="s">
        <v>33</v>
      </c>
      <c r="Q13" s="77">
        <v>1010.7354174825782</v>
      </c>
      <c r="R13" s="49">
        <f t="shared" si="1"/>
        <v>9.4444444444444446</v>
      </c>
      <c r="S13" s="50">
        <f t="shared" si="0"/>
        <v>7.6111111111111125</v>
      </c>
      <c r="T13" s="50">
        <f t="shared" si="0"/>
        <v>7.2222222222222223</v>
      </c>
      <c r="U13" s="51">
        <f t="shared" si="2"/>
        <v>7.6200000000000004E-2</v>
      </c>
      <c r="V13" s="50">
        <f t="shared" si="3"/>
        <v>9.7222222222222214</v>
      </c>
      <c r="W13" s="14">
        <f t="shared" si="3"/>
        <v>6.2777777777777759</v>
      </c>
    </row>
    <row r="14" spans="1:23" x14ac:dyDescent="0.25">
      <c r="B14" s="4">
        <v>6</v>
      </c>
      <c r="C14" s="33">
        <v>30.102</v>
      </c>
      <c r="D14" s="5">
        <v>49</v>
      </c>
      <c r="E14" s="4">
        <v>48.4</v>
      </c>
      <c r="F14" s="6">
        <v>47.6</v>
      </c>
      <c r="G14" s="5" t="s">
        <v>39</v>
      </c>
      <c r="H14" s="6">
        <v>2</v>
      </c>
      <c r="I14" s="6">
        <v>9</v>
      </c>
      <c r="J14" s="14">
        <v>0.09</v>
      </c>
      <c r="K14" s="4">
        <v>51</v>
      </c>
      <c r="L14" s="6">
        <v>46</v>
      </c>
      <c r="M14" s="5" t="s">
        <v>39</v>
      </c>
      <c r="N14" s="5">
        <v>1.5</v>
      </c>
      <c r="O14" s="11">
        <v>9</v>
      </c>
      <c r="P14" s="6" t="s">
        <v>36</v>
      </c>
      <c r="Q14" s="77">
        <v>1019.6077557202718</v>
      </c>
      <c r="R14" s="49">
        <f t="shared" si="1"/>
        <v>9.4444444444444446</v>
      </c>
      <c r="S14" s="50">
        <f t="shared" si="0"/>
        <v>9.1111111111111107</v>
      </c>
      <c r="T14" s="50">
        <f t="shared" si="0"/>
        <v>8.6666666666666679</v>
      </c>
      <c r="U14" s="51">
        <f t="shared" si="2"/>
        <v>0.22859999999999997</v>
      </c>
      <c r="V14" s="50">
        <f t="shared" si="3"/>
        <v>10.555555555555555</v>
      </c>
      <c r="W14" s="14">
        <f t="shared" si="3"/>
        <v>7.7777777777777777</v>
      </c>
    </row>
    <row r="15" spans="1:23" x14ac:dyDescent="0.25">
      <c r="B15" s="4">
        <v>7</v>
      </c>
      <c r="C15" s="33">
        <v>30.245999999999999</v>
      </c>
      <c r="D15" s="5">
        <v>50</v>
      </c>
      <c r="E15" s="4">
        <v>48</v>
      </c>
      <c r="F15" s="6">
        <v>48</v>
      </c>
      <c r="G15" s="5" t="s">
        <v>39</v>
      </c>
      <c r="H15" s="6">
        <v>1</v>
      </c>
      <c r="I15" s="6">
        <v>10</v>
      </c>
      <c r="J15" s="14">
        <v>0.08</v>
      </c>
      <c r="K15" s="4">
        <v>52</v>
      </c>
      <c r="L15" s="6">
        <v>46.6</v>
      </c>
      <c r="M15" s="5" t="s">
        <v>39</v>
      </c>
      <c r="N15" s="5">
        <v>1.5</v>
      </c>
      <c r="O15" s="11">
        <v>10</v>
      </c>
      <c r="P15" s="6" t="s">
        <v>56</v>
      </c>
      <c r="Q15" s="77">
        <v>1024.4841553623628</v>
      </c>
      <c r="R15" s="49">
        <f t="shared" si="1"/>
        <v>10</v>
      </c>
      <c r="S15" s="50">
        <f t="shared" si="0"/>
        <v>8.8888888888888893</v>
      </c>
      <c r="T15" s="50">
        <f t="shared" si="0"/>
        <v>8.8888888888888893</v>
      </c>
      <c r="U15" s="51">
        <f t="shared" si="2"/>
        <v>0.20319999999999999</v>
      </c>
      <c r="V15" s="50">
        <f t="shared" si="3"/>
        <v>11.111111111111111</v>
      </c>
      <c r="W15" s="14">
        <f t="shared" si="3"/>
        <v>8.1111111111111125</v>
      </c>
    </row>
    <row r="16" spans="1:23" x14ac:dyDescent="0.25">
      <c r="B16" s="4">
        <v>8</v>
      </c>
      <c r="C16" s="33">
        <v>30.126000000000001</v>
      </c>
      <c r="D16" s="5">
        <v>49</v>
      </c>
      <c r="E16" s="4">
        <v>48</v>
      </c>
      <c r="F16" s="6">
        <v>48</v>
      </c>
      <c r="G16" s="5" t="s">
        <v>39</v>
      </c>
      <c r="H16" s="6">
        <v>1</v>
      </c>
      <c r="I16" s="6">
        <v>10</v>
      </c>
      <c r="J16" s="14">
        <v>0.17</v>
      </c>
      <c r="K16" s="4">
        <v>49.1</v>
      </c>
      <c r="L16" s="6">
        <v>45.9</v>
      </c>
      <c r="M16" s="5" t="s">
        <v>39</v>
      </c>
      <c r="N16" s="5">
        <v>1.5</v>
      </c>
      <c r="O16" s="11">
        <v>9</v>
      </c>
      <c r="P16" s="6" t="s">
        <v>57</v>
      </c>
      <c r="Q16" s="77">
        <v>1020.4204889939537</v>
      </c>
      <c r="R16" s="49">
        <f t="shared" si="1"/>
        <v>9.4444444444444446</v>
      </c>
      <c r="S16" s="50">
        <f t="shared" si="0"/>
        <v>8.8888888888888893</v>
      </c>
      <c r="T16" s="50">
        <f t="shared" si="0"/>
        <v>8.8888888888888893</v>
      </c>
      <c r="U16" s="51">
        <f t="shared" si="2"/>
        <v>0.43179999999999996</v>
      </c>
      <c r="V16" s="50">
        <f t="shared" si="3"/>
        <v>9.5</v>
      </c>
      <c r="W16" s="14">
        <f t="shared" si="3"/>
        <v>7.7222222222222214</v>
      </c>
    </row>
    <row r="17" spans="2:23" x14ac:dyDescent="0.25">
      <c r="B17" s="4">
        <v>9</v>
      </c>
      <c r="C17" s="33">
        <v>30.123999999999999</v>
      </c>
      <c r="D17" s="5">
        <v>50</v>
      </c>
      <c r="E17" s="4">
        <v>45.1</v>
      </c>
      <c r="F17" s="6">
        <v>43.3</v>
      </c>
      <c r="G17" s="5" t="s">
        <v>38</v>
      </c>
      <c r="H17" s="6">
        <v>1.5</v>
      </c>
      <c r="I17" s="6">
        <v>0</v>
      </c>
      <c r="J17" s="14"/>
      <c r="K17" s="4">
        <v>50</v>
      </c>
      <c r="L17" s="6">
        <v>43</v>
      </c>
      <c r="M17" s="5" t="s">
        <v>39</v>
      </c>
      <c r="N17" s="5">
        <v>1</v>
      </c>
      <c r="O17" s="11">
        <v>8</v>
      </c>
      <c r="P17" s="6" t="s">
        <v>33</v>
      </c>
      <c r="Q17" s="77">
        <v>1020.3527612211467</v>
      </c>
      <c r="R17" s="49">
        <f t="shared" si="1"/>
        <v>10</v>
      </c>
      <c r="S17" s="50">
        <f t="shared" si="0"/>
        <v>7.2777777777777786</v>
      </c>
      <c r="T17" s="50">
        <f t="shared" si="0"/>
        <v>6.2777777777777759</v>
      </c>
      <c r="U17" s="51">
        <f t="shared" si="2"/>
        <v>0</v>
      </c>
      <c r="V17" s="50">
        <f t="shared" si="3"/>
        <v>10</v>
      </c>
      <c r="W17" s="14">
        <f t="shared" si="3"/>
        <v>6.1111111111111107</v>
      </c>
    </row>
    <row r="18" spans="2:23" x14ac:dyDescent="0.25">
      <c r="B18" s="4">
        <v>10</v>
      </c>
      <c r="C18" s="33">
        <v>29.6</v>
      </c>
      <c r="D18" s="5">
        <v>50</v>
      </c>
      <c r="E18" s="4">
        <v>42.5</v>
      </c>
      <c r="F18" s="6">
        <v>42.2</v>
      </c>
      <c r="G18" s="5" t="s">
        <v>35</v>
      </c>
      <c r="H18" s="6">
        <v>4</v>
      </c>
      <c r="I18" s="6">
        <v>10</v>
      </c>
      <c r="J18" s="14">
        <v>0.43</v>
      </c>
      <c r="K18" s="4">
        <v>48.8</v>
      </c>
      <c r="L18" s="6">
        <v>47.3</v>
      </c>
      <c r="M18" s="5" t="s">
        <v>38</v>
      </c>
      <c r="N18" s="5">
        <v>4</v>
      </c>
      <c r="O18" s="11">
        <v>9</v>
      </c>
      <c r="P18" s="6" t="s">
        <v>58</v>
      </c>
      <c r="Q18" s="77">
        <v>1002.60808474576</v>
      </c>
      <c r="R18" s="49">
        <f t="shared" si="1"/>
        <v>10</v>
      </c>
      <c r="S18" s="50">
        <f t="shared" si="0"/>
        <v>5.833333333333333</v>
      </c>
      <c r="T18" s="50">
        <f t="shared" si="0"/>
        <v>5.6666666666666679</v>
      </c>
      <c r="U18" s="51">
        <f t="shared" si="2"/>
        <v>1.0921999999999998</v>
      </c>
      <c r="V18" s="50">
        <f t="shared" si="3"/>
        <v>9.3333333333333321</v>
      </c>
      <c r="W18" s="14">
        <f t="shared" si="3"/>
        <v>8.4999999999999982</v>
      </c>
    </row>
    <row r="19" spans="2:23" x14ac:dyDescent="0.25">
      <c r="B19" s="4">
        <v>11</v>
      </c>
      <c r="C19" s="33">
        <v>30.074000000000002</v>
      </c>
      <c r="D19" s="5">
        <v>49</v>
      </c>
      <c r="E19" s="4">
        <v>35.4</v>
      </c>
      <c r="F19" s="6">
        <v>33.200000000000003</v>
      </c>
      <c r="G19" s="5" t="s">
        <v>44</v>
      </c>
      <c r="H19" s="6">
        <v>2</v>
      </c>
      <c r="I19" s="6">
        <v>5</v>
      </c>
      <c r="J19" s="14"/>
      <c r="K19" s="4">
        <v>42.7</v>
      </c>
      <c r="L19" s="6">
        <v>32</v>
      </c>
      <c r="M19" s="5" t="s">
        <v>32</v>
      </c>
      <c r="N19" s="5">
        <v>1</v>
      </c>
      <c r="O19" s="11">
        <v>7</v>
      </c>
      <c r="P19" s="6" t="s">
        <v>33</v>
      </c>
      <c r="Q19" s="77">
        <v>1018.6595669009764</v>
      </c>
      <c r="R19" s="49">
        <f t="shared" si="1"/>
        <v>9.4444444444444446</v>
      </c>
      <c r="S19" s="50">
        <f t="shared" si="0"/>
        <v>1.888888888888888</v>
      </c>
      <c r="T19" s="50">
        <f t="shared" si="0"/>
        <v>0.66666666666666818</v>
      </c>
      <c r="U19" s="51">
        <f t="shared" si="2"/>
        <v>0</v>
      </c>
      <c r="V19" s="50">
        <f t="shared" si="3"/>
        <v>5.9444444444444455</v>
      </c>
      <c r="W19" s="14">
        <f t="shared" si="3"/>
        <v>0</v>
      </c>
    </row>
    <row r="20" spans="2:23" x14ac:dyDescent="0.25">
      <c r="B20" s="4">
        <v>12</v>
      </c>
      <c r="C20" s="33">
        <v>29.83</v>
      </c>
      <c r="D20" s="5">
        <v>48</v>
      </c>
      <c r="E20" s="4">
        <v>41</v>
      </c>
      <c r="F20" s="6">
        <v>39.799999999999997</v>
      </c>
      <c r="G20" s="5" t="s">
        <v>32</v>
      </c>
      <c r="H20" s="6">
        <v>3</v>
      </c>
      <c r="I20" s="6">
        <v>10</v>
      </c>
      <c r="J20" s="14">
        <v>0.44</v>
      </c>
      <c r="K20" s="4">
        <v>46.8</v>
      </c>
      <c r="L20" s="6">
        <v>35</v>
      </c>
      <c r="M20" s="5" t="s">
        <v>35</v>
      </c>
      <c r="N20" s="5">
        <v>1</v>
      </c>
      <c r="O20" s="11">
        <v>8</v>
      </c>
      <c r="P20" s="6" t="s">
        <v>49</v>
      </c>
      <c r="Q20" s="77">
        <v>1010.3967786185441</v>
      </c>
      <c r="R20" s="49">
        <f t="shared" si="1"/>
        <v>8.8888888888888893</v>
      </c>
      <c r="S20" s="50">
        <f t="shared" si="0"/>
        <v>5</v>
      </c>
      <c r="T20" s="50">
        <f t="shared" si="0"/>
        <v>4.3333333333333313</v>
      </c>
      <c r="U20" s="51">
        <f t="shared" si="2"/>
        <v>1.1175999999999999</v>
      </c>
      <c r="V20" s="50">
        <f t="shared" si="3"/>
        <v>8.2222222222222197</v>
      </c>
      <c r="W20" s="14">
        <f t="shared" si="3"/>
        <v>1.6666666666666665</v>
      </c>
    </row>
    <row r="21" spans="2:23" x14ac:dyDescent="0.25">
      <c r="B21" s="4">
        <v>13</v>
      </c>
      <c r="C21" s="33">
        <v>29.96</v>
      </c>
      <c r="D21" s="5">
        <v>49</v>
      </c>
      <c r="E21" s="4">
        <v>47</v>
      </c>
      <c r="F21" s="6">
        <v>46</v>
      </c>
      <c r="G21" s="5" t="s">
        <v>39</v>
      </c>
      <c r="H21" s="6">
        <v>1.5</v>
      </c>
      <c r="I21" s="6">
        <v>0</v>
      </c>
      <c r="J21" s="14"/>
      <c r="K21" s="4">
        <v>53</v>
      </c>
      <c r="L21" s="6">
        <v>36</v>
      </c>
      <c r="M21" s="5"/>
      <c r="N21" s="5">
        <v>0</v>
      </c>
      <c r="O21" s="11">
        <v>8</v>
      </c>
      <c r="P21" s="6" t="s">
        <v>33</v>
      </c>
      <c r="Q21" s="77">
        <v>1014.7990838509874</v>
      </c>
      <c r="R21" s="49">
        <f t="shared" si="1"/>
        <v>9.4444444444444446</v>
      </c>
      <c r="S21" s="50">
        <f t="shared" si="0"/>
        <v>8.3333333333333339</v>
      </c>
      <c r="T21" s="50">
        <f t="shared" si="0"/>
        <v>7.7777777777777777</v>
      </c>
      <c r="U21" s="51">
        <f t="shared" si="2"/>
        <v>0</v>
      </c>
      <c r="V21" s="50">
        <f t="shared" si="3"/>
        <v>11.666666666666666</v>
      </c>
      <c r="W21" s="14">
        <f t="shared" si="3"/>
        <v>2.2222222222222223</v>
      </c>
    </row>
    <row r="22" spans="2:23" x14ac:dyDescent="0.25">
      <c r="B22" s="4">
        <v>14</v>
      </c>
      <c r="C22" s="33">
        <v>30.21</v>
      </c>
      <c r="D22" s="5">
        <v>50</v>
      </c>
      <c r="E22" s="4">
        <v>41</v>
      </c>
      <c r="F22" s="6">
        <v>41</v>
      </c>
      <c r="G22" s="5" t="s">
        <v>32</v>
      </c>
      <c r="H22" s="6">
        <v>1</v>
      </c>
      <c r="I22" s="6">
        <v>9</v>
      </c>
      <c r="J22" s="14"/>
      <c r="K22" s="4">
        <v>48.6</v>
      </c>
      <c r="L22" s="6">
        <v>33.200000000000003</v>
      </c>
      <c r="M22" s="5" t="s">
        <v>32</v>
      </c>
      <c r="N22" s="5">
        <v>1</v>
      </c>
      <c r="O22" s="11">
        <v>6</v>
      </c>
      <c r="P22" s="6" t="s">
        <v>33</v>
      </c>
      <c r="Q22" s="77">
        <v>1023.2650554518399</v>
      </c>
      <c r="R22" s="49">
        <f t="shared" si="1"/>
        <v>10</v>
      </c>
      <c r="S22" s="50">
        <f t="shared" si="0"/>
        <v>5</v>
      </c>
      <c r="T22" s="50">
        <f t="shared" si="0"/>
        <v>5</v>
      </c>
      <c r="U22" s="51">
        <f t="shared" si="2"/>
        <v>0</v>
      </c>
      <c r="V22" s="50">
        <f t="shared" si="3"/>
        <v>9.2222222222222232</v>
      </c>
      <c r="W22" s="14">
        <f t="shared" si="3"/>
        <v>0.66666666666666818</v>
      </c>
    </row>
    <row r="23" spans="2:23" x14ac:dyDescent="0.25">
      <c r="B23" s="4">
        <v>15</v>
      </c>
      <c r="C23" s="33">
        <v>30.18</v>
      </c>
      <c r="D23" s="5">
        <v>51</v>
      </c>
      <c r="E23" s="4">
        <v>44</v>
      </c>
      <c r="F23" s="6">
        <v>44</v>
      </c>
      <c r="G23" s="5" t="s">
        <v>32</v>
      </c>
      <c r="H23" s="6">
        <v>1</v>
      </c>
      <c r="I23" s="6">
        <v>10</v>
      </c>
      <c r="J23" s="14">
        <v>7.0000000000000007E-2</v>
      </c>
      <c r="K23" s="4">
        <v>51</v>
      </c>
      <c r="L23" s="6">
        <v>37.200000000000003</v>
      </c>
      <c r="M23" s="5"/>
      <c r="N23" s="5">
        <v>0</v>
      </c>
      <c r="O23" s="11">
        <v>9</v>
      </c>
      <c r="P23" s="6" t="s">
        <v>33</v>
      </c>
      <c r="Q23" s="77">
        <v>1022.2491388597376</v>
      </c>
      <c r="R23" s="49">
        <f t="shared" si="1"/>
        <v>10.555555555555555</v>
      </c>
      <c r="S23" s="50">
        <f t="shared" si="0"/>
        <v>6.6666666666666661</v>
      </c>
      <c r="T23" s="50">
        <f t="shared" si="0"/>
        <v>6.6666666666666661</v>
      </c>
      <c r="U23" s="51">
        <f t="shared" si="2"/>
        <v>0.17780000000000001</v>
      </c>
      <c r="V23" s="50">
        <f t="shared" si="3"/>
        <v>10.555555555555555</v>
      </c>
      <c r="W23" s="14">
        <f t="shared" si="3"/>
        <v>2.8888888888888906</v>
      </c>
    </row>
    <row r="24" spans="2:23" x14ac:dyDescent="0.25">
      <c r="B24" s="4">
        <v>16</v>
      </c>
      <c r="C24" s="33">
        <v>30.18</v>
      </c>
      <c r="D24" s="5">
        <v>50</v>
      </c>
      <c r="E24" s="4">
        <v>43</v>
      </c>
      <c r="F24" s="6">
        <v>43</v>
      </c>
      <c r="G24" s="5" t="s">
        <v>32</v>
      </c>
      <c r="H24" s="6">
        <v>1</v>
      </c>
      <c r="I24" s="6">
        <v>10</v>
      </c>
      <c r="J24" s="14">
        <v>0.03</v>
      </c>
      <c r="K24" s="4">
        <v>46.9</v>
      </c>
      <c r="L24" s="6">
        <v>37.200000000000003</v>
      </c>
      <c r="M24" s="5"/>
      <c r="N24" s="5">
        <v>0</v>
      </c>
      <c r="O24" s="11">
        <v>8</v>
      </c>
      <c r="P24" s="6" t="s">
        <v>36</v>
      </c>
      <c r="Q24" s="77">
        <v>1022.2491388597376</v>
      </c>
      <c r="R24" s="49">
        <f t="shared" si="1"/>
        <v>10</v>
      </c>
      <c r="S24" s="50">
        <f t="shared" si="0"/>
        <v>6.1111111111111107</v>
      </c>
      <c r="T24" s="50">
        <f t="shared" si="0"/>
        <v>6.1111111111111107</v>
      </c>
      <c r="U24" s="51">
        <f t="shared" si="2"/>
        <v>7.6200000000000004E-2</v>
      </c>
      <c r="V24" s="50">
        <f t="shared" si="3"/>
        <v>8.2777777777777768</v>
      </c>
      <c r="W24" s="14">
        <f t="shared" si="3"/>
        <v>2.8888888888888906</v>
      </c>
    </row>
    <row r="25" spans="2:23" x14ac:dyDescent="0.25">
      <c r="B25" s="4">
        <v>17</v>
      </c>
      <c r="C25" s="33">
        <v>30.263999999999999</v>
      </c>
      <c r="D25" s="5">
        <v>50</v>
      </c>
      <c r="E25" s="4">
        <v>42.5</v>
      </c>
      <c r="F25" s="6">
        <v>42</v>
      </c>
      <c r="G25" s="5" t="s">
        <v>32</v>
      </c>
      <c r="H25" s="6">
        <v>1</v>
      </c>
      <c r="I25" s="6">
        <v>5</v>
      </c>
      <c r="J25" s="14"/>
      <c r="K25" s="4">
        <v>49.1</v>
      </c>
      <c r="L25" s="6">
        <v>36</v>
      </c>
      <c r="M25" s="5"/>
      <c r="N25" s="5">
        <v>0</v>
      </c>
      <c r="O25" s="11">
        <v>7</v>
      </c>
      <c r="P25" s="6" t="s">
        <v>33</v>
      </c>
      <c r="Q25" s="77">
        <v>1025.0937053176242</v>
      </c>
      <c r="R25" s="49">
        <f t="shared" si="1"/>
        <v>10</v>
      </c>
      <c r="S25" s="50">
        <f t="shared" si="1"/>
        <v>5.833333333333333</v>
      </c>
      <c r="T25" s="50">
        <f t="shared" si="1"/>
        <v>5.5555555555555554</v>
      </c>
      <c r="U25" s="51">
        <f t="shared" si="2"/>
        <v>0</v>
      </c>
      <c r="V25" s="50">
        <f t="shared" si="3"/>
        <v>9.5</v>
      </c>
      <c r="W25" s="14">
        <f t="shared" si="3"/>
        <v>2.2222222222222223</v>
      </c>
    </row>
    <row r="26" spans="2:23" x14ac:dyDescent="0.25">
      <c r="B26" s="4">
        <v>18</v>
      </c>
      <c r="C26" s="33">
        <v>30.4</v>
      </c>
      <c r="D26" s="5">
        <v>51</v>
      </c>
      <c r="E26" s="4">
        <v>45.1</v>
      </c>
      <c r="F26" s="6">
        <v>44</v>
      </c>
      <c r="G26" s="5" t="s">
        <v>32</v>
      </c>
      <c r="H26" s="6">
        <v>1</v>
      </c>
      <c r="I26" s="6">
        <v>10</v>
      </c>
      <c r="J26" s="14"/>
      <c r="K26" s="4">
        <v>57</v>
      </c>
      <c r="L26" s="6">
        <v>43.6</v>
      </c>
      <c r="M26" s="5" t="s">
        <v>35</v>
      </c>
      <c r="N26" s="5">
        <v>1</v>
      </c>
      <c r="O26" s="11">
        <v>8</v>
      </c>
      <c r="P26" s="6" t="s">
        <v>33</v>
      </c>
      <c r="Q26" s="77">
        <v>1029.699193868488</v>
      </c>
      <c r="R26" s="49">
        <f t="shared" si="1"/>
        <v>10.555555555555555</v>
      </c>
      <c r="S26" s="50">
        <f t="shared" si="1"/>
        <v>7.2777777777777786</v>
      </c>
      <c r="T26" s="50">
        <f t="shared" si="1"/>
        <v>6.6666666666666661</v>
      </c>
      <c r="U26" s="51">
        <f t="shared" si="2"/>
        <v>0</v>
      </c>
      <c r="V26" s="50">
        <f t="shared" si="3"/>
        <v>13.888888888888889</v>
      </c>
      <c r="W26" s="14">
        <f t="shared" si="3"/>
        <v>6.4444444444444446</v>
      </c>
    </row>
    <row r="27" spans="2:23" x14ac:dyDescent="0.25">
      <c r="B27" s="4">
        <v>19</v>
      </c>
      <c r="C27" s="33">
        <v>30.265999999999998</v>
      </c>
      <c r="D27" s="5">
        <v>50</v>
      </c>
      <c r="E27" s="4">
        <v>45.6</v>
      </c>
      <c r="F27" s="6">
        <v>45</v>
      </c>
      <c r="G27" s="5" t="s">
        <v>35</v>
      </c>
      <c r="H27" s="6">
        <v>1.5</v>
      </c>
      <c r="I27" s="6">
        <v>1</v>
      </c>
      <c r="J27" s="14">
        <v>0.02</v>
      </c>
      <c r="K27" s="4">
        <v>53.4</v>
      </c>
      <c r="L27" s="6">
        <v>42.1</v>
      </c>
      <c r="M27" s="5" t="s">
        <v>35</v>
      </c>
      <c r="N27" s="5">
        <v>2</v>
      </c>
      <c r="O27" s="11">
        <v>9</v>
      </c>
      <c r="P27" s="6" t="s">
        <v>33</v>
      </c>
      <c r="Q27" s="77">
        <v>1025.161433090431</v>
      </c>
      <c r="R27" s="49">
        <f t="shared" si="1"/>
        <v>10</v>
      </c>
      <c r="S27" s="50">
        <f t="shared" si="1"/>
        <v>7.5555555555555562</v>
      </c>
      <c r="T27" s="50">
        <f t="shared" si="1"/>
        <v>7.2222222222222223</v>
      </c>
      <c r="U27" s="51">
        <f t="shared" si="2"/>
        <v>5.0799999999999998E-2</v>
      </c>
      <c r="V27" s="50">
        <f t="shared" si="3"/>
        <v>11.888888888888888</v>
      </c>
      <c r="W27" s="14">
        <f t="shared" si="3"/>
        <v>5.6111111111111116</v>
      </c>
    </row>
    <row r="28" spans="2:23" x14ac:dyDescent="0.25">
      <c r="B28" s="4">
        <v>20</v>
      </c>
      <c r="C28" s="33">
        <v>30.02</v>
      </c>
      <c r="D28" s="5">
        <v>51</v>
      </c>
      <c r="E28" s="4">
        <v>47.3</v>
      </c>
      <c r="F28" s="6">
        <v>46.3</v>
      </c>
      <c r="G28" s="5" t="s">
        <v>35</v>
      </c>
      <c r="H28" s="6">
        <v>2</v>
      </c>
      <c r="I28" s="6">
        <v>9</v>
      </c>
      <c r="J28" s="14">
        <v>0.09</v>
      </c>
      <c r="K28" s="4">
        <v>52.7</v>
      </c>
      <c r="L28" s="6">
        <v>44.8</v>
      </c>
      <c r="M28" s="5" t="s">
        <v>39</v>
      </c>
      <c r="N28" s="5">
        <v>1.5</v>
      </c>
      <c r="O28" s="11">
        <v>9</v>
      </c>
      <c r="P28" s="6" t="s">
        <v>59</v>
      </c>
      <c r="Q28" s="77">
        <v>1016.830917035192</v>
      </c>
      <c r="R28" s="49">
        <f t="shared" si="1"/>
        <v>10.555555555555555</v>
      </c>
      <c r="S28" s="50">
        <f t="shared" si="1"/>
        <v>8.4999999999999982</v>
      </c>
      <c r="T28" s="50">
        <f t="shared" si="1"/>
        <v>7.9444444444444429</v>
      </c>
      <c r="U28" s="51">
        <f t="shared" si="2"/>
        <v>0.22859999999999997</v>
      </c>
      <c r="V28" s="50">
        <f t="shared" si="3"/>
        <v>11.500000000000002</v>
      </c>
      <c r="W28" s="14">
        <f t="shared" si="3"/>
        <v>7.1111111111111089</v>
      </c>
    </row>
    <row r="29" spans="2:23" x14ac:dyDescent="0.25">
      <c r="B29" s="4">
        <v>21</v>
      </c>
      <c r="C29" s="33">
        <v>30.03</v>
      </c>
      <c r="D29" s="5">
        <v>50</v>
      </c>
      <c r="E29" s="4">
        <v>44</v>
      </c>
      <c r="F29" s="6">
        <v>42</v>
      </c>
      <c r="G29" s="5" t="s">
        <v>38</v>
      </c>
      <c r="H29" s="6">
        <v>2</v>
      </c>
      <c r="I29" s="6">
        <v>10</v>
      </c>
      <c r="J29" s="14">
        <v>7.0000000000000007E-2</v>
      </c>
      <c r="K29" s="4">
        <v>48</v>
      </c>
      <c r="L29" s="6">
        <v>39.6</v>
      </c>
      <c r="M29" s="5" t="s">
        <v>43</v>
      </c>
      <c r="N29" s="5">
        <v>1</v>
      </c>
      <c r="O29" s="11">
        <v>9</v>
      </c>
      <c r="P29" s="6" t="s">
        <v>60</v>
      </c>
      <c r="Q29" s="77">
        <v>1017.1695558992263</v>
      </c>
      <c r="R29" s="49">
        <f t="shared" si="1"/>
        <v>10</v>
      </c>
      <c r="S29" s="50">
        <f t="shared" si="1"/>
        <v>6.6666666666666661</v>
      </c>
      <c r="T29" s="50">
        <f t="shared" si="1"/>
        <v>5.5555555555555554</v>
      </c>
      <c r="U29" s="51">
        <f t="shared" si="2"/>
        <v>0.17780000000000001</v>
      </c>
      <c r="V29" s="50">
        <f t="shared" si="3"/>
        <v>8.8888888888888893</v>
      </c>
      <c r="W29" s="14">
        <f t="shared" si="3"/>
        <v>4.2222222222222232</v>
      </c>
    </row>
    <row r="30" spans="2:23" x14ac:dyDescent="0.25">
      <c r="B30" s="4">
        <v>22</v>
      </c>
      <c r="C30" s="33">
        <v>30.472000000000001</v>
      </c>
      <c r="D30" s="5">
        <v>50</v>
      </c>
      <c r="E30" s="4">
        <v>44</v>
      </c>
      <c r="F30" s="6">
        <v>43</v>
      </c>
      <c r="G30" s="5" t="s">
        <v>35</v>
      </c>
      <c r="H30" s="6">
        <v>1</v>
      </c>
      <c r="I30" s="6">
        <v>8</v>
      </c>
      <c r="J30" s="14"/>
      <c r="K30" s="4">
        <v>50</v>
      </c>
      <c r="L30" s="6">
        <v>34.799999999999997</v>
      </c>
      <c r="M30" s="5"/>
      <c r="N30" s="5">
        <v>0</v>
      </c>
      <c r="O30" s="11">
        <v>8</v>
      </c>
      <c r="P30" s="6" t="s">
        <v>33</v>
      </c>
      <c r="Q30" s="77">
        <v>1032.1373936895336</v>
      </c>
      <c r="R30" s="49">
        <f t="shared" si="1"/>
        <v>10</v>
      </c>
      <c r="S30" s="50">
        <f t="shared" si="1"/>
        <v>6.6666666666666661</v>
      </c>
      <c r="T30" s="50">
        <f t="shared" si="1"/>
        <v>6.1111111111111107</v>
      </c>
      <c r="U30" s="51">
        <f t="shared" si="2"/>
        <v>0</v>
      </c>
      <c r="V30" s="50">
        <f t="shared" si="3"/>
        <v>10</v>
      </c>
      <c r="W30" s="14">
        <f t="shared" si="3"/>
        <v>1.555555555555554</v>
      </c>
    </row>
    <row r="31" spans="2:23" x14ac:dyDescent="0.25">
      <c r="B31" s="4">
        <v>23</v>
      </c>
      <c r="C31" s="33">
        <v>30.5</v>
      </c>
      <c r="D31" s="5">
        <v>50</v>
      </c>
      <c r="E31" s="4">
        <v>44.8</v>
      </c>
      <c r="F31" s="6">
        <v>44</v>
      </c>
      <c r="G31" s="5" t="s">
        <v>39</v>
      </c>
      <c r="H31" s="6">
        <v>1</v>
      </c>
      <c r="I31" s="6">
        <v>10</v>
      </c>
      <c r="J31" s="14"/>
      <c r="K31" s="4">
        <v>48.4</v>
      </c>
      <c r="L31" s="6">
        <v>35</v>
      </c>
      <c r="M31" s="5" t="s">
        <v>39</v>
      </c>
      <c r="N31" s="5">
        <v>1</v>
      </c>
      <c r="O31" s="11">
        <v>8</v>
      </c>
      <c r="P31" s="6" t="s">
        <v>52</v>
      </c>
      <c r="Q31" s="77">
        <v>1033.085582508829</v>
      </c>
      <c r="R31" s="49">
        <f t="shared" si="1"/>
        <v>10</v>
      </c>
      <c r="S31" s="50">
        <f t="shared" si="1"/>
        <v>7.1111111111111089</v>
      </c>
      <c r="T31" s="50">
        <f t="shared" si="1"/>
        <v>6.6666666666666661</v>
      </c>
      <c r="U31" s="51">
        <f t="shared" si="2"/>
        <v>0</v>
      </c>
      <c r="V31" s="50">
        <f t="shared" si="3"/>
        <v>9.1111111111111107</v>
      </c>
      <c r="W31" s="14">
        <f t="shared" si="3"/>
        <v>1.6666666666666665</v>
      </c>
    </row>
    <row r="32" spans="2:23" x14ac:dyDescent="0.25">
      <c r="B32" s="4">
        <v>24</v>
      </c>
      <c r="C32" s="33">
        <v>30.501999999999999</v>
      </c>
      <c r="D32" s="5">
        <v>49</v>
      </c>
      <c r="E32" s="4">
        <v>45.4</v>
      </c>
      <c r="F32" s="6">
        <v>43.7</v>
      </c>
      <c r="G32" s="5" t="s">
        <v>35</v>
      </c>
      <c r="H32" s="6">
        <v>0.5</v>
      </c>
      <c r="I32" s="6">
        <v>10</v>
      </c>
      <c r="J32" s="14"/>
      <c r="K32" s="4">
        <v>47.4</v>
      </c>
      <c r="L32" s="6">
        <v>40.299999999999997</v>
      </c>
      <c r="M32" s="5"/>
      <c r="N32" s="5">
        <v>0</v>
      </c>
      <c r="O32" s="11">
        <v>7</v>
      </c>
      <c r="P32" s="6" t="s">
        <v>52</v>
      </c>
      <c r="Q32" s="77">
        <v>1033.1533102816356</v>
      </c>
      <c r="R32" s="49">
        <f t="shared" si="1"/>
        <v>9.4444444444444446</v>
      </c>
      <c r="S32" s="50">
        <f t="shared" si="1"/>
        <v>7.4444444444444438</v>
      </c>
      <c r="T32" s="50">
        <f t="shared" si="1"/>
        <v>6.5000000000000018</v>
      </c>
      <c r="U32" s="51">
        <f t="shared" si="2"/>
        <v>0</v>
      </c>
      <c r="V32" s="50">
        <f t="shared" si="3"/>
        <v>8.5555555555555554</v>
      </c>
      <c r="W32" s="14">
        <f t="shared" si="3"/>
        <v>4.6111111111111098</v>
      </c>
    </row>
    <row r="33" spans="2:23" x14ac:dyDescent="0.25">
      <c r="B33" s="4">
        <v>25</v>
      </c>
      <c r="C33" s="33">
        <v>30.41</v>
      </c>
      <c r="D33" s="5">
        <v>48</v>
      </c>
      <c r="E33" s="4">
        <v>42</v>
      </c>
      <c r="F33" s="6">
        <v>41.5</v>
      </c>
      <c r="G33" s="5" t="s">
        <v>32</v>
      </c>
      <c r="H33" s="6">
        <v>1</v>
      </c>
      <c r="I33" s="6">
        <v>7</v>
      </c>
      <c r="J33" s="14"/>
      <c r="K33" s="4">
        <v>50.8</v>
      </c>
      <c r="L33" s="6">
        <v>35.5</v>
      </c>
      <c r="M33" s="5" t="s">
        <v>32</v>
      </c>
      <c r="N33" s="5">
        <v>1</v>
      </c>
      <c r="O33" s="11">
        <v>7</v>
      </c>
      <c r="P33" s="6" t="s">
        <v>61</v>
      </c>
      <c r="Q33" s="77">
        <v>1030.037832732522</v>
      </c>
      <c r="R33" s="49">
        <f t="shared" si="1"/>
        <v>8.8888888888888893</v>
      </c>
      <c r="S33" s="50">
        <f t="shared" si="1"/>
        <v>5.5555555555555554</v>
      </c>
      <c r="T33" s="50">
        <f t="shared" si="1"/>
        <v>5.2777777777777777</v>
      </c>
      <c r="U33" s="51">
        <f t="shared" si="2"/>
        <v>0</v>
      </c>
      <c r="V33" s="50">
        <f t="shared" si="3"/>
        <v>10.444444444444443</v>
      </c>
      <c r="W33" s="14">
        <f t="shared" si="3"/>
        <v>1.9444444444444444</v>
      </c>
    </row>
    <row r="34" spans="2:23" x14ac:dyDescent="0.25">
      <c r="B34" s="4">
        <v>26</v>
      </c>
      <c r="C34" s="33">
        <v>30.047999999999998</v>
      </c>
      <c r="D34" s="5">
        <v>49</v>
      </c>
      <c r="E34" s="4">
        <v>45.5</v>
      </c>
      <c r="F34" s="6">
        <v>44</v>
      </c>
      <c r="G34" s="5" t="s">
        <v>32</v>
      </c>
      <c r="H34" s="6">
        <v>1.5</v>
      </c>
      <c r="I34" s="6">
        <v>9</v>
      </c>
      <c r="J34" s="14">
        <v>0.06</v>
      </c>
      <c r="K34" s="4">
        <v>55.5</v>
      </c>
      <c r="L34" s="6">
        <v>40</v>
      </c>
      <c r="M34" s="5" t="s">
        <v>32</v>
      </c>
      <c r="N34" s="5">
        <v>3</v>
      </c>
      <c r="O34" s="11">
        <v>8</v>
      </c>
      <c r="P34" s="6" t="s">
        <v>33</v>
      </c>
      <c r="Q34" s="77">
        <v>1017.7791058544874</v>
      </c>
      <c r="R34" s="49">
        <f t="shared" si="1"/>
        <v>9.4444444444444446</v>
      </c>
      <c r="S34" s="50">
        <f t="shared" si="1"/>
        <v>7.5</v>
      </c>
      <c r="T34" s="50">
        <f t="shared" si="1"/>
        <v>6.6666666666666661</v>
      </c>
      <c r="U34" s="51">
        <f t="shared" si="2"/>
        <v>0.15240000000000001</v>
      </c>
      <c r="V34" s="50">
        <f t="shared" si="3"/>
        <v>13.055555555555555</v>
      </c>
      <c r="W34" s="14">
        <f t="shared" si="3"/>
        <v>4.4444444444444446</v>
      </c>
    </row>
    <row r="35" spans="2:23" x14ac:dyDescent="0.25">
      <c r="B35" s="4">
        <v>27</v>
      </c>
      <c r="C35" s="33">
        <v>29.95</v>
      </c>
      <c r="D35" s="5">
        <v>50</v>
      </c>
      <c r="E35" s="4">
        <v>48.4</v>
      </c>
      <c r="F35" s="6">
        <v>47.6</v>
      </c>
      <c r="G35" s="5" t="s">
        <v>35</v>
      </c>
      <c r="H35" s="6">
        <v>3</v>
      </c>
      <c r="I35" s="6">
        <v>10</v>
      </c>
      <c r="J35" s="14">
        <v>7.0000000000000007E-2</v>
      </c>
      <c r="K35" s="4">
        <v>57</v>
      </c>
      <c r="L35" s="6">
        <v>47</v>
      </c>
      <c r="M35" s="5" t="s">
        <v>35</v>
      </c>
      <c r="N35" s="5">
        <v>3</v>
      </c>
      <c r="O35" s="11">
        <v>9</v>
      </c>
      <c r="P35" s="6" t="s">
        <v>33</v>
      </c>
      <c r="Q35" s="77">
        <v>1014.4604449869533</v>
      </c>
      <c r="R35" s="49">
        <f t="shared" si="1"/>
        <v>10</v>
      </c>
      <c r="S35" s="50">
        <f t="shared" si="1"/>
        <v>9.1111111111111107</v>
      </c>
      <c r="T35" s="50">
        <f t="shared" si="1"/>
        <v>8.6666666666666679</v>
      </c>
      <c r="U35" s="51">
        <f t="shared" si="2"/>
        <v>0.17780000000000001</v>
      </c>
      <c r="V35" s="50">
        <f t="shared" si="3"/>
        <v>13.888888888888889</v>
      </c>
      <c r="W35" s="14">
        <f t="shared" si="3"/>
        <v>8.3333333333333339</v>
      </c>
    </row>
    <row r="36" spans="2:23" x14ac:dyDescent="0.25">
      <c r="B36" s="4">
        <v>28</v>
      </c>
      <c r="C36" s="33">
        <v>30.09</v>
      </c>
      <c r="D36" s="5">
        <v>51</v>
      </c>
      <c r="E36" s="4">
        <v>49.7</v>
      </c>
      <c r="F36" s="6">
        <v>49</v>
      </c>
      <c r="G36" s="5" t="s">
        <v>39</v>
      </c>
      <c r="H36" s="6">
        <v>3</v>
      </c>
      <c r="I36" s="6">
        <v>10</v>
      </c>
      <c r="J36" s="14"/>
      <c r="K36" s="4">
        <v>54.2</v>
      </c>
      <c r="L36" s="6">
        <v>42.4</v>
      </c>
      <c r="M36" s="5" t="s">
        <v>32</v>
      </c>
      <c r="N36" s="5">
        <v>0.5</v>
      </c>
      <c r="O36" s="11">
        <v>8</v>
      </c>
      <c r="P36" s="6" t="s">
        <v>33</v>
      </c>
      <c r="Q36" s="77">
        <v>1019.201389083431</v>
      </c>
      <c r="R36" s="49">
        <f t="shared" si="1"/>
        <v>10.555555555555555</v>
      </c>
      <c r="S36" s="50">
        <f t="shared" si="1"/>
        <v>9.8333333333333339</v>
      </c>
      <c r="T36" s="50">
        <f t="shared" si="1"/>
        <v>9.4444444444444446</v>
      </c>
      <c r="U36" s="51">
        <f t="shared" si="2"/>
        <v>0</v>
      </c>
      <c r="V36" s="50">
        <f t="shared" si="3"/>
        <v>12.333333333333334</v>
      </c>
      <c r="W36" s="14">
        <f t="shared" si="3"/>
        <v>5.7777777777777768</v>
      </c>
    </row>
    <row r="37" spans="2:23" x14ac:dyDescent="0.25">
      <c r="B37" s="1" t="s">
        <v>15</v>
      </c>
      <c r="C37" s="12">
        <f t="shared" ref="C37:O37" si="4">SUM(C6:C36)</f>
        <v>842.61199999999997</v>
      </c>
      <c r="D37" s="36">
        <f t="shared" si="4"/>
        <v>1378</v>
      </c>
      <c r="E37" s="36">
        <f t="shared" ref="E37" si="5">SUM(E6:E36)</f>
        <v>1242.9000000000001</v>
      </c>
      <c r="F37" s="36">
        <f t="shared" si="4"/>
        <v>1219.4999999999998</v>
      </c>
      <c r="G37" s="36"/>
      <c r="H37" s="36">
        <f t="shared" si="4"/>
        <v>46</v>
      </c>
      <c r="I37" s="36">
        <f t="shared" si="4"/>
        <v>217</v>
      </c>
      <c r="J37" s="35">
        <f t="shared" si="4"/>
        <v>1.9700000000000002</v>
      </c>
      <c r="K37" s="36">
        <f t="shared" si="4"/>
        <v>1401.8000000000002</v>
      </c>
      <c r="L37" s="36">
        <f t="shared" si="4"/>
        <v>1115.8000000000002</v>
      </c>
      <c r="M37" s="12"/>
      <c r="N37" s="36">
        <f t="shared" si="4"/>
        <v>35</v>
      </c>
      <c r="O37" s="37">
        <f t="shared" si="4"/>
        <v>231</v>
      </c>
      <c r="P37" s="3"/>
      <c r="Q37" s="37">
        <f>SUM(Q9:Q36)</f>
        <v>28540.754371885178</v>
      </c>
      <c r="R37" s="37"/>
      <c r="S37" s="47"/>
      <c r="T37" s="47"/>
      <c r="U37" s="48">
        <f t="shared" si="2"/>
        <v>5.0038000000000009</v>
      </c>
      <c r="V37" s="47"/>
      <c r="W37" s="13"/>
    </row>
    <row r="38" spans="2:23" x14ac:dyDescent="0.25">
      <c r="B38" s="7" t="s">
        <v>16</v>
      </c>
      <c r="C38" s="15">
        <f>C37/28</f>
        <v>30.093285714285713</v>
      </c>
      <c r="D38" s="38">
        <f>D37/28</f>
        <v>49.214285714285715</v>
      </c>
      <c r="E38" s="38">
        <f>E37/28</f>
        <v>44.38928571428572</v>
      </c>
      <c r="F38" s="38">
        <f>F37/28</f>
        <v>43.553571428571423</v>
      </c>
      <c r="G38" s="38"/>
      <c r="H38" s="38">
        <f>H37/28</f>
        <v>1.6428571428571428</v>
      </c>
      <c r="I38" s="38">
        <f>I37/28</f>
        <v>7.75</v>
      </c>
      <c r="J38" s="38">
        <f>J37/28</f>
        <v>7.0357142857142868E-2</v>
      </c>
      <c r="K38" s="38">
        <f>K37/28</f>
        <v>50.064285714285724</v>
      </c>
      <c r="L38" s="38">
        <f>L37/28</f>
        <v>39.850000000000009</v>
      </c>
      <c r="M38" s="15"/>
      <c r="N38" s="38">
        <f>N37/28</f>
        <v>1.25</v>
      </c>
      <c r="O38" s="39">
        <f>O37/28</f>
        <v>8.25</v>
      </c>
      <c r="P38" s="9"/>
      <c r="Q38" s="39">
        <f>AVERAGE(Q9:Q36)</f>
        <v>1019.3126561387563</v>
      </c>
      <c r="R38" s="39">
        <f t="shared" si="1"/>
        <v>9.5634920634920633</v>
      </c>
      <c r="S38" s="52">
        <f t="shared" si="1"/>
        <v>6.8829365079365106</v>
      </c>
      <c r="T38" s="52">
        <f t="shared" si="1"/>
        <v>6.4186507936507908</v>
      </c>
      <c r="U38" s="53">
        <f t="shared" si="2"/>
        <v>0.17870714285714287</v>
      </c>
      <c r="V38" s="52">
        <f t="shared" si="3"/>
        <v>10.03571428571429</v>
      </c>
      <c r="W38" s="54">
        <f t="shared" si="3"/>
        <v>4.361111111111116</v>
      </c>
    </row>
    <row r="40" spans="2:23" x14ac:dyDescent="0.25">
      <c r="B40" s="1"/>
      <c r="C40" s="87" t="s">
        <v>17</v>
      </c>
      <c r="D40" s="88"/>
      <c r="E40" s="88"/>
      <c r="F40" s="88"/>
      <c r="G40" s="88"/>
      <c r="H40" s="88"/>
      <c r="I40" s="88"/>
      <c r="J40" s="88"/>
      <c r="K40" s="89"/>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v>1</v>
      </c>
      <c r="D42" s="5"/>
      <c r="E42" s="5"/>
      <c r="F42" s="5">
        <v>3.5</v>
      </c>
      <c r="G42" s="5">
        <v>7</v>
      </c>
      <c r="H42" s="5">
        <v>6</v>
      </c>
      <c r="I42" s="5">
        <v>6</v>
      </c>
      <c r="J42" s="5">
        <v>1.5</v>
      </c>
      <c r="K42" s="6"/>
    </row>
    <row r="43" spans="2:23" ht="30" x14ac:dyDescent="0.25">
      <c r="B43" s="24" t="s">
        <v>28</v>
      </c>
      <c r="C43" s="7">
        <v>5</v>
      </c>
      <c r="D43" s="8"/>
      <c r="E43" s="8"/>
      <c r="F43" s="8">
        <v>12</v>
      </c>
      <c r="G43" s="8">
        <v>19</v>
      </c>
      <c r="H43" s="8">
        <v>22</v>
      </c>
      <c r="I43" s="8">
        <v>17.5</v>
      </c>
      <c r="J43" s="8">
        <v>7.5</v>
      </c>
      <c r="K43" s="9"/>
    </row>
  </sheetData>
  <mergeCells count="14">
    <mergeCell ref="C40:K40"/>
    <mergeCell ref="Q6:T6"/>
    <mergeCell ref="U6:U8"/>
    <mergeCell ref="V6:W6"/>
    <mergeCell ref="V7:W7"/>
    <mergeCell ref="P6:P8"/>
    <mergeCell ref="B6:B8"/>
    <mergeCell ref="C6:I6"/>
    <mergeCell ref="J6:J8"/>
    <mergeCell ref="K6:O6"/>
    <mergeCell ref="E7:F7"/>
    <mergeCell ref="G7:H7"/>
    <mergeCell ref="K7:L7"/>
    <mergeCell ref="M7:N7"/>
  </mergeCells>
  <conditionalFormatting sqref="C9:C32">
    <cfRule type="expression" dxfId="155" priority="26">
      <formula>C9&gt;31</formula>
    </cfRule>
  </conditionalFormatting>
  <conditionalFormatting sqref="C9:C32">
    <cfRule type="expression" dxfId="154" priority="25">
      <formula>C9&lt;29</formula>
    </cfRule>
  </conditionalFormatting>
  <conditionalFormatting sqref="D9:D32">
    <cfRule type="expression" dxfId="153" priority="23">
      <formula>D9&lt;40</formula>
    </cfRule>
    <cfRule type="expression" dxfId="152" priority="24">
      <formula>D9&gt;70</formula>
    </cfRule>
  </conditionalFormatting>
  <conditionalFormatting sqref="F9:F32">
    <cfRule type="expression" dxfId="151" priority="22">
      <formula>F9&gt;E9</formula>
    </cfRule>
  </conditionalFormatting>
  <conditionalFormatting sqref="I9:I32">
    <cfRule type="cellIs" dxfId="150" priority="21" operator="greaterThan">
      <formula>10</formula>
    </cfRule>
  </conditionalFormatting>
  <conditionalFormatting sqref="J9:J32">
    <cfRule type="cellIs" dxfId="149" priority="20" operator="greaterThanOrEqual">
      <formula>5</formula>
    </cfRule>
  </conditionalFormatting>
  <conditionalFormatting sqref="K9:K32">
    <cfRule type="cellIs" dxfId="148" priority="18" operator="lessThan">
      <formula>35</formula>
    </cfRule>
    <cfRule type="cellIs" dxfId="147" priority="19" operator="greaterThanOrEqual">
      <formula>85</formula>
    </cfRule>
  </conditionalFormatting>
  <conditionalFormatting sqref="L9:L32">
    <cfRule type="cellIs" dxfId="146" priority="16" operator="notBetween">
      <formula>70</formula>
      <formula>20</formula>
    </cfRule>
    <cfRule type="expression" dxfId="145" priority="17">
      <formula>L9&gt;K9</formula>
    </cfRule>
  </conditionalFormatting>
  <conditionalFormatting sqref="O9:O32">
    <cfRule type="cellIs" dxfId="144" priority="15" operator="greaterThan">
      <formula>10</formula>
    </cfRule>
  </conditionalFormatting>
  <conditionalFormatting sqref="P9:P32">
    <cfRule type="containsBlanks" dxfId="143" priority="14">
      <formula>LEN(TRIM(P9))=0</formula>
    </cfRule>
  </conditionalFormatting>
  <conditionalFormatting sqref="C33:C36">
    <cfRule type="expression" dxfId="142" priority="13">
      <formula>C33&gt;31</formula>
    </cfRule>
  </conditionalFormatting>
  <conditionalFormatting sqref="C33:C36">
    <cfRule type="expression" dxfId="141" priority="12">
      <formula>C33&lt;29</formula>
    </cfRule>
  </conditionalFormatting>
  <conditionalFormatting sqref="D33:D36">
    <cfRule type="expression" dxfId="140" priority="10">
      <formula>D33&lt;40</formula>
    </cfRule>
    <cfRule type="expression" dxfId="139" priority="11">
      <formula>D33&gt;70</formula>
    </cfRule>
  </conditionalFormatting>
  <conditionalFormatting sqref="F33:F36">
    <cfRule type="expression" dxfId="138" priority="9">
      <formula>F33&gt;E33</formula>
    </cfRule>
  </conditionalFormatting>
  <conditionalFormatting sqref="I33:I36">
    <cfRule type="cellIs" dxfId="137" priority="8" operator="greaterThan">
      <formula>10</formula>
    </cfRule>
  </conditionalFormatting>
  <conditionalFormatting sqref="J33:J36">
    <cfRule type="cellIs" dxfId="136" priority="7" operator="greaterThanOrEqual">
      <formula>5</formula>
    </cfRule>
  </conditionalFormatting>
  <conditionalFormatting sqref="K33:K36">
    <cfRule type="cellIs" dxfId="135" priority="5" operator="lessThan">
      <formula>35</formula>
    </cfRule>
    <cfRule type="cellIs" dxfId="134" priority="6" operator="greaterThanOrEqual">
      <formula>85</formula>
    </cfRule>
  </conditionalFormatting>
  <conditionalFormatting sqref="L33:L36">
    <cfRule type="cellIs" dxfId="133" priority="3" operator="notBetween">
      <formula>70</formula>
      <formula>20</formula>
    </cfRule>
    <cfRule type="expression" dxfId="132" priority="4">
      <formula>L33&gt;K33</formula>
    </cfRule>
  </conditionalFormatting>
  <conditionalFormatting sqref="O33:O36">
    <cfRule type="cellIs" dxfId="131" priority="2" operator="greaterThan">
      <formula>10</formula>
    </cfRule>
  </conditionalFormatting>
  <conditionalFormatting sqref="P33:P36">
    <cfRule type="containsBlanks" dxfId="130"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30.32</v>
      </c>
      <c r="D9" s="1">
        <v>51</v>
      </c>
      <c r="E9" s="1">
        <v>46.1</v>
      </c>
      <c r="F9" s="3">
        <v>46</v>
      </c>
      <c r="G9" s="2" t="s">
        <v>37</v>
      </c>
      <c r="H9" s="3">
        <v>1.5</v>
      </c>
      <c r="I9" s="3">
        <v>1</v>
      </c>
      <c r="J9" s="13"/>
      <c r="K9" s="1">
        <v>58.6</v>
      </c>
      <c r="L9" s="3">
        <v>43</v>
      </c>
      <c r="M9" s="2" t="s">
        <v>37</v>
      </c>
      <c r="N9" s="2">
        <v>2</v>
      </c>
      <c r="O9" s="10">
        <v>8</v>
      </c>
      <c r="P9" s="3" t="s">
        <v>61</v>
      </c>
      <c r="Q9" s="78">
        <v>1026.651444092181</v>
      </c>
      <c r="R9" s="37">
        <f>CONVERT(D9,"F","C")</f>
        <v>10.555555555555555</v>
      </c>
      <c r="S9" s="47">
        <f t="shared" ref="S9:T24" si="0">CONVERT(E9,"F","C")</f>
        <v>7.8333333333333339</v>
      </c>
      <c r="T9" s="47">
        <f t="shared" si="0"/>
        <v>7.7777777777777777</v>
      </c>
      <c r="U9" s="48">
        <f>CONVERT(J9,"in","cm")</f>
        <v>0</v>
      </c>
      <c r="V9" s="47">
        <f>CONVERT(K9,"F","C")</f>
        <v>14.777777777777779</v>
      </c>
      <c r="W9" s="13">
        <f>CONVERT(L9,"F","C")</f>
        <v>6.1111111111111107</v>
      </c>
    </row>
    <row r="10" spans="1:23" x14ac:dyDescent="0.25">
      <c r="B10" s="4">
        <v>2</v>
      </c>
      <c r="C10" s="33">
        <v>30.35</v>
      </c>
      <c r="D10" s="5">
        <v>52</v>
      </c>
      <c r="E10" s="4">
        <v>49</v>
      </c>
      <c r="F10" s="6">
        <v>46</v>
      </c>
      <c r="G10" s="5" t="s">
        <v>31</v>
      </c>
      <c r="H10" s="6">
        <v>1</v>
      </c>
      <c r="I10" s="6">
        <v>1</v>
      </c>
      <c r="J10" s="14"/>
      <c r="K10" s="4">
        <v>59.8</v>
      </c>
      <c r="L10" s="6">
        <v>40.299999999999997</v>
      </c>
      <c r="M10" s="5"/>
      <c r="N10" s="5">
        <v>0</v>
      </c>
      <c r="O10" s="11">
        <v>8</v>
      </c>
      <c r="P10" s="6" t="s">
        <v>61</v>
      </c>
      <c r="Q10" s="77">
        <v>1027.6673606842833</v>
      </c>
      <c r="R10" s="49">
        <f t="shared" ref="R10:T41" si="1">CONVERT(D10,"F","C")</f>
        <v>11.111111111111111</v>
      </c>
      <c r="S10" s="50">
        <f t="shared" si="0"/>
        <v>9.4444444444444446</v>
      </c>
      <c r="T10" s="50">
        <f t="shared" si="0"/>
        <v>7.7777777777777777</v>
      </c>
      <c r="U10" s="51">
        <f t="shared" ref="U10:U41" si="2">CONVERT(J10,"in","cm")</f>
        <v>0</v>
      </c>
      <c r="V10" s="50">
        <f t="shared" ref="V10:W41" si="3">CONVERT(K10,"F","C")</f>
        <v>15.444444444444443</v>
      </c>
      <c r="W10" s="14">
        <f t="shared" si="3"/>
        <v>4.6111111111111098</v>
      </c>
    </row>
    <row r="11" spans="1:23" x14ac:dyDescent="0.25">
      <c r="B11" s="4">
        <v>3</v>
      </c>
      <c r="C11" s="33">
        <v>30.25</v>
      </c>
      <c r="D11" s="5">
        <v>52</v>
      </c>
      <c r="E11" s="4">
        <v>51.7</v>
      </c>
      <c r="F11" s="6">
        <v>48</v>
      </c>
      <c r="G11" s="5" t="s">
        <v>31</v>
      </c>
      <c r="H11" s="6">
        <v>1.5</v>
      </c>
      <c r="I11" s="6">
        <v>0</v>
      </c>
      <c r="J11" s="14"/>
      <c r="K11" s="4">
        <v>60.1</v>
      </c>
      <c r="L11" s="6">
        <v>45</v>
      </c>
      <c r="M11" s="5" t="s">
        <v>31</v>
      </c>
      <c r="N11" s="5">
        <v>2</v>
      </c>
      <c r="O11" s="11">
        <v>7</v>
      </c>
      <c r="P11" s="6" t="s">
        <v>61</v>
      </c>
      <c r="Q11" s="77">
        <v>1024.2809720439425</v>
      </c>
      <c r="R11" s="49">
        <f t="shared" si="1"/>
        <v>11.111111111111111</v>
      </c>
      <c r="S11" s="50">
        <f t="shared" si="0"/>
        <v>10.944444444444446</v>
      </c>
      <c r="T11" s="50">
        <f t="shared" si="0"/>
        <v>8.8888888888888893</v>
      </c>
      <c r="U11" s="51">
        <f t="shared" si="2"/>
        <v>0</v>
      </c>
      <c r="V11" s="50">
        <f t="shared" si="3"/>
        <v>15.611111111111111</v>
      </c>
      <c r="W11" s="14">
        <f t="shared" si="3"/>
        <v>7.2222222222222223</v>
      </c>
    </row>
    <row r="12" spans="1:23" x14ac:dyDescent="0.25">
      <c r="B12" s="4">
        <v>4</v>
      </c>
      <c r="C12" s="33">
        <v>30.024000000000001</v>
      </c>
      <c r="D12" s="34">
        <v>53</v>
      </c>
      <c r="E12" s="4">
        <v>49.7</v>
      </c>
      <c r="F12" s="6">
        <v>47</v>
      </c>
      <c r="G12" s="5" t="s">
        <v>31</v>
      </c>
      <c r="H12" s="6">
        <v>2</v>
      </c>
      <c r="I12" s="6">
        <v>0</v>
      </c>
      <c r="J12" s="14"/>
      <c r="K12" s="4">
        <v>56.6</v>
      </c>
      <c r="L12" s="6">
        <v>46.7</v>
      </c>
      <c r="M12" s="5" t="s">
        <v>35</v>
      </c>
      <c r="N12" s="5">
        <v>1</v>
      </c>
      <c r="O12" s="11">
        <v>7</v>
      </c>
      <c r="P12" s="6" t="s">
        <v>33</v>
      </c>
      <c r="Q12" s="77">
        <v>1016.6277337167716</v>
      </c>
      <c r="R12" s="49">
        <f t="shared" si="1"/>
        <v>11.666666666666666</v>
      </c>
      <c r="S12" s="50">
        <f t="shared" si="0"/>
        <v>9.8333333333333339</v>
      </c>
      <c r="T12" s="50">
        <f t="shared" si="0"/>
        <v>8.3333333333333339</v>
      </c>
      <c r="U12" s="51">
        <f t="shared" si="2"/>
        <v>0</v>
      </c>
      <c r="V12" s="50">
        <f t="shared" si="3"/>
        <v>13.666666666666668</v>
      </c>
      <c r="W12" s="14">
        <f t="shared" si="3"/>
        <v>8.1666666666666679</v>
      </c>
    </row>
    <row r="13" spans="1:23" x14ac:dyDescent="0.25">
      <c r="B13" s="4">
        <v>5</v>
      </c>
      <c r="C13" s="33">
        <v>30.103999999999999</v>
      </c>
      <c r="D13" s="34">
        <v>52</v>
      </c>
      <c r="E13" s="4">
        <v>48.3</v>
      </c>
      <c r="F13" s="6">
        <v>47</v>
      </c>
      <c r="G13" s="5" t="s">
        <v>32</v>
      </c>
      <c r="H13" s="6">
        <v>3</v>
      </c>
      <c r="I13" s="6">
        <v>0</v>
      </c>
      <c r="J13" s="14"/>
      <c r="K13" s="4">
        <v>57</v>
      </c>
      <c r="L13" s="6">
        <v>44.2</v>
      </c>
      <c r="M13" s="5" t="s">
        <v>32</v>
      </c>
      <c r="N13" s="5">
        <v>2</v>
      </c>
      <c r="O13" s="11">
        <v>8</v>
      </c>
      <c r="P13" s="6" t="s">
        <v>33</v>
      </c>
      <c r="Q13" s="77">
        <v>1019.3368446290443</v>
      </c>
      <c r="R13" s="49">
        <f t="shared" si="1"/>
        <v>11.111111111111111</v>
      </c>
      <c r="S13" s="50">
        <f t="shared" si="0"/>
        <v>9.0555555555555536</v>
      </c>
      <c r="T13" s="50">
        <f t="shared" si="0"/>
        <v>8.3333333333333339</v>
      </c>
      <c r="U13" s="51">
        <f t="shared" si="2"/>
        <v>0</v>
      </c>
      <c r="V13" s="50">
        <f t="shared" si="3"/>
        <v>13.888888888888889</v>
      </c>
      <c r="W13" s="14">
        <f t="shared" si="3"/>
        <v>6.7777777777777795</v>
      </c>
    </row>
    <row r="14" spans="1:23" x14ac:dyDescent="0.25">
      <c r="B14" s="4">
        <v>6</v>
      </c>
      <c r="C14" s="33">
        <v>29.64</v>
      </c>
      <c r="D14" s="5">
        <v>53</v>
      </c>
      <c r="E14" s="4">
        <v>49</v>
      </c>
      <c r="F14" s="6">
        <v>47</v>
      </c>
      <c r="G14" s="5" t="s">
        <v>32</v>
      </c>
      <c r="H14" s="6">
        <v>3</v>
      </c>
      <c r="I14" s="6">
        <v>9</v>
      </c>
      <c r="J14" s="14">
        <v>0.06</v>
      </c>
      <c r="K14" s="4">
        <v>51</v>
      </c>
      <c r="L14" s="6">
        <v>47</v>
      </c>
      <c r="M14" s="5" t="s">
        <v>32</v>
      </c>
      <c r="N14" s="5">
        <v>3</v>
      </c>
      <c r="O14" s="11">
        <v>9</v>
      </c>
      <c r="P14" s="6" t="s">
        <v>36</v>
      </c>
      <c r="Q14" s="77">
        <v>1003.6240013378623</v>
      </c>
      <c r="R14" s="49">
        <f t="shared" si="1"/>
        <v>11.666666666666666</v>
      </c>
      <c r="S14" s="50">
        <f t="shared" si="0"/>
        <v>9.4444444444444446</v>
      </c>
      <c r="T14" s="50">
        <f t="shared" si="0"/>
        <v>8.3333333333333339</v>
      </c>
      <c r="U14" s="51">
        <f t="shared" si="2"/>
        <v>0.15240000000000001</v>
      </c>
      <c r="V14" s="50">
        <f t="shared" si="3"/>
        <v>10.555555555555555</v>
      </c>
      <c r="W14" s="14">
        <f t="shared" si="3"/>
        <v>8.3333333333333339</v>
      </c>
    </row>
    <row r="15" spans="1:23" x14ac:dyDescent="0.25">
      <c r="B15" s="4">
        <v>7</v>
      </c>
      <c r="C15" s="33">
        <v>29.946000000000002</v>
      </c>
      <c r="D15" s="5">
        <v>52</v>
      </c>
      <c r="E15" s="4">
        <v>48.8</v>
      </c>
      <c r="F15" s="6">
        <v>45.7</v>
      </c>
      <c r="G15" s="5" t="s">
        <v>39</v>
      </c>
      <c r="H15" s="6">
        <v>2</v>
      </c>
      <c r="I15" s="6">
        <v>0</v>
      </c>
      <c r="J15" s="14">
        <v>0.05</v>
      </c>
      <c r="K15" s="4">
        <v>54</v>
      </c>
      <c r="L15" s="6">
        <v>44.4</v>
      </c>
      <c r="M15" s="5" t="s">
        <v>32</v>
      </c>
      <c r="N15" s="5">
        <v>4</v>
      </c>
      <c r="O15" s="11">
        <v>8</v>
      </c>
      <c r="P15" s="6" t="s">
        <v>33</v>
      </c>
      <c r="Q15" s="77">
        <v>1013.9863505773058</v>
      </c>
      <c r="R15" s="49">
        <f t="shared" si="1"/>
        <v>11.111111111111111</v>
      </c>
      <c r="S15" s="50">
        <f t="shared" si="0"/>
        <v>9.3333333333333321</v>
      </c>
      <c r="T15" s="50">
        <f t="shared" si="0"/>
        <v>7.6111111111111125</v>
      </c>
      <c r="U15" s="51">
        <f t="shared" si="2"/>
        <v>0.127</v>
      </c>
      <c r="V15" s="50">
        <f t="shared" si="3"/>
        <v>12.222222222222221</v>
      </c>
      <c r="W15" s="14">
        <f t="shared" si="3"/>
        <v>6.8888888888888875</v>
      </c>
    </row>
    <row r="16" spans="1:23" x14ac:dyDescent="0.25">
      <c r="B16" s="4">
        <v>8</v>
      </c>
      <c r="C16" s="33">
        <v>30.13</v>
      </c>
      <c r="D16" s="5">
        <v>54</v>
      </c>
      <c r="E16" s="4">
        <v>49.3</v>
      </c>
      <c r="F16" s="6">
        <v>46</v>
      </c>
      <c r="G16" s="5" t="s">
        <v>39</v>
      </c>
      <c r="H16" s="6">
        <v>2</v>
      </c>
      <c r="I16" s="6">
        <v>0</v>
      </c>
      <c r="J16" s="14">
        <v>0.03</v>
      </c>
      <c r="K16" s="4">
        <v>53.3</v>
      </c>
      <c r="L16" s="6">
        <v>43</v>
      </c>
      <c r="M16" s="5" t="s">
        <v>39</v>
      </c>
      <c r="N16" s="5">
        <v>3</v>
      </c>
      <c r="O16" s="11">
        <v>8</v>
      </c>
      <c r="P16" s="6" t="s">
        <v>33</v>
      </c>
      <c r="Q16" s="77">
        <v>1020.217305675533</v>
      </c>
      <c r="R16" s="49">
        <f t="shared" si="1"/>
        <v>12.222222222222221</v>
      </c>
      <c r="S16" s="50">
        <f t="shared" si="0"/>
        <v>9.6111111111111089</v>
      </c>
      <c r="T16" s="50">
        <f t="shared" si="0"/>
        <v>7.7777777777777777</v>
      </c>
      <c r="U16" s="51">
        <f t="shared" si="2"/>
        <v>7.6200000000000004E-2</v>
      </c>
      <c r="V16" s="50">
        <f t="shared" si="3"/>
        <v>11.833333333333332</v>
      </c>
      <c r="W16" s="14">
        <f t="shared" si="3"/>
        <v>6.1111111111111107</v>
      </c>
    </row>
    <row r="17" spans="2:23" x14ac:dyDescent="0.25">
      <c r="B17" s="4">
        <v>9</v>
      </c>
      <c r="C17" s="33">
        <v>30.443999999999999</v>
      </c>
      <c r="D17" s="5">
        <v>52</v>
      </c>
      <c r="E17" s="4">
        <v>46</v>
      </c>
      <c r="F17" s="6">
        <v>43.9</v>
      </c>
      <c r="G17" s="5" t="s">
        <v>35</v>
      </c>
      <c r="H17" s="6">
        <v>3</v>
      </c>
      <c r="I17" s="6">
        <v>0</v>
      </c>
      <c r="J17" s="14">
        <v>0.22</v>
      </c>
      <c r="K17" s="4">
        <v>49.8</v>
      </c>
      <c r="L17" s="6">
        <v>37.299999999999997</v>
      </c>
      <c r="M17" s="5" t="s">
        <v>35</v>
      </c>
      <c r="N17" s="5">
        <v>3</v>
      </c>
      <c r="O17" s="11">
        <v>9</v>
      </c>
      <c r="P17" s="6" t="s">
        <v>62</v>
      </c>
      <c r="Q17" s="77">
        <v>1030.8505660062037</v>
      </c>
      <c r="R17" s="49">
        <f t="shared" si="1"/>
        <v>11.111111111111111</v>
      </c>
      <c r="S17" s="50">
        <f t="shared" si="0"/>
        <v>7.7777777777777777</v>
      </c>
      <c r="T17" s="50">
        <f t="shared" si="0"/>
        <v>6.6111111111111098</v>
      </c>
      <c r="U17" s="51">
        <f t="shared" si="2"/>
        <v>0.55879999999999996</v>
      </c>
      <c r="V17" s="50">
        <f t="shared" si="3"/>
        <v>9.8888888888888875</v>
      </c>
      <c r="W17" s="14">
        <f t="shared" si="3"/>
        <v>2.9444444444444429</v>
      </c>
    </row>
    <row r="18" spans="2:23" x14ac:dyDescent="0.25">
      <c r="B18" s="4">
        <v>10</v>
      </c>
      <c r="C18" s="33">
        <v>30.251999999999999</v>
      </c>
      <c r="D18" s="5">
        <v>53</v>
      </c>
      <c r="E18" s="4">
        <v>47</v>
      </c>
      <c r="F18" s="6">
        <v>46.8</v>
      </c>
      <c r="G18" s="5" t="s">
        <v>39</v>
      </c>
      <c r="H18" s="6">
        <v>1.5</v>
      </c>
      <c r="I18" s="6">
        <v>10</v>
      </c>
      <c r="J18" s="14"/>
      <c r="K18" s="4">
        <v>54</v>
      </c>
      <c r="L18" s="6">
        <v>39</v>
      </c>
      <c r="M18" s="5" t="s">
        <v>35</v>
      </c>
      <c r="N18" s="5">
        <v>0.5</v>
      </c>
      <c r="O18" s="11">
        <v>8</v>
      </c>
      <c r="P18" s="6" t="s">
        <v>33</v>
      </c>
      <c r="Q18" s="77">
        <v>1024.3486998167491</v>
      </c>
      <c r="R18" s="49">
        <f t="shared" si="1"/>
        <v>11.666666666666666</v>
      </c>
      <c r="S18" s="50">
        <f t="shared" si="0"/>
        <v>8.3333333333333339</v>
      </c>
      <c r="T18" s="50">
        <f t="shared" si="0"/>
        <v>8.2222222222222197</v>
      </c>
      <c r="U18" s="51">
        <f t="shared" si="2"/>
        <v>0</v>
      </c>
      <c r="V18" s="50">
        <f t="shared" si="3"/>
        <v>12.222222222222221</v>
      </c>
      <c r="W18" s="14">
        <f t="shared" si="3"/>
        <v>3.8888888888888888</v>
      </c>
    </row>
    <row r="19" spans="2:23" x14ac:dyDescent="0.25">
      <c r="B19" s="4">
        <v>11</v>
      </c>
      <c r="C19" s="33">
        <v>30.22</v>
      </c>
      <c r="D19" s="5">
        <v>54</v>
      </c>
      <c r="E19" s="4">
        <v>49</v>
      </c>
      <c r="F19" s="6">
        <v>48.3</v>
      </c>
      <c r="G19" s="5" t="s">
        <v>35</v>
      </c>
      <c r="H19" s="6">
        <v>1.5</v>
      </c>
      <c r="I19" s="6">
        <v>10</v>
      </c>
      <c r="J19" s="14"/>
      <c r="K19" s="4">
        <v>56</v>
      </c>
      <c r="L19" s="6">
        <v>43</v>
      </c>
      <c r="M19" s="5" t="s">
        <v>35</v>
      </c>
      <c r="N19" s="5">
        <v>2</v>
      </c>
      <c r="O19" s="11">
        <v>10</v>
      </c>
      <c r="P19" s="6" t="s">
        <v>33</v>
      </c>
      <c r="Q19" s="77">
        <v>1023.2650554518399</v>
      </c>
      <c r="R19" s="49">
        <f t="shared" si="1"/>
        <v>12.222222222222221</v>
      </c>
      <c r="S19" s="50">
        <f t="shared" si="0"/>
        <v>9.4444444444444446</v>
      </c>
      <c r="T19" s="50">
        <f t="shared" si="0"/>
        <v>9.0555555555555536</v>
      </c>
      <c r="U19" s="51">
        <f t="shared" si="2"/>
        <v>0</v>
      </c>
      <c r="V19" s="50">
        <f t="shared" si="3"/>
        <v>13.333333333333332</v>
      </c>
      <c r="W19" s="14">
        <f t="shared" si="3"/>
        <v>6.1111111111111107</v>
      </c>
    </row>
    <row r="20" spans="2:23" x14ac:dyDescent="0.25">
      <c r="B20" s="4">
        <v>12</v>
      </c>
      <c r="C20" s="33">
        <v>29.91</v>
      </c>
      <c r="D20" s="5">
        <v>53</v>
      </c>
      <c r="E20" s="4">
        <v>48.8</v>
      </c>
      <c r="F20" s="6">
        <v>48</v>
      </c>
      <c r="G20" s="5" t="s">
        <v>32</v>
      </c>
      <c r="H20" s="6">
        <v>2</v>
      </c>
      <c r="I20" s="6">
        <v>10</v>
      </c>
      <c r="J20" s="14">
        <v>0.02</v>
      </c>
      <c r="K20" s="4">
        <v>56.4</v>
      </c>
      <c r="L20" s="6">
        <v>46.1</v>
      </c>
      <c r="M20" s="5" t="s">
        <v>32</v>
      </c>
      <c r="N20" s="5">
        <v>3</v>
      </c>
      <c r="O20" s="11">
        <v>8</v>
      </c>
      <c r="P20" s="6" t="s">
        <v>33</v>
      </c>
      <c r="Q20" s="77">
        <v>1012.767250666783</v>
      </c>
      <c r="R20" s="49">
        <f t="shared" si="1"/>
        <v>11.666666666666666</v>
      </c>
      <c r="S20" s="50">
        <f t="shared" si="0"/>
        <v>9.3333333333333321</v>
      </c>
      <c r="T20" s="50">
        <f t="shared" si="0"/>
        <v>8.8888888888888893</v>
      </c>
      <c r="U20" s="51">
        <f t="shared" si="2"/>
        <v>5.0799999999999998E-2</v>
      </c>
      <c r="V20" s="50">
        <f t="shared" si="3"/>
        <v>13.555555555555554</v>
      </c>
      <c r="W20" s="14">
        <f t="shared" si="3"/>
        <v>7.8333333333333339</v>
      </c>
    </row>
    <row r="21" spans="2:23" x14ac:dyDescent="0.25">
      <c r="B21" s="4">
        <v>13</v>
      </c>
      <c r="C21" s="33">
        <v>29.85</v>
      </c>
      <c r="D21" s="5">
        <v>53</v>
      </c>
      <c r="E21" s="4">
        <v>49</v>
      </c>
      <c r="F21" s="6">
        <v>46.3</v>
      </c>
      <c r="G21" s="5" t="s">
        <v>35</v>
      </c>
      <c r="H21" s="6">
        <v>3</v>
      </c>
      <c r="I21" s="6">
        <v>6</v>
      </c>
      <c r="J21" s="14">
        <v>0.03</v>
      </c>
      <c r="K21" s="4">
        <v>52.4</v>
      </c>
      <c r="L21" s="6">
        <v>44.7</v>
      </c>
      <c r="M21" s="5" t="s">
        <v>35</v>
      </c>
      <c r="N21" s="5">
        <v>2</v>
      </c>
      <c r="O21" s="11">
        <v>8</v>
      </c>
      <c r="P21" s="6" t="s">
        <v>33</v>
      </c>
      <c r="Q21" s="77">
        <v>1010.7354174825783</v>
      </c>
      <c r="R21" s="49">
        <f t="shared" si="1"/>
        <v>11.666666666666666</v>
      </c>
      <c r="S21" s="50">
        <f t="shared" si="0"/>
        <v>9.4444444444444446</v>
      </c>
      <c r="T21" s="50">
        <f t="shared" si="0"/>
        <v>7.9444444444444429</v>
      </c>
      <c r="U21" s="51">
        <f t="shared" si="2"/>
        <v>7.6200000000000004E-2</v>
      </c>
      <c r="V21" s="50">
        <f t="shared" si="3"/>
        <v>11.333333333333332</v>
      </c>
      <c r="W21" s="14">
        <f t="shared" si="3"/>
        <v>7.0555555555555571</v>
      </c>
    </row>
    <row r="22" spans="2:23" x14ac:dyDescent="0.25">
      <c r="B22" s="4">
        <v>14</v>
      </c>
      <c r="C22" s="33">
        <v>29.93</v>
      </c>
      <c r="D22" s="5">
        <v>54</v>
      </c>
      <c r="E22" s="4">
        <v>47.3</v>
      </c>
      <c r="F22" s="6">
        <v>45.6</v>
      </c>
      <c r="G22" s="5" t="s">
        <v>35</v>
      </c>
      <c r="H22" s="6">
        <v>2</v>
      </c>
      <c r="I22" s="6">
        <v>2</v>
      </c>
      <c r="J22" s="14">
        <v>0.09</v>
      </c>
      <c r="K22" s="4">
        <v>52.4</v>
      </c>
      <c r="L22" s="6">
        <v>42.5</v>
      </c>
      <c r="M22" s="5" t="s">
        <v>39</v>
      </c>
      <c r="N22" s="5">
        <v>0.5</v>
      </c>
      <c r="O22" s="11">
        <v>8</v>
      </c>
      <c r="P22" s="6" t="s">
        <v>33</v>
      </c>
      <c r="Q22" s="77">
        <v>1013.444528394851</v>
      </c>
      <c r="R22" s="49">
        <f t="shared" si="1"/>
        <v>12.222222222222221</v>
      </c>
      <c r="S22" s="50">
        <f t="shared" si="0"/>
        <v>8.4999999999999982</v>
      </c>
      <c r="T22" s="50">
        <f t="shared" si="0"/>
        <v>7.5555555555555562</v>
      </c>
      <c r="U22" s="51">
        <f t="shared" si="2"/>
        <v>0.22859999999999997</v>
      </c>
      <c r="V22" s="50">
        <f t="shared" si="3"/>
        <v>11.333333333333332</v>
      </c>
      <c r="W22" s="14">
        <f t="shared" si="3"/>
        <v>5.833333333333333</v>
      </c>
    </row>
    <row r="23" spans="2:23" x14ac:dyDescent="0.25">
      <c r="B23" s="4">
        <v>15</v>
      </c>
      <c r="C23" s="33">
        <v>30.013999999999999</v>
      </c>
      <c r="D23" s="5">
        <v>52</v>
      </c>
      <c r="E23" s="4">
        <v>39</v>
      </c>
      <c r="F23" s="6">
        <v>36</v>
      </c>
      <c r="G23" s="5" t="s">
        <v>38</v>
      </c>
      <c r="H23" s="6">
        <v>2</v>
      </c>
      <c r="I23" s="6">
        <v>10</v>
      </c>
      <c r="J23" s="14">
        <v>0.26</v>
      </c>
      <c r="K23" s="4">
        <v>44.4</v>
      </c>
      <c r="L23" s="6">
        <v>34</v>
      </c>
      <c r="M23" s="5" t="s">
        <v>38</v>
      </c>
      <c r="N23" s="5">
        <v>2</v>
      </c>
      <c r="O23" s="11">
        <v>7</v>
      </c>
      <c r="P23" s="6" t="s">
        <v>63</v>
      </c>
      <c r="Q23" s="77">
        <v>1016.2890948527374</v>
      </c>
      <c r="R23" s="49">
        <f t="shared" si="1"/>
        <v>11.111111111111111</v>
      </c>
      <c r="S23" s="50">
        <f t="shared" si="0"/>
        <v>3.8888888888888888</v>
      </c>
      <c r="T23" s="50">
        <f t="shared" si="0"/>
        <v>2.2222222222222223</v>
      </c>
      <c r="U23" s="51">
        <f t="shared" si="2"/>
        <v>0.66039999999999999</v>
      </c>
      <c r="V23" s="50">
        <f t="shared" si="3"/>
        <v>6.8888888888888875</v>
      </c>
      <c r="W23" s="14">
        <f t="shared" si="3"/>
        <v>1.1111111111111112</v>
      </c>
    </row>
    <row r="24" spans="2:23" x14ac:dyDescent="0.25">
      <c r="B24" s="4">
        <v>16</v>
      </c>
      <c r="C24" s="33">
        <v>29.46</v>
      </c>
      <c r="D24" s="5">
        <v>53</v>
      </c>
      <c r="E24" s="4">
        <v>46.6</v>
      </c>
      <c r="F24" s="6">
        <v>43.8</v>
      </c>
      <c r="G24" s="5" t="s">
        <v>38</v>
      </c>
      <c r="H24" s="6">
        <v>4</v>
      </c>
      <c r="I24" s="6">
        <v>2</v>
      </c>
      <c r="J24" s="14">
        <v>0.01</v>
      </c>
      <c r="K24" s="4">
        <v>49</v>
      </c>
      <c r="L24" s="6">
        <v>38.1</v>
      </c>
      <c r="M24" s="5" t="s">
        <v>44</v>
      </c>
      <c r="N24" s="5">
        <v>3</v>
      </c>
      <c r="O24" s="11">
        <v>7</v>
      </c>
      <c r="P24" s="6" t="s">
        <v>41</v>
      </c>
      <c r="Q24" s="77">
        <v>997.52850178524841</v>
      </c>
      <c r="R24" s="49">
        <f t="shared" si="1"/>
        <v>11.666666666666666</v>
      </c>
      <c r="S24" s="50">
        <f t="shared" si="0"/>
        <v>8.1111111111111125</v>
      </c>
      <c r="T24" s="50">
        <f t="shared" si="0"/>
        <v>6.5555555555555536</v>
      </c>
      <c r="U24" s="51">
        <f t="shared" si="2"/>
        <v>2.5399999999999999E-2</v>
      </c>
      <c r="V24" s="50">
        <f t="shared" si="3"/>
        <v>9.4444444444444446</v>
      </c>
      <c r="W24" s="14">
        <f t="shared" si="3"/>
        <v>3.3888888888888897</v>
      </c>
    </row>
    <row r="25" spans="2:23" x14ac:dyDescent="0.25">
      <c r="B25" s="4">
        <v>17</v>
      </c>
      <c r="C25" s="33">
        <v>30.3</v>
      </c>
      <c r="D25" s="5">
        <v>51</v>
      </c>
      <c r="E25" s="4">
        <v>44.4</v>
      </c>
      <c r="F25" s="6">
        <v>39</v>
      </c>
      <c r="G25" s="5" t="s">
        <v>44</v>
      </c>
      <c r="H25" s="6">
        <v>2</v>
      </c>
      <c r="I25" s="6">
        <v>0</v>
      </c>
      <c r="J25" s="14"/>
      <c r="K25" s="4">
        <v>48</v>
      </c>
      <c r="L25" s="6">
        <v>36</v>
      </c>
      <c r="M25" s="5" t="s">
        <v>44</v>
      </c>
      <c r="N25" s="5">
        <v>0.5</v>
      </c>
      <c r="O25" s="11">
        <v>6</v>
      </c>
      <c r="P25" s="6" t="s">
        <v>61</v>
      </c>
      <c r="Q25" s="77">
        <v>1025.9741663641128</v>
      </c>
      <c r="R25" s="49">
        <f t="shared" si="1"/>
        <v>10.555555555555555</v>
      </c>
      <c r="S25" s="50">
        <f t="shared" si="1"/>
        <v>6.8888888888888875</v>
      </c>
      <c r="T25" s="50">
        <f t="shared" si="1"/>
        <v>3.8888888888888888</v>
      </c>
      <c r="U25" s="51">
        <f t="shared" si="2"/>
        <v>0</v>
      </c>
      <c r="V25" s="50">
        <f t="shared" si="3"/>
        <v>8.8888888888888893</v>
      </c>
      <c r="W25" s="14">
        <f t="shared" si="3"/>
        <v>2.2222222222222223</v>
      </c>
    </row>
    <row r="26" spans="2:23" x14ac:dyDescent="0.25">
      <c r="B26" s="4">
        <v>18</v>
      </c>
      <c r="C26" s="33">
        <v>30.33</v>
      </c>
      <c r="D26" s="5">
        <v>50</v>
      </c>
      <c r="E26" s="4">
        <v>45.3</v>
      </c>
      <c r="F26" s="6">
        <v>43.6</v>
      </c>
      <c r="G26" s="5" t="s">
        <v>44</v>
      </c>
      <c r="H26" s="6">
        <v>0.5</v>
      </c>
      <c r="I26" s="6">
        <v>10</v>
      </c>
      <c r="J26" s="14"/>
      <c r="K26" s="4">
        <v>49</v>
      </c>
      <c r="L26" s="6">
        <v>35.4</v>
      </c>
      <c r="M26" s="5" t="s">
        <v>43</v>
      </c>
      <c r="N26" s="5">
        <v>0.5</v>
      </c>
      <c r="O26" s="11">
        <v>8</v>
      </c>
      <c r="P26" s="6" t="s">
        <v>52</v>
      </c>
      <c r="Q26" s="77">
        <v>1026.990082956215</v>
      </c>
      <c r="R26" s="49">
        <f t="shared" si="1"/>
        <v>10</v>
      </c>
      <c r="S26" s="50">
        <f t="shared" si="1"/>
        <v>7.3888888888888875</v>
      </c>
      <c r="T26" s="50">
        <f t="shared" si="1"/>
        <v>6.4444444444444446</v>
      </c>
      <c r="U26" s="51">
        <f t="shared" si="2"/>
        <v>0</v>
      </c>
      <c r="V26" s="50">
        <f t="shared" si="3"/>
        <v>9.4444444444444446</v>
      </c>
      <c r="W26" s="14">
        <f t="shared" si="3"/>
        <v>1.888888888888888</v>
      </c>
    </row>
    <row r="27" spans="2:23" x14ac:dyDescent="0.25">
      <c r="B27" s="4">
        <v>19</v>
      </c>
      <c r="C27" s="33">
        <v>30.23</v>
      </c>
      <c r="D27" s="5">
        <v>51</v>
      </c>
      <c r="E27" s="4">
        <v>45</v>
      </c>
      <c r="F27" s="6">
        <v>43.1</v>
      </c>
      <c r="G27" s="5" t="s">
        <v>31</v>
      </c>
      <c r="H27" s="6">
        <v>1</v>
      </c>
      <c r="I27" s="6">
        <v>10</v>
      </c>
      <c r="J27" s="14"/>
      <c r="K27" s="4">
        <v>53.6</v>
      </c>
      <c r="L27" s="6">
        <v>41</v>
      </c>
      <c r="M27" s="5" t="s">
        <v>44</v>
      </c>
      <c r="N27" s="5">
        <v>0.5</v>
      </c>
      <c r="O27" s="11">
        <v>8</v>
      </c>
      <c r="P27" s="6" t="s">
        <v>33</v>
      </c>
      <c r="Q27" s="77">
        <v>1023.603694315874</v>
      </c>
      <c r="R27" s="49">
        <f t="shared" si="1"/>
        <v>10.555555555555555</v>
      </c>
      <c r="S27" s="50">
        <f t="shared" si="1"/>
        <v>7.2222222222222223</v>
      </c>
      <c r="T27" s="50">
        <f t="shared" si="1"/>
        <v>6.166666666666667</v>
      </c>
      <c r="U27" s="51">
        <f t="shared" si="2"/>
        <v>0</v>
      </c>
      <c r="V27" s="50">
        <f t="shared" si="3"/>
        <v>12</v>
      </c>
      <c r="W27" s="14">
        <f t="shared" si="3"/>
        <v>5</v>
      </c>
    </row>
    <row r="28" spans="2:23" x14ac:dyDescent="0.25">
      <c r="B28" s="4">
        <v>20</v>
      </c>
      <c r="C28" s="33">
        <v>30.102</v>
      </c>
      <c r="D28" s="5">
        <v>51</v>
      </c>
      <c r="E28" s="4">
        <v>47.7</v>
      </c>
      <c r="F28" s="6">
        <v>45</v>
      </c>
      <c r="G28" s="5" t="s">
        <v>32</v>
      </c>
      <c r="H28" s="6">
        <v>1</v>
      </c>
      <c r="I28" s="6">
        <v>2</v>
      </c>
      <c r="J28" s="14"/>
      <c r="K28" s="4">
        <v>50.7</v>
      </c>
      <c r="L28" s="6">
        <v>36.1</v>
      </c>
      <c r="M28" s="5"/>
      <c r="N28" s="5">
        <v>0</v>
      </c>
      <c r="O28" s="11">
        <v>9</v>
      </c>
      <c r="P28" s="6" t="s">
        <v>33</v>
      </c>
      <c r="Q28" s="77">
        <v>1019.2691168562377</v>
      </c>
      <c r="R28" s="49">
        <f t="shared" si="1"/>
        <v>10.555555555555555</v>
      </c>
      <c r="S28" s="50">
        <f t="shared" si="1"/>
        <v>8.7222222222222232</v>
      </c>
      <c r="T28" s="50">
        <f t="shared" si="1"/>
        <v>7.2222222222222223</v>
      </c>
      <c r="U28" s="51">
        <f t="shared" si="2"/>
        <v>0</v>
      </c>
      <c r="V28" s="50">
        <f t="shared" si="3"/>
        <v>10.388888888888891</v>
      </c>
      <c r="W28" s="14">
        <f t="shared" si="3"/>
        <v>2.2777777777777786</v>
      </c>
    </row>
    <row r="29" spans="2:23" x14ac:dyDescent="0.25">
      <c r="B29" s="4">
        <v>21</v>
      </c>
      <c r="C29" s="33">
        <v>30.1</v>
      </c>
      <c r="D29" s="5">
        <v>50</v>
      </c>
      <c r="E29" s="4">
        <v>42.3</v>
      </c>
      <c r="F29" s="6">
        <v>42</v>
      </c>
      <c r="G29" s="5"/>
      <c r="H29" s="6">
        <v>0</v>
      </c>
      <c r="I29" s="6">
        <v>10</v>
      </c>
      <c r="J29" s="14"/>
      <c r="K29" s="4">
        <v>49</v>
      </c>
      <c r="L29" s="6">
        <v>33.5</v>
      </c>
      <c r="M29" s="5"/>
      <c r="N29" s="5">
        <v>0</v>
      </c>
      <c r="O29" s="11">
        <v>7</v>
      </c>
      <c r="P29" s="6" t="s">
        <v>33</v>
      </c>
      <c r="Q29" s="77">
        <v>1019.201389083431</v>
      </c>
      <c r="R29" s="49">
        <f t="shared" si="1"/>
        <v>10</v>
      </c>
      <c r="S29" s="50">
        <f t="shared" si="1"/>
        <v>5.7222222222222205</v>
      </c>
      <c r="T29" s="50">
        <f t="shared" si="1"/>
        <v>5.5555555555555554</v>
      </c>
      <c r="U29" s="51">
        <f t="shared" si="2"/>
        <v>0</v>
      </c>
      <c r="V29" s="50">
        <f t="shared" si="3"/>
        <v>9.4444444444444446</v>
      </c>
      <c r="W29" s="14">
        <f t="shared" si="3"/>
        <v>0.83333333333333326</v>
      </c>
    </row>
    <row r="30" spans="2:23" x14ac:dyDescent="0.25">
      <c r="B30" s="4">
        <v>22</v>
      </c>
      <c r="C30" s="33">
        <v>30.088000000000001</v>
      </c>
      <c r="D30" s="5">
        <v>51</v>
      </c>
      <c r="E30" s="4">
        <v>41</v>
      </c>
      <c r="F30" s="6">
        <v>41</v>
      </c>
      <c r="G30" s="5" t="s">
        <v>37</v>
      </c>
      <c r="H30" s="6">
        <v>2</v>
      </c>
      <c r="I30" s="6">
        <v>10</v>
      </c>
      <c r="J30" s="14"/>
      <c r="K30" s="4">
        <v>50.8</v>
      </c>
      <c r="L30" s="6">
        <v>35</v>
      </c>
      <c r="M30" s="5" t="s">
        <v>37</v>
      </c>
      <c r="N30" s="5">
        <v>3</v>
      </c>
      <c r="O30" s="11">
        <v>9</v>
      </c>
      <c r="P30" s="6" t="s">
        <v>33</v>
      </c>
      <c r="Q30" s="77">
        <v>1018.7950224465901</v>
      </c>
      <c r="R30" s="49">
        <f t="shared" si="1"/>
        <v>10.555555555555555</v>
      </c>
      <c r="S30" s="50">
        <f t="shared" si="1"/>
        <v>5</v>
      </c>
      <c r="T30" s="50">
        <f t="shared" si="1"/>
        <v>5</v>
      </c>
      <c r="U30" s="51">
        <f t="shared" si="2"/>
        <v>0</v>
      </c>
      <c r="V30" s="50">
        <f t="shared" si="3"/>
        <v>10.444444444444443</v>
      </c>
      <c r="W30" s="14">
        <f t="shared" si="3"/>
        <v>1.6666666666666665</v>
      </c>
    </row>
    <row r="31" spans="2:23" x14ac:dyDescent="0.25">
      <c r="B31" s="4">
        <v>23</v>
      </c>
      <c r="C31" s="33">
        <v>29.917999999999999</v>
      </c>
      <c r="D31" s="5">
        <v>52</v>
      </c>
      <c r="E31" s="4">
        <v>52</v>
      </c>
      <c r="F31" s="6">
        <v>48</v>
      </c>
      <c r="G31" s="5" t="s">
        <v>37</v>
      </c>
      <c r="H31" s="6">
        <v>2</v>
      </c>
      <c r="I31" s="6">
        <v>0</v>
      </c>
      <c r="J31" s="14"/>
      <c r="K31" s="4">
        <v>65.3</v>
      </c>
      <c r="L31" s="6">
        <v>42</v>
      </c>
      <c r="M31" s="5" t="s">
        <v>31</v>
      </c>
      <c r="N31" s="5">
        <v>1</v>
      </c>
      <c r="O31" s="11">
        <v>7</v>
      </c>
      <c r="P31" s="6" t="s">
        <v>33</v>
      </c>
      <c r="Q31" s="77">
        <v>1013.0381617580101</v>
      </c>
      <c r="R31" s="49">
        <f t="shared" si="1"/>
        <v>11.111111111111111</v>
      </c>
      <c r="S31" s="50">
        <f t="shared" si="1"/>
        <v>11.111111111111111</v>
      </c>
      <c r="T31" s="50">
        <f t="shared" si="1"/>
        <v>8.8888888888888893</v>
      </c>
      <c r="U31" s="51">
        <f t="shared" si="2"/>
        <v>0</v>
      </c>
      <c r="V31" s="50">
        <f t="shared" si="3"/>
        <v>18.499999999999996</v>
      </c>
      <c r="W31" s="14">
        <f t="shared" si="3"/>
        <v>5.5555555555555554</v>
      </c>
    </row>
    <row r="32" spans="2:23" x14ac:dyDescent="0.25">
      <c r="B32" s="4">
        <v>24</v>
      </c>
      <c r="C32" s="33">
        <v>29.81</v>
      </c>
      <c r="D32" s="5">
        <v>54</v>
      </c>
      <c r="E32" s="4">
        <v>59</v>
      </c>
      <c r="F32" s="6">
        <v>50</v>
      </c>
      <c r="G32" s="5" t="s">
        <v>31</v>
      </c>
      <c r="H32" s="6">
        <v>3</v>
      </c>
      <c r="I32" s="6">
        <v>0</v>
      </c>
      <c r="J32" s="14"/>
      <c r="K32" s="4">
        <v>66.400000000000006</v>
      </c>
      <c r="L32" s="6">
        <v>50.5</v>
      </c>
      <c r="M32" s="5" t="s">
        <v>37</v>
      </c>
      <c r="N32" s="5">
        <v>1.5</v>
      </c>
      <c r="O32" s="11">
        <v>5</v>
      </c>
      <c r="P32" s="6" t="s">
        <v>33</v>
      </c>
      <c r="Q32" s="77">
        <v>1009.3808620264417</v>
      </c>
      <c r="R32" s="49">
        <f t="shared" si="1"/>
        <v>12.222222222222221</v>
      </c>
      <c r="S32" s="50">
        <f t="shared" si="1"/>
        <v>15</v>
      </c>
      <c r="T32" s="50">
        <f t="shared" si="1"/>
        <v>10</v>
      </c>
      <c r="U32" s="51">
        <f t="shared" si="2"/>
        <v>0</v>
      </c>
      <c r="V32" s="50">
        <f t="shared" si="3"/>
        <v>19.111111111111114</v>
      </c>
      <c r="W32" s="14">
        <f t="shared" si="3"/>
        <v>10.277777777777777</v>
      </c>
    </row>
    <row r="33" spans="2:23" x14ac:dyDescent="0.25">
      <c r="B33" s="4">
        <v>25</v>
      </c>
      <c r="C33" s="33">
        <v>29.83</v>
      </c>
      <c r="D33" s="5">
        <v>54</v>
      </c>
      <c r="E33" s="4">
        <v>53.6</v>
      </c>
      <c r="F33" s="6">
        <v>49</v>
      </c>
      <c r="G33" s="5" t="s">
        <v>31</v>
      </c>
      <c r="H33" s="6">
        <v>2</v>
      </c>
      <c r="I33" s="6">
        <v>4</v>
      </c>
      <c r="J33" s="14">
        <v>0.01</v>
      </c>
      <c r="K33" s="4">
        <v>61</v>
      </c>
      <c r="L33" s="6">
        <v>48.1</v>
      </c>
      <c r="M33" s="5" t="s">
        <v>44</v>
      </c>
      <c r="N33" s="5">
        <v>1.5</v>
      </c>
      <c r="O33" s="11">
        <v>5</v>
      </c>
      <c r="P33" s="6" t="s">
        <v>36</v>
      </c>
      <c r="Q33" s="77">
        <v>1010.05813975451</v>
      </c>
      <c r="R33" s="49">
        <f t="shared" si="1"/>
        <v>12.222222222222221</v>
      </c>
      <c r="S33" s="50">
        <f t="shared" si="1"/>
        <v>12</v>
      </c>
      <c r="T33" s="50">
        <f t="shared" si="1"/>
        <v>9.4444444444444446</v>
      </c>
      <c r="U33" s="51">
        <f t="shared" si="2"/>
        <v>2.5399999999999999E-2</v>
      </c>
      <c r="V33" s="50">
        <f t="shared" si="3"/>
        <v>16.111111111111111</v>
      </c>
      <c r="W33" s="14">
        <f t="shared" si="3"/>
        <v>8.9444444444444446</v>
      </c>
    </row>
    <row r="34" spans="2:23" x14ac:dyDescent="0.25">
      <c r="B34" s="4">
        <v>26</v>
      </c>
      <c r="C34" s="33">
        <v>29.88</v>
      </c>
      <c r="D34" s="5">
        <v>54</v>
      </c>
      <c r="E34" s="4">
        <v>56</v>
      </c>
      <c r="F34" s="6">
        <v>52.6</v>
      </c>
      <c r="G34" s="5" t="s">
        <v>31</v>
      </c>
      <c r="H34" s="6">
        <v>1.5</v>
      </c>
      <c r="I34" s="6">
        <v>3</v>
      </c>
      <c r="J34" s="14">
        <v>0.11</v>
      </c>
      <c r="K34" s="4">
        <v>64</v>
      </c>
      <c r="L34" s="6">
        <v>47.7</v>
      </c>
      <c r="M34" s="5" t="s">
        <v>44</v>
      </c>
      <c r="N34" s="5">
        <v>1.5</v>
      </c>
      <c r="O34" s="11">
        <v>7</v>
      </c>
      <c r="P34" s="6" t="s">
        <v>64</v>
      </c>
      <c r="Q34" s="77">
        <v>1011.7513340746807</v>
      </c>
      <c r="R34" s="49">
        <f t="shared" si="1"/>
        <v>12.222222222222221</v>
      </c>
      <c r="S34" s="50">
        <f t="shared" si="1"/>
        <v>13.333333333333332</v>
      </c>
      <c r="T34" s="50">
        <f t="shared" si="1"/>
        <v>11.444444444444445</v>
      </c>
      <c r="U34" s="51">
        <f t="shared" si="2"/>
        <v>0.27939999999999998</v>
      </c>
      <c r="V34" s="50">
        <f t="shared" si="3"/>
        <v>17.777777777777779</v>
      </c>
      <c r="W34" s="14">
        <f t="shared" si="3"/>
        <v>8.7222222222222232</v>
      </c>
    </row>
    <row r="35" spans="2:23" x14ac:dyDescent="0.25">
      <c r="B35" s="4">
        <v>27</v>
      </c>
      <c r="C35" s="33">
        <v>29.99</v>
      </c>
      <c r="D35" s="5">
        <v>56</v>
      </c>
      <c r="E35" s="4">
        <v>59.5</v>
      </c>
      <c r="F35" s="6">
        <v>53.5</v>
      </c>
      <c r="G35" s="5" t="s">
        <v>37</v>
      </c>
      <c r="H35" s="6">
        <v>1.5</v>
      </c>
      <c r="I35" s="6">
        <v>0</v>
      </c>
      <c r="J35" s="14"/>
      <c r="K35" s="4">
        <v>64</v>
      </c>
      <c r="L35" s="6">
        <v>46.3</v>
      </c>
      <c r="M35" s="5" t="s">
        <v>44</v>
      </c>
      <c r="N35" s="5">
        <v>4</v>
      </c>
      <c r="O35" s="11">
        <v>6</v>
      </c>
      <c r="P35" s="6" t="s">
        <v>33</v>
      </c>
      <c r="Q35" s="77">
        <v>1015.4763615790556</v>
      </c>
      <c r="R35" s="49">
        <f t="shared" si="1"/>
        <v>13.333333333333332</v>
      </c>
      <c r="S35" s="50">
        <f t="shared" si="1"/>
        <v>15.277777777777777</v>
      </c>
      <c r="T35" s="50">
        <f t="shared" si="1"/>
        <v>11.944444444444445</v>
      </c>
      <c r="U35" s="51">
        <f t="shared" si="2"/>
        <v>0</v>
      </c>
      <c r="V35" s="50">
        <f t="shared" si="3"/>
        <v>17.777777777777779</v>
      </c>
      <c r="W35" s="14">
        <f t="shared" si="3"/>
        <v>7.9444444444444429</v>
      </c>
    </row>
    <row r="36" spans="2:23" x14ac:dyDescent="0.25">
      <c r="B36" s="4">
        <v>28</v>
      </c>
      <c r="C36" s="33">
        <v>30.27</v>
      </c>
      <c r="D36" s="5">
        <v>54</v>
      </c>
      <c r="E36" s="4">
        <v>43.8</v>
      </c>
      <c r="F36" s="6">
        <v>39</v>
      </c>
      <c r="G36" s="5" t="s">
        <v>37</v>
      </c>
      <c r="H36" s="6">
        <v>3</v>
      </c>
      <c r="I36" s="6">
        <v>5</v>
      </c>
      <c r="J36" s="14"/>
      <c r="K36" s="4">
        <v>48</v>
      </c>
      <c r="L36" s="6">
        <v>39.299999999999997</v>
      </c>
      <c r="M36" s="5" t="s">
        <v>44</v>
      </c>
      <c r="N36" s="5">
        <v>4</v>
      </c>
      <c r="O36" s="11">
        <v>6</v>
      </c>
      <c r="P36" s="6" t="s">
        <v>33</v>
      </c>
      <c r="Q36" s="77">
        <v>1024.9582497720105</v>
      </c>
      <c r="R36" s="49">
        <f t="shared" si="1"/>
        <v>12.222222222222221</v>
      </c>
      <c r="S36" s="50">
        <f t="shared" si="1"/>
        <v>6.5555555555555536</v>
      </c>
      <c r="T36" s="50">
        <f t="shared" si="1"/>
        <v>3.8888888888888888</v>
      </c>
      <c r="U36" s="51">
        <f t="shared" si="2"/>
        <v>0</v>
      </c>
      <c r="V36" s="50">
        <f t="shared" si="3"/>
        <v>8.8888888888888893</v>
      </c>
      <c r="W36" s="14">
        <f t="shared" si="3"/>
        <v>4.0555555555555536</v>
      </c>
    </row>
    <row r="37" spans="2:23" x14ac:dyDescent="0.25">
      <c r="B37" s="4">
        <v>29</v>
      </c>
      <c r="C37" s="33">
        <v>30.42</v>
      </c>
      <c r="D37" s="5">
        <v>53</v>
      </c>
      <c r="E37" s="4">
        <v>41</v>
      </c>
      <c r="F37" s="6">
        <v>37.1</v>
      </c>
      <c r="G37" s="5" t="s">
        <v>44</v>
      </c>
      <c r="H37" s="6">
        <v>1.5</v>
      </c>
      <c r="I37" s="6">
        <v>10</v>
      </c>
      <c r="J37" s="14"/>
      <c r="K37" s="4">
        <v>44</v>
      </c>
      <c r="L37" s="6">
        <v>36.200000000000003</v>
      </c>
      <c r="M37" s="5" t="s">
        <v>44</v>
      </c>
      <c r="N37" s="5">
        <v>0.5</v>
      </c>
      <c r="O37" s="11">
        <v>4</v>
      </c>
      <c r="P37" s="6" t="s">
        <v>36</v>
      </c>
      <c r="Q37" s="77">
        <v>1030.037832732522</v>
      </c>
      <c r="R37" s="49">
        <f t="shared" si="1"/>
        <v>11.666666666666666</v>
      </c>
      <c r="S37" s="50">
        <f t="shared" si="1"/>
        <v>5</v>
      </c>
      <c r="T37" s="50">
        <f t="shared" si="1"/>
        <v>2.8333333333333339</v>
      </c>
      <c r="U37" s="51">
        <f t="shared" si="2"/>
        <v>0</v>
      </c>
      <c r="V37" s="50">
        <f t="shared" si="3"/>
        <v>6.6666666666666661</v>
      </c>
      <c r="W37" s="14">
        <f t="shared" si="3"/>
        <v>2.3333333333333348</v>
      </c>
    </row>
    <row r="38" spans="2:23" x14ac:dyDescent="0.25">
      <c r="B38" s="4">
        <v>30</v>
      </c>
      <c r="C38" s="33">
        <v>30.35</v>
      </c>
      <c r="D38" s="5">
        <v>53</v>
      </c>
      <c r="E38" s="4">
        <v>44</v>
      </c>
      <c r="F38" s="6">
        <v>42</v>
      </c>
      <c r="G38" s="5" t="s">
        <v>44</v>
      </c>
      <c r="H38" s="6">
        <v>2</v>
      </c>
      <c r="I38" s="6">
        <v>10</v>
      </c>
      <c r="J38" s="14"/>
      <c r="K38" s="4">
        <v>50.7</v>
      </c>
      <c r="L38" s="6">
        <v>35</v>
      </c>
      <c r="M38" s="5"/>
      <c r="N38" s="5">
        <v>0</v>
      </c>
      <c r="O38" s="11">
        <v>7</v>
      </c>
      <c r="P38" s="6" t="s">
        <v>65</v>
      </c>
      <c r="Q38" s="77">
        <v>1027.6673606842833</v>
      </c>
      <c r="R38" s="49">
        <f t="shared" si="1"/>
        <v>11.666666666666666</v>
      </c>
      <c r="S38" s="50">
        <f t="shared" si="1"/>
        <v>6.6666666666666661</v>
      </c>
      <c r="T38" s="50">
        <f t="shared" si="1"/>
        <v>5.5555555555555554</v>
      </c>
      <c r="U38" s="51">
        <f t="shared" si="2"/>
        <v>0</v>
      </c>
      <c r="V38" s="50">
        <f t="shared" si="3"/>
        <v>10.388888888888891</v>
      </c>
      <c r="W38" s="14">
        <f t="shared" si="3"/>
        <v>1.6666666666666665</v>
      </c>
    </row>
    <row r="39" spans="2:23" x14ac:dyDescent="0.25">
      <c r="B39" s="4">
        <v>31</v>
      </c>
      <c r="C39" s="33">
        <v>30.21</v>
      </c>
      <c r="D39" s="5">
        <v>53</v>
      </c>
      <c r="E39" s="4">
        <v>47</v>
      </c>
      <c r="F39" s="6">
        <v>44</v>
      </c>
      <c r="G39" s="5" t="s">
        <v>39</v>
      </c>
      <c r="H39" s="6">
        <v>1</v>
      </c>
      <c r="I39" s="6">
        <v>10</v>
      </c>
      <c r="J39" s="14"/>
      <c r="K39" s="4">
        <v>50</v>
      </c>
      <c r="L39" s="6">
        <v>44</v>
      </c>
      <c r="M39" s="5" t="s">
        <v>39</v>
      </c>
      <c r="N39" s="5">
        <v>1</v>
      </c>
      <c r="O39" s="11">
        <v>8</v>
      </c>
      <c r="P39" s="6" t="s">
        <v>36</v>
      </c>
      <c r="Q39" s="77">
        <v>1022.9264165878058</v>
      </c>
      <c r="R39" s="49">
        <f t="shared" si="1"/>
        <v>11.666666666666666</v>
      </c>
      <c r="S39" s="50">
        <f t="shared" si="1"/>
        <v>8.3333333333333339</v>
      </c>
      <c r="T39" s="50">
        <f t="shared" si="1"/>
        <v>6.6666666666666661</v>
      </c>
      <c r="U39" s="51">
        <f t="shared" si="2"/>
        <v>0</v>
      </c>
      <c r="V39" s="50">
        <f t="shared" si="3"/>
        <v>10</v>
      </c>
      <c r="W39" s="14">
        <f t="shared" si="3"/>
        <v>6.6666666666666661</v>
      </c>
    </row>
    <row r="40" spans="2:23" x14ac:dyDescent="0.25">
      <c r="B40" s="1" t="s">
        <v>15</v>
      </c>
      <c r="C40" s="12">
        <f t="shared" ref="C40:O40" si="4">SUM(C9:C39)</f>
        <v>932.67200000000003</v>
      </c>
      <c r="D40" s="36">
        <f t="shared" si="4"/>
        <v>1630</v>
      </c>
      <c r="E40" s="36">
        <f t="shared" ref="E40" si="5">SUM(E9:E39)</f>
        <v>1486.1999999999998</v>
      </c>
      <c r="F40" s="36">
        <f t="shared" si="4"/>
        <v>1400.2999999999997</v>
      </c>
      <c r="G40" s="36"/>
      <c r="H40" s="36">
        <f t="shared" si="4"/>
        <v>59</v>
      </c>
      <c r="I40" s="36">
        <f t="shared" si="4"/>
        <v>145</v>
      </c>
      <c r="J40" s="35">
        <f t="shared" si="4"/>
        <v>0.89</v>
      </c>
      <c r="K40" s="36">
        <f t="shared" si="4"/>
        <v>1679.3</v>
      </c>
      <c r="L40" s="36">
        <f t="shared" si="4"/>
        <v>1284.4000000000001</v>
      </c>
      <c r="M40" s="12"/>
      <c r="N40" s="36">
        <f t="shared" si="4"/>
        <v>52.5</v>
      </c>
      <c r="O40" s="37">
        <f t="shared" si="4"/>
        <v>230</v>
      </c>
      <c r="P40" s="3"/>
      <c r="Q40" s="36">
        <f>SUM(Q9:Q39)</f>
        <v>31580.749318205693</v>
      </c>
      <c r="R40" s="37"/>
      <c r="S40" s="47"/>
      <c r="T40" s="47"/>
      <c r="U40" s="48">
        <f t="shared" si="2"/>
        <v>2.2606000000000002</v>
      </c>
      <c r="V40" s="47"/>
      <c r="W40" s="13"/>
    </row>
    <row r="41" spans="2:23" x14ac:dyDescent="0.25">
      <c r="B41" s="7" t="s">
        <v>16</v>
      </c>
      <c r="C41" s="15">
        <f>C40/31</f>
        <v>30.086193548387097</v>
      </c>
      <c r="D41" s="38">
        <f t="shared" ref="D41:O41" si="6">D40/31</f>
        <v>52.58064516129032</v>
      </c>
      <c r="E41" s="38">
        <f t="shared" ref="E41" si="7">E40/31</f>
        <v>47.941935483870964</v>
      </c>
      <c r="F41" s="38">
        <f t="shared" si="6"/>
        <v>45.170967741935478</v>
      </c>
      <c r="G41" s="38"/>
      <c r="H41" s="38">
        <f t="shared" si="6"/>
        <v>1.903225806451613</v>
      </c>
      <c r="I41" s="38">
        <f t="shared" si="6"/>
        <v>4.67741935483871</v>
      </c>
      <c r="J41" s="38">
        <f t="shared" si="6"/>
        <v>2.8709677419354838E-2</v>
      </c>
      <c r="K41" s="38">
        <f t="shared" si="6"/>
        <v>54.170967741935485</v>
      </c>
      <c r="L41" s="38">
        <f t="shared" si="6"/>
        <v>41.432258064516134</v>
      </c>
      <c r="M41" s="15"/>
      <c r="N41" s="38">
        <f t="shared" si="6"/>
        <v>1.6935483870967742</v>
      </c>
      <c r="O41" s="39">
        <f t="shared" si="6"/>
        <v>7.419354838709677</v>
      </c>
      <c r="P41" s="9"/>
      <c r="Q41" s="38">
        <f>AVERAGE(Q9:Q39)</f>
        <v>1018.7338489743772</v>
      </c>
      <c r="R41" s="39">
        <f t="shared" si="1"/>
        <v>11.433691756272401</v>
      </c>
      <c r="S41" s="52">
        <f t="shared" si="1"/>
        <v>8.8566308243727576</v>
      </c>
      <c r="T41" s="52">
        <f t="shared" si="1"/>
        <v>7.3172043010752654</v>
      </c>
      <c r="U41" s="53">
        <f t="shared" si="2"/>
        <v>7.2922580645161286E-2</v>
      </c>
      <c r="V41" s="52">
        <f t="shared" si="3"/>
        <v>12.317204301075268</v>
      </c>
      <c r="W41" s="54">
        <f t="shared" si="3"/>
        <v>5.2401433691756294</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6</v>
      </c>
      <c r="E45" s="5">
        <v>4</v>
      </c>
      <c r="F45" s="5">
        <v>1.5</v>
      </c>
      <c r="G45" s="5">
        <v>4</v>
      </c>
      <c r="H45" s="5">
        <v>4.5</v>
      </c>
      <c r="I45" s="5">
        <v>3.5</v>
      </c>
      <c r="J45" s="5">
        <v>1.5</v>
      </c>
      <c r="K45" s="6"/>
    </row>
    <row r="46" spans="2:23" ht="30" x14ac:dyDescent="0.25">
      <c r="B46" s="24" t="s">
        <v>28</v>
      </c>
      <c r="C46" s="7">
        <v>0.5</v>
      </c>
      <c r="D46" s="8">
        <v>21.5</v>
      </c>
      <c r="E46" s="8">
        <v>16.5</v>
      </c>
      <c r="F46" s="8">
        <v>15</v>
      </c>
      <c r="G46" s="8">
        <v>21</v>
      </c>
      <c r="H46" s="8">
        <v>18</v>
      </c>
      <c r="I46" s="8">
        <v>11</v>
      </c>
      <c r="J46" s="8">
        <v>8</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30.09</v>
      </c>
      <c r="D9" s="1">
        <v>54</v>
      </c>
      <c r="E9" s="1">
        <v>52</v>
      </c>
      <c r="F9" s="3">
        <v>48</v>
      </c>
      <c r="G9" s="2" t="s">
        <v>39</v>
      </c>
      <c r="H9" s="3">
        <v>2</v>
      </c>
      <c r="I9" s="3">
        <v>3</v>
      </c>
      <c r="J9" s="13"/>
      <c r="K9" s="1">
        <v>56</v>
      </c>
      <c r="L9" s="3">
        <v>44.2</v>
      </c>
      <c r="M9" s="2" t="s">
        <v>39</v>
      </c>
      <c r="N9" s="2">
        <v>1</v>
      </c>
      <c r="O9" s="10">
        <v>8</v>
      </c>
      <c r="P9" s="3" t="s">
        <v>33</v>
      </c>
      <c r="Q9" s="78">
        <v>1018.5918391281696</v>
      </c>
      <c r="R9" s="37">
        <f>CONVERT(D9,"F","C")</f>
        <v>12.222222222222221</v>
      </c>
      <c r="S9" s="47">
        <f t="shared" ref="S9:T24" si="0">CONVERT(E9,"F","C")</f>
        <v>11.111111111111111</v>
      </c>
      <c r="T9" s="47">
        <f t="shared" si="0"/>
        <v>8.8888888888888893</v>
      </c>
      <c r="U9" s="48">
        <f>CONVERT(J9,"in","cm")</f>
        <v>0</v>
      </c>
      <c r="V9" s="47">
        <f>CONVERT(K9,"F","C")</f>
        <v>13.333333333333332</v>
      </c>
      <c r="W9" s="13">
        <f>CONVERT(L9,"F","C")</f>
        <v>6.7777777777777795</v>
      </c>
    </row>
    <row r="10" spans="1:23" x14ac:dyDescent="0.25">
      <c r="B10" s="4">
        <v>2</v>
      </c>
      <c r="C10" s="33">
        <v>30.088000000000001</v>
      </c>
      <c r="D10" s="5">
        <v>54</v>
      </c>
      <c r="E10" s="4">
        <v>49</v>
      </c>
      <c r="F10" s="6">
        <v>47.7</v>
      </c>
      <c r="G10" s="5" t="s">
        <v>39</v>
      </c>
      <c r="H10" s="6">
        <v>1</v>
      </c>
      <c r="I10" s="6">
        <v>10</v>
      </c>
      <c r="J10" s="14"/>
      <c r="K10" s="4">
        <v>53</v>
      </c>
      <c r="L10" s="6">
        <v>40.799999999999997</v>
      </c>
      <c r="M10" s="5" t="s">
        <v>39</v>
      </c>
      <c r="N10" s="5">
        <v>1.5</v>
      </c>
      <c r="O10" s="11">
        <v>7</v>
      </c>
      <c r="P10" s="6" t="s">
        <v>36</v>
      </c>
      <c r="Q10" s="77">
        <v>1018.5241113553628</v>
      </c>
      <c r="R10" s="49">
        <f t="shared" ref="R10:T40" si="1">CONVERT(D10,"F","C")</f>
        <v>12.222222222222221</v>
      </c>
      <c r="S10" s="50">
        <f t="shared" si="0"/>
        <v>9.4444444444444446</v>
      </c>
      <c r="T10" s="50">
        <f t="shared" si="0"/>
        <v>8.7222222222222232</v>
      </c>
      <c r="U10" s="51">
        <f t="shared" ref="U10:U40" si="2">CONVERT(J10,"in","cm")</f>
        <v>0</v>
      </c>
      <c r="V10" s="50">
        <f t="shared" ref="V10:W40" si="3">CONVERT(K10,"F","C")</f>
        <v>11.666666666666666</v>
      </c>
      <c r="W10" s="14">
        <f t="shared" si="3"/>
        <v>4.8888888888888875</v>
      </c>
    </row>
    <row r="11" spans="1:23" x14ac:dyDescent="0.25">
      <c r="B11" s="4">
        <v>3</v>
      </c>
      <c r="C11" s="33">
        <v>29.84</v>
      </c>
      <c r="D11" s="5">
        <v>53</v>
      </c>
      <c r="E11" s="4">
        <v>50</v>
      </c>
      <c r="F11" s="6">
        <v>48</v>
      </c>
      <c r="G11" s="5" t="s">
        <v>35</v>
      </c>
      <c r="H11" s="6">
        <v>2</v>
      </c>
      <c r="I11" s="6">
        <v>9</v>
      </c>
      <c r="J11" s="14"/>
      <c r="K11" s="4">
        <v>57.2</v>
      </c>
      <c r="L11" s="6">
        <v>43.5</v>
      </c>
      <c r="M11" s="5" t="s">
        <v>38</v>
      </c>
      <c r="N11" s="5">
        <v>1</v>
      </c>
      <c r="O11" s="11">
        <v>8</v>
      </c>
      <c r="P11" s="6" t="s">
        <v>33</v>
      </c>
      <c r="Q11" s="77">
        <v>1010.1258675273168</v>
      </c>
      <c r="R11" s="49">
        <f t="shared" si="1"/>
        <v>11.666666666666666</v>
      </c>
      <c r="S11" s="50">
        <f t="shared" si="0"/>
        <v>10</v>
      </c>
      <c r="T11" s="50">
        <f t="shared" si="0"/>
        <v>8.8888888888888893</v>
      </c>
      <c r="U11" s="51">
        <f t="shared" si="2"/>
        <v>0</v>
      </c>
      <c r="V11" s="50">
        <f t="shared" si="3"/>
        <v>14.000000000000002</v>
      </c>
      <c r="W11" s="14">
        <f t="shared" si="3"/>
        <v>6.3888888888888884</v>
      </c>
    </row>
    <row r="12" spans="1:23" x14ac:dyDescent="0.25">
      <c r="B12" s="4">
        <v>4</v>
      </c>
      <c r="C12" s="33">
        <v>30.056000000000001</v>
      </c>
      <c r="D12" s="34">
        <v>53</v>
      </c>
      <c r="E12" s="4">
        <v>47.6</v>
      </c>
      <c r="F12" s="6">
        <v>46</v>
      </c>
      <c r="G12" s="5" t="s">
        <v>44</v>
      </c>
      <c r="H12" s="6">
        <v>1</v>
      </c>
      <c r="I12" s="6">
        <v>8</v>
      </c>
      <c r="J12" s="14">
        <v>0.01</v>
      </c>
      <c r="K12" s="4">
        <v>50.2</v>
      </c>
      <c r="L12" s="6">
        <v>37.4</v>
      </c>
      <c r="M12" s="5"/>
      <c r="N12" s="5">
        <v>0</v>
      </c>
      <c r="O12" s="11">
        <v>7</v>
      </c>
      <c r="P12" s="6" t="s">
        <v>33</v>
      </c>
      <c r="Q12" s="77">
        <v>1017.4404669904535</v>
      </c>
      <c r="R12" s="49">
        <f t="shared" si="1"/>
        <v>11.666666666666666</v>
      </c>
      <c r="S12" s="50">
        <f t="shared" si="0"/>
        <v>8.6666666666666679</v>
      </c>
      <c r="T12" s="50">
        <f t="shared" si="0"/>
        <v>7.7777777777777777</v>
      </c>
      <c r="U12" s="51">
        <f t="shared" si="2"/>
        <v>2.5399999999999999E-2</v>
      </c>
      <c r="V12" s="50">
        <f t="shared" si="3"/>
        <v>10.111111111111112</v>
      </c>
      <c r="W12" s="14">
        <f t="shared" si="3"/>
        <v>2.9999999999999991</v>
      </c>
    </row>
    <row r="13" spans="1:23" x14ac:dyDescent="0.25">
      <c r="B13" s="4">
        <v>5</v>
      </c>
      <c r="C13" s="33">
        <v>30.16</v>
      </c>
      <c r="D13" s="34">
        <v>52</v>
      </c>
      <c r="E13" s="4">
        <v>52.6</v>
      </c>
      <c r="F13" s="6">
        <v>48.5</v>
      </c>
      <c r="G13" s="5" t="s">
        <v>35</v>
      </c>
      <c r="H13" s="6">
        <v>1</v>
      </c>
      <c r="I13" s="6">
        <v>0</v>
      </c>
      <c r="J13" s="14"/>
      <c r="K13" s="4">
        <v>55.5</v>
      </c>
      <c r="L13" s="6">
        <v>32</v>
      </c>
      <c r="M13" s="5" t="s">
        <v>35</v>
      </c>
      <c r="N13" s="5">
        <v>0.5</v>
      </c>
      <c r="O13" s="11">
        <v>7</v>
      </c>
      <c r="P13" s="6" t="s">
        <v>61</v>
      </c>
      <c r="Q13" s="77">
        <v>1020.9623111764082</v>
      </c>
      <c r="R13" s="49">
        <f t="shared" si="1"/>
        <v>11.111111111111111</v>
      </c>
      <c r="S13" s="50">
        <f t="shared" si="0"/>
        <v>11.444444444444445</v>
      </c>
      <c r="T13" s="50">
        <f t="shared" si="0"/>
        <v>9.1666666666666661</v>
      </c>
      <c r="U13" s="51">
        <f t="shared" si="2"/>
        <v>0</v>
      </c>
      <c r="V13" s="50">
        <f t="shared" si="3"/>
        <v>13.055555555555555</v>
      </c>
      <c r="W13" s="14">
        <f t="shared" si="3"/>
        <v>0</v>
      </c>
    </row>
    <row r="14" spans="1:23" x14ac:dyDescent="0.25">
      <c r="B14" s="4">
        <v>6</v>
      </c>
      <c r="C14" s="33">
        <v>30.106000000000002</v>
      </c>
      <c r="D14" s="5">
        <v>53</v>
      </c>
      <c r="E14" s="4">
        <v>54</v>
      </c>
      <c r="F14" s="6">
        <v>48.2</v>
      </c>
      <c r="G14" s="5" t="s">
        <v>31</v>
      </c>
      <c r="H14" s="6">
        <v>1.5</v>
      </c>
      <c r="I14" s="6">
        <v>2</v>
      </c>
      <c r="J14" s="14"/>
      <c r="K14" s="4">
        <v>60</v>
      </c>
      <c r="L14" s="6">
        <v>35</v>
      </c>
      <c r="M14" s="5" t="s">
        <v>44</v>
      </c>
      <c r="N14" s="5">
        <v>3</v>
      </c>
      <c r="O14" s="11">
        <v>7</v>
      </c>
      <c r="P14" s="6" t="s">
        <v>61</v>
      </c>
      <c r="Q14" s="77">
        <v>1019.1336613106238</v>
      </c>
      <c r="R14" s="49">
        <f t="shared" si="1"/>
        <v>11.666666666666666</v>
      </c>
      <c r="S14" s="50">
        <f t="shared" si="0"/>
        <v>12.222222222222221</v>
      </c>
      <c r="T14" s="50">
        <f t="shared" si="0"/>
        <v>9.0000000000000018</v>
      </c>
      <c r="U14" s="51">
        <f t="shared" si="2"/>
        <v>0</v>
      </c>
      <c r="V14" s="50">
        <f t="shared" si="3"/>
        <v>15.555555555555555</v>
      </c>
      <c r="W14" s="14">
        <f t="shared" si="3"/>
        <v>1.6666666666666665</v>
      </c>
    </row>
    <row r="15" spans="1:23" x14ac:dyDescent="0.25">
      <c r="B15" s="4">
        <v>7</v>
      </c>
      <c r="C15" s="33">
        <v>30.06</v>
      </c>
      <c r="D15" s="5">
        <v>53</v>
      </c>
      <c r="E15" s="4">
        <v>48</v>
      </c>
      <c r="F15" s="6">
        <v>44</v>
      </c>
      <c r="G15" s="5" t="s">
        <v>37</v>
      </c>
      <c r="H15" s="6">
        <v>2</v>
      </c>
      <c r="I15" s="6">
        <v>3</v>
      </c>
      <c r="J15" s="14"/>
      <c r="K15" s="4">
        <v>56.5</v>
      </c>
      <c r="L15" s="6">
        <v>40.6</v>
      </c>
      <c r="M15" s="5" t="s">
        <v>37</v>
      </c>
      <c r="N15" s="5">
        <v>3</v>
      </c>
      <c r="O15" s="11">
        <v>7</v>
      </c>
      <c r="P15" s="6" t="s">
        <v>33</v>
      </c>
      <c r="Q15" s="77">
        <v>1017.5759225360672</v>
      </c>
      <c r="R15" s="49">
        <f t="shared" si="1"/>
        <v>11.666666666666666</v>
      </c>
      <c r="S15" s="50">
        <f t="shared" si="0"/>
        <v>8.8888888888888893</v>
      </c>
      <c r="T15" s="50">
        <f t="shared" si="0"/>
        <v>6.6666666666666661</v>
      </c>
      <c r="U15" s="51">
        <f t="shared" si="2"/>
        <v>0</v>
      </c>
      <c r="V15" s="50">
        <f t="shared" si="3"/>
        <v>13.611111111111111</v>
      </c>
      <c r="W15" s="14">
        <f t="shared" si="3"/>
        <v>4.7777777777777786</v>
      </c>
    </row>
    <row r="16" spans="1:23" x14ac:dyDescent="0.25">
      <c r="B16" s="4">
        <v>8</v>
      </c>
      <c r="C16" s="33">
        <v>30.004000000000001</v>
      </c>
      <c r="D16" s="5">
        <v>54</v>
      </c>
      <c r="E16" s="4">
        <v>48</v>
      </c>
      <c r="F16" s="6">
        <v>47</v>
      </c>
      <c r="G16" s="5" t="s">
        <v>32</v>
      </c>
      <c r="H16" s="6">
        <v>0.5</v>
      </c>
      <c r="I16" s="6">
        <v>10</v>
      </c>
      <c r="J16" s="14">
        <v>0.23</v>
      </c>
      <c r="K16" s="4">
        <v>57.8</v>
      </c>
      <c r="L16" s="6">
        <v>45.1</v>
      </c>
      <c r="M16" s="5" t="s">
        <v>35</v>
      </c>
      <c r="N16" s="5">
        <v>0.5</v>
      </c>
      <c r="O16" s="11">
        <v>8</v>
      </c>
      <c r="P16" s="6" t="s">
        <v>55</v>
      </c>
      <c r="Q16" s="77">
        <v>1015.679544897476</v>
      </c>
      <c r="R16" s="49">
        <f t="shared" si="1"/>
        <v>12.222222222222221</v>
      </c>
      <c r="S16" s="50">
        <f t="shared" si="0"/>
        <v>8.8888888888888893</v>
      </c>
      <c r="T16" s="50">
        <f t="shared" si="0"/>
        <v>8.3333333333333339</v>
      </c>
      <c r="U16" s="51">
        <f t="shared" si="2"/>
        <v>0.58420000000000005</v>
      </c>
      <c r="V16" s="50">
        <f t="shared" si="3"/>
        <v>14.333333333333332</v>
      </c>
      <c r="W16" s="14">
        <f t="shared" si="3"/>
        <v>7.2777777777777786</v>
      </c>
    </row>
    <row r="17" spans="2:23" x14ac:dyDescent="0.25">
      <c r="B17" s="4">
        <v>9</v>
      </c>
      <c r="C17" s="33">
        <v>29.922000000000001</v>
      </c>
      <c r="D17" s="5">
        <v>54</v>
      </c>
      <c r="E17" s="4">
        <v>52.6</v>
      </c>
      <c r="F17" s="6">
        <v>50</v>
      </c>
      <c r="G17" s="5" t="s">
        <v>35</v>
      </c>
      <c r="H17" s="6">
        <v>1</v>
      </c>
      <c r="I17" s="6">
        <v>7</v>
      </c>
      <c r="J17" s="14"/>
      <c r="K17" s="4">
        <v>61</v>
      </c>
      <c r="L17" s="6">
        <v>44.5</v>
      </c>
      <c r="M17" s="5" t="s">
        <v>37</v>
      </c>
      <c r="N17" s="5">
        <v>2</v>
      </c>
      <c r="O17" s="11">
        <v>8</v>
      </c>
      <c r="P17" s="6" t="s">
        <v>66</v>
      </c>
      <c r="Q17" s="77">
        <v>1012.9027062123965</v>
      </c>
      <c r="R17" s="49">
        <f t="shared" si="1"/>
        <v>12.222222222222221</v>
      </c>
      <c r="S17" s="50">
        <f t="shared" si="0"/>
        <v>11.444444444444445</v>
      </c>
      <c r="T17" s="50">
        <f t="shared" si="0"/>
        <v>10</v>
      </c>
      <c r="U17" s="51">
        <f t="shared" si="2"/>
        <v>0</v>
      </c>
      <c r="V17" s="50">
        <f t="shared" si="3"/>
        <v>16.111111111111111</v>
      </c>
      <c r="W17" s="14">
        <f t="shared" si="3"/>
        <v>6.9444444444444446</v>
      </c>
    </row>
    <row r="18" spans="2:23" x14ac:dyDescent="0.25">
      <c r="B18" s="4">
        <v>10</v>
      </c>
      <c r="C18" s="33">
        <v>29.882000000000001</v>
      </c>
      <c r="D18" s="5">
        <v>54</v>
      </c>
      <c r="E18" s="4">
        <v>50.7</v>
      </c>
      <c r="F18" s="6">
        <v>47</v>
      </c>
      <c r="G18" s="5" t="s">
        <v>37</v>
      </c>
      <c r="H18" s="6">
        <v>2</v>
      </c>
      <c r="I18" s="6">
        <v>7</v>
      </c>
      <c r="J18" s="14"/>
      <c r="K18" s="4">
        <v>55</v>
      </c>
      <c r="L18" s="6">
        <v>44.3</v>
      </c>
      <c r="M18" s="5" t="s">
        <v>31</v>
      </c>
      <c r="N18" s="5">
        <v>1.5</v>
      </c>
      <c r="O18" s="11">
        <v>7</v>
      </c>
      <c r="P18" s="6" t="s">
        <v>33</v>
      </c>
      <c r="Q18" s="77">
        <v>1011.5481507562602</v>
      </c>
      <c r="R18" s="49">
        <f t="shared" si="1"/>
        <v>12.222222222222221</v>
      </c>
      <c r="S18" s="50">
        <f t="shared" si="0"/>
        <v>10.388888888888891</v>
      </c>
      <c r="T18" s="50">
        <f t="shared" si="0"/>
        <v>8.3333333333333339</v>
      </c>
      <c r="U18" s="51">
        <f t="shared" si="2"/>
        <v>0</v>
      </c>
      <c r="V18" s="50">
        <f t="shared" si="3"/>
        <v>12.777777777777777</v>
      </c>
      <c r="W18" s="14">
        <f t="shared" si="3"/>
        <v>6.8333333333333313</v>
      </c>
    </row>
    <row r="19" spans="2:23" x14ac:dyDescent="0.25">
      <c r="B19" s="4">
        <v>11</v>
      </c>
      <c r="C19" s="33">
        <v>29.986000000000001</v>
      </c>
      <c r="D19" s="5">
        <v>55</v>
      </c>
      <c r="E19" s="4">
        <v>50.7</v>
      </c>
      <c r="F19" s="6">
        <v>48.4</v>
      </c>
      <c r="G19" s="5" t="s">
        <v>31</v>
      </c>
      <c r="H19" s="6">
        <v>1.5</v>
      </c>
      <c r="I19" s="6">
        <v>10</v>
      </c>
      <c r="J19" s="14">
        <v>0.19</v>
      </c>
      <c r="K19" s="4">
        <v>53.9</v>
      </c>
      <c r="L19" s="6">
        <v>47.6</v>
      </c>
      <c r="M19" s="5" t="s">
        <v>35</v>
      </c>
      <c r="N19" s="5">
        <v>1.5</v>
      </c>
      <c r="O19" s="11">
        <v>8</v>
      </c>
      <c r="P19" s="6" t="s">
        <v>49</v>
      </c>
      <c r="Q19" s="77">
        <v>1015.0699949422149</v>
      </c>
      <c r="R19" s="49">
        <f t="shared" si="1"/>
        <v>12.777777777777777</v>
      </c>
      <c r="S19" s="50">
        <f t="shared" si="0"/>
        <v>10.388888888888891</v>
      </c>
      <c r="T19" s="50">
        <f t="shared" si="0"/>
        <v>9.1111111111111107</v>
      </c>
      <c r="U19" s="51">
        <f t="shared" si="2"/>
        <v>0.48260000000000003</v>
      </c>
      <c r="V19" s="50">
        <f t="shared" si="3"/>
        <v>12.166666666666666</v>
      </c>
      <c r="W19" s="14">
        <f t="shared" si="3"/>
        <v>8.6666666666666679</v>
      </c>
    </row>
    <row r="20" spans="2:23" x14ac:dyDescent="0.25">
      <c r="B20" s="4">
        <v>12</v>
      </c>
      <c r="C20" s="33">
        <v>30.02</v>
      </c>
      <c r="D20" s="5">
        <v>55</v>
      </c>
      <c r="E20" s="4">
        <v>53</v>
      </c>
      <c r="F20" s="6">
        <v>52</v>
      </c>
      <c r="G20" s="5" t="s">
        <v>39</v>
      </c>
      <c r="H20" s="6">
        <v>2</v>
      </c>
      <c r="I20" s="6">
        <v>9</v>
      </c>
      <c r="J20" s="14"/>
      <c r="K20" s="4">
        <v>60</v>
      </c>
      <c r="L20" s="6">
        <v>51</v>
      </c>
      <c r="M20" s="5" t="s">
        <v>39</v>
      </c>
      <c r="N20" s="5">
        <v>1.5</v>
      </c>
      <c r="O20" s="11">
        <v>8</v>
      </c>
      <c r="P20" s="6" t="s">
        <v>33</v>
      </c>
      <c r="Q20" s="77">
        <v>1016.2213670799306</v>
      </c>
      <c r="R20" s="49">
        <f t="shared" si="1"/>
        <v>12.777777777777777</v>
      </c>
      <c r="S20" s="50">
        <f t="shared" si="0"/>
        <v>11.666666666666666</v>
      </c>
      <c r="T20" s="50">
        <f t="shared" si="0"/>
        <v>11.111111111111111</v>
      </c>
      <c r="U20" s="51">
        <f t="shared" si="2"/>
        <v>0</v>
      </c>
      <c r="V20" s="50">
        <f t="shared" si="3"/>
        <v>15.555555555555555</v>
      </c>
      <c r="W20" s="14">
        <f t="shared" si="3"/>
        <v>10.555555555555555</v>
      </c>
    </row>
    <row r="21" spans="2:23" x14ac:dyDescent="0.25">
      <c r="B21" s="4">
        <v>13</v>
      </c>
      <c r="C21" s="33">
        <v>30.172000000000001</v>
      </c>
      <c r="D21" s="5">
        <v>57</v>
      </c>
      <c r="E21" s="4">
        <v>53</v>
      </c>
      <c r="F21" s="6">
        <v>51.7</v>
      </c>
      <c r="G21" s="5" t="s">
        <v>35</v>
      </c>
      <c r="H21" s="6">
        <v>1</v>
      </c>
      <c r="I21" s="6">
        <v>10</v>
      </c>
      <c r="J21" s="14"/>
      <c r="K21" s="4">
        <v>58</v>
      </c>
      <c r="L21" s="6">
        <v>49.7</v>
      </c>
      <c r="M21" s="5"/>
      <c r="N21" s="5">
        <v>0</v>
      </c>
      <c r="O21" s="11">
        <v>8</v>
      </c>
      <c r="P21" s="6" t="s">
        <v>33</v>
      </c>
      <c r="Q21" s="77">
        <v>1021.3686778132491</v>
      </c>
      <c r="R21" s="49">
        <f t="shared" si="1"/>
        <v>13.888888888888889</v>
      </c>
      <c r="S21" s="50">
        <f t="shared" si="0"/>
        <v>11.666666666666666</v>
      </c>
      <c r="T21" s="50">
        <f t="shared" si="0"/>
        <v>10.944444444444446</v>
      </c>
      <c r="U21" s="51">
        <f t="shared" si="2"/>
        <v>0</v>
      </c>
      <c r="V21" s="50">
        <f t="shared" si="3"/>
        <v>14.444444444444445</v>
      </c>
      <c r="W21" s="14">
        <f t="shared" si="3"/>
        <v>9.8333333333333339</v>
      </c>
    </row>
    <row r="22" spans="2:23" x14ac:dyDescent="0.25">
      <c r="B22" s="4">
        <v>14</v>
      </c>
      <c r="C22" s="33">
        <v>29.9</v>
      </c>
      <c r="D22" s="5">
        <v>57</v>
      </c>
      <c r="E22" s="4">
        <v>59</v>
      </c>
      <c r="F22" s="6">
        <v>56</v>
      </c>
      <c r="G22" s="5" t="s">
        <v>31</v>
      </c>
      <c r="H22" s="6">
        <v>1</v>
      </c>
      <c r="I22" s="6">
        <v>7</v>
      </c>
      <c r="J22" s="14">
        <v>0.57999999999999996</v>
      </c>
      <c r="K22" s="4">
        <v>68</v>
      </c>
      <c r="L22" s="6">
        <v>48.6</v>
      </c>
      <c r="M22" s="5" t="s">
        <v>37</v>
      </c>
      <c r="N22" s="5">
        <v>1</v>
      </c>
      <c r="O22" s="11">
        <v>8</v>
      </c>
      <c r="P22" s="6" t="s">
        <v>67</v>
      </c>
      <c r="Q22" s="77">
        <v>1012.1577007115214</v>
      </c>
      <c r="R22" s="49">
        <f t="shared" si="1"/>
        <v>13.888888888888889</v>
      </c>
      <c r="S22" s="50">
        <f t="shared" si="0"/>
        <v>15</v>
      </c>
      <c r="T22" s="50">
        <f t="shared" si="0"/>
        <v>13.333333333333332</v>
      </c>
      <c r="U22" s="51">
        <f t="shared" si="2"/>
        <v>1.4732000000000001</v>
      </c>
      <c r="V22" s="50">
        <f t="shared" si="3"/>
        <v>20</v>
      </c>
      <c r="W22" s="14">
        <f t="shared" si="3"/>
        <v>9.2222222222222232</v>
      </c>
    </row>
    <row r="23" spans="2:23" x14ac:dyDescent="0.25">
      <c r="B23" s="4">
        <v>15</v>
      </c>
      <c r="C23" s="33">
        <v>29.61</v>
      </c>
      <c r="D23" s="5">
        <v>56</v>
      </c>
      <c r="E23" s="4">
        <v>54.5</v>
      </c>
      <c r="F23" s="6">
        <v>52</v>
      </c>
      <c r="G23" s="5" t="s">
        <v>35</v>
      </c>
      <c r="H23" s="6">
        <v>3</v>
      </c>
      <c r="I23" s="6">
        <v>9</v>
      </c>
      <c r="J23" s="14">
        <v>0.05</v>
      </c>
      <c r="K23" s="4">
        <v>58</v>
      </c>
      <c r="L23" s="6">
        <v>49.3</v>
      </c>
      <c r="M23" s="5" t="s">
        <v>32</v>
      </c>
      <c r="N23" s="5">
        <v>3</v>
      </c>
      <c r="O23" s="11">
        <v>9</v>
      </c>
      <c r="P23" s="6" t="s">
        <v>33</v>
      </c>
      <c r="Q23" s="77">
        <v>1002.3371736545326</v>
      </c>
      <c r="R23" s="49">
        <f t="shared" si="1"/>
        <v>13.333333333333332</v>
      </c>
      <c r="S23" s="50">
        <f t="shared" si="0"/>
        <v>12.5</v>
      </c>
      <c r="T23" s="50">
        <f t="shared" si="0"/>
        <v>11.111111111111111</v>
      </c>
      <c r="U23" s="51">
        <f t="shared" si="2"/>
        <v>0.127</v>
      </c>
      <c r="V23" s="50">
        <f t="shared" si="3"/>
        <v>14.444444444444445</v>
      </c>
      <c r="W23" s="14">
        <f t="shared" si="3"/>
        <v>9.6111111111111089</v>
      </c>
    </row>
    <row r="24" spans="2:23" x14ac:dyDescent="0.25">
      <c r="B24" s="4">
        <v>16</v>
      </c>
      <c r="C24" s="33">
        <v>29.65</v>
      </c>
      <c r="D24" s="5">
        <v>56</v>
      </c>
      <c r="E24" s="4">
        <v>54.6</v>
      </c>
      <c r="F24" s="6">
        <v>51.5</v>
      </c>
      <c r="G24" s="5" t="s">
        <v>39</v>
      </c>
      <c r="H24" s="6">
        <v>4</v>
      </c>
      <c r="I24" s="6">
        <v>7</v>
      </c>
      <c r="J24" s="14">
        <v>0.46</v>
      </c>
      <c r="K24" s="4">
        <v>60</v>
      </c>
      <c r="L24" s="6">
        <v>49.6</v>
      </c>
      <c r="M24" s="5" t="s">
        <v>35</v>
      </c>
      <c r="N24" s="5">
        <v>3</v>
      </c>
      <c r="O24" s="11">
        <v>7</v>
      </c>
      <c r="P24" s="6" t="s">
        <v>33</v>
      </c>
      <c r="Q24" s="77">
        <v>1003.6917291106688</v>
      </c>
      <c r="R24" s="49">
        <f t="shared" si="1"/>
        <v>13.333333333333332</v>
      </c>
      <c r="S24" s="50">
        <f t="shared" si="0"/>
        <v>12.555555555555555</v>
      </c>
      <c r="T24" s="50">
        <f t="shared" si="0"/>
        <v>10.833333333333334</v>
      </c>
      <c r="U24" s="51">
        <f t="shared" si="2"/>
        <v>1.1684000000000001</v>
      </c>
      <c r="V24" s="50">
        <f t="shared" si="3"/>
        <v>15.555555555555555</v>
      </c>
      <c r="W24" s="14">
        <f t="shared" si="3"/>
        <v>9.7777777777777786</v>
      </c>
    </row>
    <row r="25" spans="2:23" x14ac:dyDescent="0.25">
      <c r="B25" s="4">
        <v>17</v>
      </c>
      <c r="C25" s="33">
        <v>29.626000000000001</v>
      </c>
      <c r="D25" s="5">
        <v>56</v>
      </c>
      <c r="E25" s="4">
        <v>53</v>
      </c>
      <c r="F25" s="6">
        <v>51.6</v>
      </c>
      <c r="G25" s="5" t="s">
        <v>39</v>
      </c>
      <c r="H25" s="6">
        <v>2</v>
      </c>
      <c r="I25" s="6">
        <v>9</v>
      </c>
      <c r="J25" s="14">
        <v>0.1</v>
      </c>
      <c r="K25" s="4">
        <v>59</v>
      </c>
      <c r="L25" s="6">
        <v>47.8</v>
      </c>
      <c r="M25" s="5" t="s">
        <v>32</v>
      </c>
      <c r="N25" s="5">
        <v>1.5</v>
      </c>
      <c r="O25" s="11">
        <v>7</v>
      </c>
      <c r="P25" s="6" t="s">
        <v>33</v>
      </c>
      <c r="Q25" s="77">
        <v>1002.8789958369871</v>
      </c>
      <c r="R25" s="49">
        <f t="shared" si="1"/>
        <v>13.333333333333332</v>
      </c>
      <c r="S25" s="50">
        <f t="shared" si="1"/>
        <v>11.666666666666666</v>
      </c>
      <c r="T25" s="50">
        <f t="shared" si="1"/>
        <v>10.888888888888889</v>
      </c>
      <c r="U25" s="51">
        <f t="shared" si="2"/>
        <v>0.254</v>
      </c>
      <c r="V25" s="50">
        <f t="shared" si="3"/>
        <v>15</v>
      </c>
      <c r="W25" s="14">
        <f t="shared" si="3"/>
        <v>8.7777777777777768</v>
      </c>
    </row>
    <row r="26" spans="2:23" x14ac:dyDescent="0.25">
      <c r="B26" s="4">
        <v>18</v>
      </c>
      <c r="C26" s="33">
        <v>29.603999999999999</v>
      </c>
      <c r="D26" s="5">
        <v>56</v>
      </c>
      <c r="E26" s="4">
        <v>53</v>
      </c>
      <c r="F26" s="6">
        <v>53</v>
      </c>
      <c r="G26" s="5" t="s">
        <v>32</v>
      </c>
      <c r="H26" s="6">
        <v>2</v>
      </c>
      <c r="I26" s="6">
        <v>10</v>
      </c>
      <c r="J26" s="14">
        <v>0.35</v>
      </c>
      <c r="K26" s="4">
        <v>55.4</v>
      </c>
      <c r="L26" s="6">
        <v>49.5</v>
      </c>
      <c r="M26" s="5" t="s">
        <v>32</v>
      </c>
      <c r="N26" s="5">
        <v>2</v>
      </c>
      <c r="O26" s="11">
        <v>9</v>
      </c>
      <c r="P26" s="6" t="s">
        <v>49</v>
      </c>
      <c r="Q26" s="77">
        <v>1002.133990336112</v>
      </c>
      <c r="R26" s="49">
        <f t="shared" si="1"/>
        <v>13.333333333333332</v>
      </c>
      <c r="S26" s="50">
        <f t="shared" si="1"/>
        <v>11.666666666666666</v>
      </c>
      <c r="T26" s="50">
        <f t="shared" si="1"/>
        <v>11.666666666666666</v>
      </c>
      <c r="U26" s="51">
        <f t="shared" si="2"/>
        <v>0.88900000000000001</v>
      </c>
      <c r="V26" s="50">
        <f t="shared" si="3"/>
        <v>12.999999999999998</v>
      </c>
      <c r="W26" s="14">
        <f t="shared" si="3"/>
        <v>9.7222222222222214</v>
      </c>
    </row>
    <row r="27" spans="2:23" x14ac:dyDescent="0.25">
      <c r="B27" s="4">
        <v>19</v>
      </c>
      <c r="C27" s="33">
        <v>29.626000000000001</v>
      </c>
      <c r="D27" s="5">
        <v>55</v>
      </c>
      <c r="E27" s="4">
        <v>53.3</v>
      </c>
      <c r="F27" s="6">
        <v>49</v>
      </c>
      <c r="G27" s="5" t="s">
        <v>39</v>
      </c>
      <c r="H27" s="6">
        <v>4</v>
      </c>
      <c r="I27" s="6">
        <v>5</v>
      </c>
      <c r="J27" s="14">
        <v>0.12</v>
      </c>
      <c r="K27" s="4">
        <v>58</v>
      </c>
      <c r="L27" s="6">
        <v>43.8</v>
      </c>
      <c r="M27" s="5" t="s">
        <v>39</v>
      </c>
      <c r="N27" s="5">
        <v>3</v>
      </c>
      <c r="O27" s="11">
        <v>9</v>
      </c>
      <c r="P27" s="6" t="s">
        <v>68</v>
      </c>
      <c r="Q27" s="77">
        <v>1002.8789958369871</v>
      </c>
      <c r="R27" s="49">
        <f t="shared" si="1"/>
        <v>12.777777777777777</v>
      </c>
      <c r="S27" s="50">
        <f t="shared" si="1"/>
        <v>11.833333333333332</v>
      </c>
      <c r="T27" s="50">
        <f t="shared" si="1"/>
        <v>9.4444444444444446</v>
      </c>
      <c r="U27" s="51">
        <f t="shared" si="2"/>
        <v>0.30480000000000002</v>
      </c>
      <c r="V27" s="50">
        <f t="shared" si="3"/>
        <v>14.444444444444445</v>
      </c>
      <c r="W27" s="14">
        <f t="shared" si="3"/>
        <v>6.5555555555555536</v>
      </c>
    </row>
    <row r="28" spans="2:23" x14ac:dyDescent="0.25">
      <c r="B28" s="4">
        <v>20</v>
      </c>
      <c r="C28" s="33">
        <v>29.884</v>
      </c>
      <c r="D28" s="5">
        <v>55</v>
      </c>
      <c r="E28" s="4">
        <v>53.3</v>
      </c>
      <c r="F28" s="6">
        <v>49</v>
      </c>
      <c r="G28" s="5" t="s">
        <v>39</v>
      </c>
      <c r="H28" s="6">
        <v>4</v>
      </c>
      <c r="I28" s="6">
        <v>5</v>
      </c>
      <c r="J28" s="14">
        <v>0.17</v>
      </c>
      <c r="K28" s="4">
        <v>57.2</v>
      </c>
      <c r="L28" s="6">
        <v>45</v>
      </c>
      <c r="M28" s="5" t="s">
        <v>35</v>
      </c>
      <c r="N28" s="5">
        <v>4</v>
      </c>
      <c r="O28" s="11">
        <v>9</v>
      </c>
      <c r="P28" s="6" t="s">
        <v>69</v>
      </c>
      <c r="Q28" s="77">
        <v>1011.6158785290669</v>
      </c>
      <c r="R28" s="49">
        <f t="shared" si="1"/>
        <v>12.777777777777777</v>
      </c>
      <c r="S28" s="50">
        <f t="shared" si="1"/>
        <v>11.833333333333332</v>
      </c>
      <c r="T28" s="50">
        <f t="shared" si="1"/>
        <v>9.4444444444444446</v>
      </c>
      <c r="U28" s="51">
        <f t="shared" si="2"/>
        <v>0.43179999999999996</v>
      </c>
      <c r="V28" s="50">
        <f t="shared" si="3"/>
        <v>14.000000000000002</v>
      </c>
      <c r="W28" s="14">
        <f t="shared" si="3"/>
        <v>7.2222222222222223</v>
      </c>
    </row>
    <row r="29" spans="2:23" x14ac:dyDescent="0.25">
      <c r="B29" s="4">
        <v>21</v>
      </c>
      <c r="C29" s="33">
        <v>29.756</v>
      </c>
      <c r="D29" s="5">
        <v>56</v>
      </c>
      <c r="E29" s="4">
        <v>55.3</v>
      </c>
      <c r="F29" s="6">
        <v>53.3</v>
      </c>
      <c r="G29" s="5" t="s">
        <v>39</v>
      </c>
      <c r="H29" s="6">
        <v>4</v>
      </c>
      <c r="I29" s="6">
        <v>4</v>
      </c>
      <c r="J29" s="14">
        <v>0.26</v>
      </c>
      <c r="K29" s="4">
        <v>58.2</v>
      </c>
      <c r="L29" s="6">
        <v>51</v>
      </c>
      <c r="M29" s="5" t="s">
        <v>39</v>
      </c>
      <c r="N29" s="5">
        <v>3</v>
      </c>
      <c r="O29" s="11">
        <v>9</v>
      </c>
      <c r="P29" s="6" t="s">
        <v>33</v>
      </c>
      <c r="Q29" s="77">
        <v>1007.2813010694305</v>
      </c>
      <c r="R29" s="49">
        <f t="shared" si="1"/>
        <v>13.333333333333332</v>
      </c>
      <c r="S29" s="50">
        <f t="shared" si="1"/>
        <v>12.944444444444443</v>
      </c>
      <c r="T29" s="50">
        <f t="shared" si="1"/>
        <v>11.833333333333332</v>
      </c>
      <c r="U29" s="51">
        <f t="shared" si="2"/>
        <v>0.66039999999999999</v>
      </c>
      <c r="V29" s="50">
        <f t="shared" si="3"/>
        <v>14.555555555555557</v>
      </c>
      <c r="W29" s="14">
        <f t="shared" si="3"/>
        <v>10.555555555555555</v>
      </c>
    </row>
    <row r="30" spans="2:23" x14ac:dyDescent="0.25">
      <c r="B30" s="4">
        <v>22</v>
      </c>
      <c r="C30" s="33">
        <v>29.904</v>
      </c>
      <c r="D30" s="5">
        <v>56</v>
      </c>
      <c r="E30" s="4">
        <v>52.5</v>
      </c>
      <c r="F30" s="6">
        <v>52.5</v>
      </c>
      <c r="G30" s="5" t="s">
        <v>35</v>
      </c>
      <c r="H30" s="6">
        <v>2</v>
      </c>
      <c r="I30" s="6">
        <v>10</v>
      </c>
      <c r="J30" s="14">
        <v>0.13</v>
      </c>
      <c r="K30" s="4">
        <v>55</v>
      </c>
      <c r="L30" s="6">
        <v>51</v>
      </c>
      <c r="M30" s="5" t="s">
        <v>35</v>
      </c>
      <c r="N30" s="5">
        <v>1</v>
      </c>
      <c r="O30" s="11">
        <v>9</v>
      </c>
      <c r="P30" s="6" t="s">
        <v>49</v>
      </c>
      <c r="Q30" s="77">
        <v>1012.293156257135</v>
      </c>
      <c r="R30" s="49">
        <f t="shared" si="1"/>
        <v>13.333333333333332</v>
      </c>
      <c r="S30" s="50">
        <f t="shared" si="1"/>
        <v>11.388888888888889</v>
      </c>
      <c r="T30" s="50">
        <f t="shared" si="1"/>
        <v>11.388888888888889</v>
      </c>
      <c r="U30" s="51">
        <f t="shared" si="2"/>
        <v>0.33019999999999999</v>
      </c>
      <c r="V30" s="50">
        <f t="shared" si="3"/>
        <v>12.777777777777777</v>
      </c>
      <c r="W30" s="14">
        <f t="shared" si="3"/>
        <v>10.555555555555555</v>
      </c>
    </row>
    <row r="31" spans="2:23" x14ac:dyDescent="0.25">
      <c r="B31" s="4">
        <v>23</v>
      </c>
      <c r="C31" s="33">
        <v>29.873999999999999</v>
      </c>
      <c r="D31" s="5">
        <v>56</v>
      </c>
      <c r="E31" s="4">
        <v>53</v>
      </c>
      <c r="F31" s="6">
        <v>51</v>
      </c>
      <c r="G31" s="5" t="s">
        <v>39</v>
      </c>
      <c r="H31" s="6">
        <v>3</v>
      </c>
      <c r="I31" s="6">
        <v>9</v>
      </c>
      <c r="J31" s="14"/>
      <c r="K31" s="4">
        <v>58</v>
      </c>
      <c r="L31" s="6">
        <v>48</v>
      </c>
      <c r="M31" s="5" t="s">
        <v>39</v>
      </c>
      <c r="N31" s="5">
        <v>1</v>
      </c>
      <c r="O31" s="11">
        <v>9</v>
      </c>
      <c r="P31" s="6" t="s">
        <v>33</v>
      </c>
      <c r="Q31" s="77">
        <v>1011.2772396650328</v>
      </c>
      <c r="R31" s="49">
        <f t="shared" si="1"/>
        <v>13.333333333333332</v>
      </c>
      <c r="S31" s="50">
        <f t="shared" si="1"/>
        <v>11.666666666666666</v>
      </c>
      <c r="T31" s="50">
        <f t="shared" si="1"/>
        <v>10.555555555555555</v>
      </c>
      <c r="U31" s="51">
        <f t="shared" si="2"/>
        <v>0</v>
      </c>
      <c r="V31" s="50">
        <f t="shared" si="3"/>
        <v>14.444444444444445</v>
      </c>
      <c r="W31" s="14">
        <f t="shared" si="3"/>
        <v>8.8888888888888893</v>
      </c>
    </row>
    <row r="32" spans="2:23" x14ac:dyDescent="0.25">
      <c r="B32" s="4">
        <v>24</v>
      </c>
      <c r="C32" s="33">
        <v>29.99</v>
      </c>
      <c r="D32" s="5">
        <v>56</v>
      </c>
      <c r="E32" s="4">
        <v>56.4</v>
      </c>
      <c r="F32" s="6">
        <v>53.6</v>
      </c>
      <c r="G32" s="5" t="s">
        <v>39</v>
      </c>
      <c r="H32" s="6">
        <v>1</v>
      </c>
      <c r="I32" s="6">
        <v>2</v>
      </c>
      <c r="J32" s="14"/>
      <c r="K32" s="4">
        <v>59.3</v>
      </c>
      <c r="L32" s="6">
        <v>45.4</v>
      </c>
      <c r="M32" s="5"/>
      <c r="N32" s="5">
        <v>0</v>
      </c>
      <c r="O32" s="11">
        <v>8</v>
      </c>
      <c r="P32" s="6" t="s">
        <v>70</v>
      </c>
      <c r="Q32" s="77">
        <v>1015.2054504878283</v>
      </c>
      <c r="R32" s="49">
        <f t="shared" si="1"/>
        <v>13.333333333333332</v>
      </c>
      <c r="S32" s="50">
        <f t="shared" si="1"/>
        <v>13.555555555555554</v>
      </c>
      <c r="T32" s="50">
        <f t="shared" si="1"/>
        <v>12</v>
      </c>
      <c r="U32" s="51">
        <f t="shared" si="2"/>
        <v>0</v>
      </c>
      <c r="V32" s="50">
        <f t="shared" si="3"/>
        <v>15.166666666666664</v>
      </c>
      <c r="W32" s="14">
        <f t="shared" si="3"/>
        <v>7.4444444444444438</v>
      </c>
    </row>
    <row r="33" spans="2:23" x14ac:dyDescent="0.25">
      <c r="B33" s="4">
        <v>25</v>
      </c>
      <c r="C33" s="33">
        <v>30.053999999999998</v>
      </c>
      <c r="D33" s="5">
        <v>57</v>
      </c>
      <c r="E33" s="4">
        <v>57.6</v>
      </c>
      <c r="F33" s="6">
        <v>54.4</v>
      </c>
      <c r="G33" s="5" t="s">
        <v>31</v>
      </c>
      <c r="H33" s="6">
        <v>1</v>
      </c>
      <c r="I33" s="6">
        <v>7</v>
      </c>
      <c r="J33" s="14"/>
      <c r="K33" s="4">
        <v>62</v>
      </c>
      <c r="L33" s="6">
        <v>41.4</v>
      </c>
      <c r="M33" s="5" t="s">
        <v>35</v>
      </c>
      <c r="N33" s="5">
        <v>0.5</v>
      </c>
      <c r="O33" s="11">
        <v>7</v>
      </c>
      <c r="P33" s="6" t="s">
        <v>33</v>
      </c>
      <c r="Q33" s="77">
        <v>1017.3727392176465</v>
      </c>
      <c r="R33" s="49">
        <f t="shared" si="1"/>
        <v>13.888888888888889</v>
      </c>
      <c r="S33" s="50">
        <f t="shared" si="1"/>
        <v>14.222222222222223</v>
      </c>
      <c r="T33" s="50">
        <f t="shared" si="1"/>
        <v>12.444444444444443</v>
      </c>
      <c r="U33" s="51">
        <f t="shared" si="2"/>
        <v>0</v>
      </c>
      <c r="V33" s="50">
        <f t="shared" si="3"/>
        <v>16.666666666666668</v>
      </c>
      <c r="W33" s="14">
        <f t="shared" si="3"/>
        <v>5.2222222222222214</v>
      </c>
    </row>
    <row r="34" spans="2:23" x14ac:dyDescent="0.25">
      <c r="B34" s="4">
        <v>26</v>
      </c>
      <c r="C34" s="33">
        <v>30.1</v>
      </c>
      <c r="D34" s="5">
        <v>57</v>
      </c>
      <c r="E34" s="4">
        <v>54</v>
      </c>
      <c r="F34" s="6">
        <v>51.2</v>
      </c>
      <c r="G34" s="5" t="s">
        <v>35</v>
      </c>
      <c r="H34" s="6">
        <v>1.5</v>
      </c>
      <c r="I34" s="6">
        <v>10</v>
      </c>
      <c r="J34" s="14">
        <v>7.0000000000000007E-2</v>
      </c>
      <c r="K34" s="4">
        <v>59.5</v>
      </c>
      <c r="L34" s="6">
        <v>41.4</v>
      </c>
      <c r="M34" s="5" t="s">
        <v>35</v>
      </c>
      <c r="N34" s="5">
        <v>1</v>
      </c>
      <c r="O34" s="11">
        <v>8</v>
      </c>
      <c r="P34" s="6" t="s">
        <v>36</v>
      </c>
      <c r="Q34" s="77">
        <v>1018.9304779922037</v>
      </c>
      <c r="R34" s="49">
        <f t="shared" si="1"/>
        <v>13.888888888888889</v>
      </c>
      <c r="S34" s="50">
        <f t="shared" si="1"/>
        <v>12.222222222222221</v>
      </c>
      <c r="T34" s="50">
        <f t="shared" si="1"/>
        <v>10.666666666666668</v>
      </c>
      <c r="U34" s="51">
        <f t="shared" si="2"/>
        <v>0.17780000000000001</v>
      </c>
      <c r="V34" s="50">
        <f t="shared" si="3"/>
        <v>15.277777777777777</v>
      </c>
      <c r="W34" s="14">
        <f t="shared" si="3"/>
        <v>5.2222222222222214</v>
      </c>
    </row>
    <row r="35" spans="2:23" x14ac:dyDescent="0.25">
      <c r="B35" s="4">
        <v>27</v>
      </c>
      <c r="C35" s="33">
        <v>29.95</v>
      </c>
      <c r="D35" s="5">
        <v>56</v>
      </c>
      <c r="E35" s="4">
        <v>54</v>
      </c>
      <c r="F35" s="6">
        <v>52.4</v>
      </c>
      <c r="G35" s="5" t="s">
        <v>39</v>
      </c>
      <c r="H35" s="6">
        <v>3</v>
      </c>
      <c r="I35" s="6">
        <v>9</v>
      </c>
      <c r="J35" s="14">
        <v>0.02</v>
      </c>
      <c r="K35" s="4">
        <v>58.8</v>
      </c>
      <c r="L35" s="6">
        <v>50.3</v>
      </c>
      <c r="M35" s="5" t="s">
        <v>39</v>
      </c>
      <c r="N35" s="5">
        <v>2</v>
      </c>
      <c r="O35" s="11">
        <v>9</v>
      </c>
      <c r="P35" s="6" t="s">
        <v>33</v>
      </c>
      <c r="Q35" s="77">
        <v>1013.8508950316919</v>
      </c>
      <c r="R35" s="49">
        <f t="shared" si="1"/>
        <v>13.333333333333332</v>
      </c>
      <c r="S35" s="50">
        <f t="shared" si="1"/>
        <v>12.222222222222221</v>
      </c>
      <c r="T35" s="50">
        <f t="shared" si="1"/>
        <v>11.333333333333332</v>
      </c>
      <c r="U35" s="51">
        <f t="shared" si="2"/>
        <v>5.0799999999999998E-2</v>
      </c>
      <c r="V35" s="50">
        <f t="shared" si="3"/>
        <v>14.888888888888888</v>
      </c>
      <c r="W35" s="14">
        <f t="shared" si="3"/>
        <v>10.166666666666664</v>
      </c>
    </row>
    <row r="36" spans="2:23" x14ac:dyDescent="0.25">
      <c r="B36" s="4">
        <v>28</v>
      </c>
      <c r="C36" s="33">
        <v>30.015999999999998</v>
      </c>
      <c r="D36" s="5">
        <v>57</v>
      </c>
      <c r="E36" s="4">
        <v>53.7</v>
      </c>
      <c r="F36" s="6">
        <v>52.6</v>
      </c>
      <c r="G36" s="5" t="s">
        <v>35</v>
      </c>
      <c r="H36" s="6">
        <v>1.5</v>
      </c>
      <c r="I36" s="6">
        <v>10</v>
      </c>
      <c r="J36" s="14">
        <v>0.15</v>
      </c>
      <c r="K36" s="4">
        <v>55</v>
      </c>
      <c r="L36" s="6">
        <v>49.9</v>
      </c>
      <c r="M36" s="5" t="s">
        <v>35</v>
      </c>
      <c r="N36" s="5">
        <v>3</v>
      </c>
      <c r="O36" s="11">
        <v>9</v>
      </c>
      <c r="P36" s="6" t="s">
        <v>49</v>
      </c>
      <c r="Q36" s="77">
        <v>1016.0859115343171</v>
      </c>
      <c r="R36" s="49">
        <f t="shared" si="1"/>
        <v>13.888888888888889</v>
      </c>
      <c r="S36" s="50">
        <f t="shared" si="1"/>
        <v>12.055555555555557</v>
      </c>
      <c r="T36" s="50">
        <f t="shared" si="1"/>
        <v>11.444444444444445</v>
      </c>
      <c r="U36" s="51">
        <f t="shared" si="2"/>
        <v>0.38100000000000001</v>
      </c>
      <c r="V36" s="50">
        <f t="shared" si="3"/>
        <v>12.777777777777777</v>
      </c>
      <c r="W36" s="14">
        <f t="shared" si="3"/>
        <v>9.9444444444444429</v>
      </c>
    </row>
    <row r="37" spans="2:23" x14ac:dyDescent="0.25">
      <c r="B37" s="4">
        <v>29</v>
      </c>
      <c r="C37" s="33">
        <v>29.652000000000001</v>
      </c>
      <c r="D37" s="5">
        <v>57</v>
      </c>
      <c r="E37" s="4">
        <v>54</v>
      </c>
      <c r="F37" s="6">
        <v>53</v>
      </c>
      <c r="G37" s="5" t="s">
        <v>35</v>
      </c>
      <c r="H37" s="6">
        <v>2</v>
      </c>
      <c r="I37" s="6">
        <v>9</v>
      </c>
      <c r="J37" s="14">
        <v>0.22</v>
      </c>
      <c r="K37" s="4">
        <v>57</v>
      </c>
      <c r="L37" s="6">
        <v>50.4</v>
      </c>
      <c r="M37" s="5" t="s">
        <v>39</v>
      </c>
      <c r="N37" s="5">
        <v>2</v>
      </c>
      <c r="O37" s="11">
        <v>8</v>
      </c>
      <c r="P37" s="6" t="s">
        <v>49</v>
      </c>
      <c r="Q37" s="77">
        <v>1003.7594568834758</v>
      </c>
      <c r="R37" s="49">
        <f t="shared" si="1"/>
        <v>13.888888888888889</v>
      </c>
      <c r="S37" s="50">
        <f t="shared" si="1"/>
        <v>12.222222222222221</v>
      </c>
      <c r="T37" s="50">
        <f t="shared" si="1"/>
        <v>11.666666666666666</v>
      </c>
      <c r="U37" s="51">
        <f t="shared" si="2"/>
        <v>0.55879999999999996</v>
      </c>
      <c r="V37" s="50">
        <f t="shared" si="3"/>
        <v>13.888888888888889</v>
      </c>
      <c r="W37" s="14">
        <f t="shared" si="3"/>
        <v>10.222222222222221</v>
      </c>
    </row>
    <row r="38" spans="2:23" x14ac:dyDescent="0.25">
      <c r="B38" s="4">
        <v>30</v>
      </c>
      <c r="C38" s="33">
        <v>29.99</v>
      </c>
      <c r="D38" s="5">
        <v>56</v>
      </c>
      <c r="E38" s="4">
        <v>54.3</v>
      </c>
      <c r="F38" s="6">
        <v>52.3</v>
      </c>
      <c r="G38" s="5" t="s">
        <v>39</v>
      </c>
      <c r="H38" s="6">
        <v>3</v>
      </c>
      <c r="I38" s="6">
        <v>10</v>
      </c>
      <c r="J38" s="14"/>
      <c r="K38" s="4">
        <v>57.5</v>
      </c>
      <c r="L38" s="6">
        <v>48.2</v>
      </c>
      <c r="M38" s="5" t="s">
        <v>38</v>
      </c>
      <c r="N38" s="5">
        <v>3</v>
      </c>
      <c r="O38" s="11">
        <v>8</v>
      </c>
      <c r="P38" s="6" t="s">
        <v>33</v>
      </c>
      <c r="Q38" s="77">
        <v>1015.2054504878283</v>
      </c>
      <c r="R38" s="49">
        <f t="shared" si="1"/>
        <v>13.333333333333332</v>
      </c>
      <c r="S38" s="50">
        <f t="shared" si="1"/>
        <v>12.388888888888888</v>
      </c>
      <c r="T38" s="50">
        <f t="shared" si="1"/>
        <v>11.277777777777777</v>
      </c>
      <c r="U38" s="51">
        <f t="shared" si="2"/>
        <v>0</v>
      </c>
      <c r="V38" s="50">
        <f t="shared" si="3"/>
        <v>14.166666666666666</v>
      </c>
      <c r="W38" s="14">
        <f t="shared" si="3"/>
        <v>9.0000000000000018</v>
      </c>
    </row>
    <row r="39" spans="2:23" x14ac:dyDescent="0.25">
      <c r="B39" s="1" t="s">
        <v>15</v>
      </c>
      <c r="C39" s="12">
        <f t="shared" ref="C39:O39" si="4">SUM(C8:C38)</f>
        <v>897.572</v>
      </c>
      <c r="D39" s="36">
        <f t="shared" si="4"/>
        <v>1656</v>
      </c>
      <c r="E39" s="36">
        <f t="shared" ref="E39" si="5">SUM(E8:E38)</f>
        <v>1586.7</v>
      </c>
      <c r="F39" s="36">
        <f t="shared" si="4"/>
        <v>1514.9</v>
      </c>
      <c r="G39" s="36"/>
      <c r="H39" s="36">
        <f t="shared" si="4"/>
        <v>60.5</v>
      </c>
      <c r="I39" s="36">
        <f t="shared" si="4"/>
        <v>220</v>
      </c>
      <c r="J39" s="35">
        <f t="shared" si="4"/>
        <v>3.1100000000000003</v>
      </c>
      <c r="K39" s="36">
        <f t="shared" si="4"/>
        <v>1730</v>
      </c>
      <c r="L39" s="36">
        <f t="shared" si="4"/>
        <v>1366.3000000000004</v>
      </c>
      <c r="M39" s="12"/>
      <c r="N39" s="36">
        <f t="shared" si="4"/>
        <v>51</v>
      </c>
      <c r="O39" s="37">
        <f t="shared" si="4"/>
        <v>240</v>
      </c>
      <c r="P39" s="3"/>
      <c r="Q39" s="37">
        <f>SUM(Q9:Q38)</f>
        <v>30384.101164368396</v>
      </c>
      <c r="R39" s="37"/>
      <c r="S39" s="47"/>
      <c r="T39" s="47"/>
      <c r="U39" s="48">
        <f t="shared" si="2"/>
        <v>7.8994000000000009</v>
      </c>
      <c r="V39" s="47"/>
      <c r="W39" s="13"/>
    </row>
    <row r="40" spans="2:23" x14ac:dyDescent="0.25">
      <c r="B40" s="7" t="s">
        <v>16</v>
      </c>
      <c r="C40" s="15">
        <f>C39/30</f>
        <v>29.919066666666666</v>
      </c>
      <c r="D40" s="38">
        <f>D39/30</f>
        <v>55.2</v>
      </c>
      <c r="E40" s="38">
        <f>E39/30</f>
        <v>52.89</v>
      </c>
      <c r="F40" s="38">
        <f>F39/30</f>
        <v>50.49666666666667</v>
      </c>
      <c r="G40" s="38"/>
      <c r="H40" s="38">
        <f>H39/30</f>
        <v>2.0166666666666666</v>
      </c>
      <c r="I40" s="38">
        <f>I39/30</f>
        <v>7.333333333333333</v>
      </c>
      <c r="J40" s="38">
        <f>J39/30</f>
        <v>0.10366666666666667</v>
      </c>
      <c r="K40" s="38">
        <f>K39/30</f>
        <v>57.666666666666664</v>
      </c>
      <c r="L40" s="38">
        <f>L39/30</f>
        <v>45.543333333333344</v>
      </c>
      <c r="M40" s="15"/>
      <c r="N40" s="38">
        <f>N39/30</f>
        <v>1.7</v>
      </c>
      <c r="O40" s="39">
        <f>O39/30</f>
        <v>8</v>
      </c>
      <c r="P40" s="9"/>
      <c r="Q40" s="38">
        <f>AVERAGE(Q9:Q38)</f>
        <v>1012.8033721456133</v>
      </c>
      <c r="R40" s="39">
        <f t="shared" si="1"/>
        <v>12.888888888888889</v>
      </c>
      <c r="S40" s="52">
        <f t="shared" si="1"/>
        <v>11.605555555555556</v>
      </c>
      <c r="T40" s="52">
        <f t="shared" si="1"/>
        <v>10.275925925925927</v>
      </c>
      <c r="U40" s="53">
        <f t="shared" si="2"/>
        <v>0.2633133333333334</v>
      </c>
      <c r="V40" s="52">
        <f t="shared" si="3"/>
        <v>14.259259259259258</v>
      </c>
      <c r="W40" s="54">
        <f t="shared" si="3"/>
        <v>7.5240740740740799</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1</v>
      </c>
      <c r="E44" s="5">
        <v>2.5</v>
      </c>
      <c r="F44" s="5">
        <v>2.5</v>
      </c>
      <c r="G44" s="5">
        <v>2.5</v>
      </c>
      <c r="H44" s="5">
        <v>9.5</v>
      </c>
      <c r="I44" s="5">
        <v>8.5</v>
      </c>
      <c r="J44" s="5">
        <v>1</v>
      </c>
      <c r="K44" s="6"/>
    </row>
    <row r="45" spans="2:23" ht="30" x14ac:dyDescent="0.25">
      <c r="B45" s="24" t="s">
        <v>28</v>
      </c>
      <c r="C45" s="7"/>
      <c r="D45" s="8">
        <v>4</v>
      </c>
      <c r="E45" s="8">
        <v>10</v>
      </c>
      <c r="F45" s="8">
        <v>0.5</v>
      </c>
      <c r="G45" s="8">
        <v>9</v>
      </c>
      <c r="H45" s="8">
        <v>34</v>
      </c>
      <c r="I45" s="8">
        <v>10</v>
      </c>
      <c r="J45" s="8">
        <v>4</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30.184000000000001</v>
      </c>
      <c r="D9" s="1">
        <v>56</v>
      </c>
      <c r="E9" s="1">
        <v>54.3</v>
      </c>
      <c r="F9" s="3">
        <v>51</v>
      </c>
      <c r="G9" s="2" t="s">
        <v>38</v>
      </c>
      <c r="H9" s="3">
        <v>1.5</v>
      </c>
      <c r="I9" s="3">
        <v>7</v>
      </c>
      <c r="J9" s="13"/>
      <c r="K9" s="1">
        <v>58.9</v>
      </c>
      <c r="L9" s="3">
        <v>45.7</v>
      </c>
      <c r="M9" s="2"/>
      <c r="N9" s="2">
        <v>0</v>
      </c>
      <c r="O9" s="10">
        <v>7</v>
      </c>
      <c r="P9" s="3" t="s">
        <v>33</v>
      </c>
      <c r="Q9" s="78">
        <v>1021.5718611316695</v>
      </c>
      <c r="R9" s="37">
        <f>CONVERT(D9,"F","C")</f>
        <v>13.333333333333332</v>
      </c>
      <c r="S9" s="47">
        <f t="shared" ref="S9:T24" si="0">CONVERT(E9,"F","C")</f>
        <v>12.388888888888888</v>
      </c>
      <c r="T9" s="47">
        <f t="shared" si="0"/>
        <v>10.555555555555555</v>
      </c>
      <c r="U9" s="48">
        <f>CONVERT(J9,"in","cm")</f>
        <v>0</v>
      </c>
      <c r="V9" s="47">
        <f>CONVERT(K9,"F","C")</f>
        <v>14.944444444444443</v>
      </c>
      <c r="W9" s="13">
        <f>CONVERT(L9,"F","C")</f>
        <v>7.6111111111111125</v>
      </c>
    </row>
    <row r="10" spans="1:23" x14ac:dyDescent="0.25">
      <c r="B10" s="4">
        <v>2</v>
      </c>
      <c r="C10" s="33">
        <v>30.134</v>
      </c>
      <c r="D10" s="5">
        <v>56</v>
      </c>
      <c r="E10" s="4">
        <v>54</v>
      </c>
      <c r="F10" s="6">
        <v>49.7</v>
      </c>
      <c r="G10" s="5" t="s">
        <v>32</v>
      </c>
      <c r="H10" s="6">
        <v>1</v>
      </c>
      <c r="I10" s="6">
        <v>9</v>
      </c>
      <c r="J10" s="14"/>
      <c r="K10" s="4">
        <v>62</v>
      </c>
      <c r="L10" s="6">
        <v>40</v>
      </c>
      <c r="M10" s="5" t="s">
        <v>37</v>
      </c>
      <c r="N10" s="5">
        <v>2</v>
      </c>
      <c r="O10" s="11">
        <v>6</v>
      </c>
      <c r="P10" s="6" t="s">
        <v>33</v>
      </c>
      <c r="Q10" s="77">
        <v>1019.8786668114992</v>
      </c>
      <c r="R10" s="49">
        <f t="shared" ref="R10:T41" si="1">CONVERT(D10,"F","C")</f>
        <v>13.333333333333332</v>
      </c>
      <c r="S10" s="50">
        <f t="shared" si="0"/>
        <v>12.222222222222221</v>
      </c>
      <c r="T10" s="50">
        <f t="shared" si="0"/>
        <v>9.8333333333333339</v>
      </c>
      <c r="U10" s="51">
        <f t="shared" ref="U10:U41" si="2">CONVERT(J10,"in","cm")</f>
        <v>0</v>
      </c>
      <c r="V10" s="50">
        <f t="shared" ref="V10:W41" si="3">CONVERT(K10,"F","C")</f>
        <v>16.666666666666668</v>
      </c>
      <c r="W10" s="14">
        <f t="shared" si="3"/>
        <v>4.4444444444444446</v>
      </c>
    </row>
    <row r="11" spans="1:23" x14ac:dyDescent="0.25">
      <c r="B11" s="4">
        <v>3</v>
      </c>
      <c r="C11" s="33">
        <v>29.981999999999999</v>
      </c>
      <c r="D11" s="5">
        <v>56</v>
      </c>
      <c r="E11" s="4">
        <v>55.6</v>
      </c>
      <c r="F11" s="6">
        <v>50</v>
      </c>
      <c r="G11" s="5" t="s">
        <v>35</v>
      </c>
      <c r="H11" s="6">
        <v>1</v>
      </c>
      <c r="I11" s="6">
        <v>0</v>
      </c>
      <c r="J11" s="14"/>
      <c r="K11" s="4">
        <v>64</v>
      </c>
      <c r="L11" s="6">
        <v>42.5</v>
      </c>
      <c r="M11" s="5" t="s">
        <v>39</v>
      </c>
      <c r="N11" s="5">
        <v>2</v>
      </c>
      <c r="O11" s="11">
        <v>8</v>
      </c>
      <c r="P11" s="6" t="s">
        <v>33</v>
      </c>
      <c r="Q11" s="77">
        <v>1014.7313560781807</v>
      </c>
      <c r="R11" s="49">
        <f t="shared" si="1"/>
        <v>13.333333333333332</v>
      </c>
      <c r="S11" s="50">
        <f t="shared" si="0"/>
        <v>13.111111111111111</v>
      </c>
      <c r="T11" s="50">
        <f t="shared" si="0"/>
        <v>10</v>
      </c>
      <c r="U11" s="51">
        <f t="shared" si="2"/>
        <v>0</v>
      </c>
      <c r="V11" s="50">
        <f t="shared" si="3"/>
        <v>17.777777777777779</v>
      </c>
      <c r="W11" s="14">
        <f t="shared" si="3"/>
        <v>5.833333333333333</v>
      </c>
    </row>
    <row r="12" spans="1:23" x14ac:dyDescent="0.25">
      <c r="B12" s="4">
        <v>4</v>
      </c>
      <c r="C12" s="33">
        <v>30.13</v>
      </c>
      <c r="D12" s="34">
        <v>56</v>
      </c>
      <c r="E12" s="4">
        <v>53</v>
      </c>
      <c r="F12" s="6">
        <v>47</v>
      </c>
      <c r="G12" s="5" t="s">
        <v>39</v>
      </c>
      <c r="H12" s="6">
        <v>3</v>
      </c>
      <c r="I12" s="6">
        <v>2</v>
      </c>
      <c r="J12" s="14"/>
      <c r="K12" s="4">
        <v>56</v>
      </c>
      <c r="L12" s="6">
        <v>45</v>
      </c>
      <c r="M12" s="5" t="s">
        <v>39</v>
      </c>
      <c r="N12" s="5">
        <v>0.5</v>
      </c>
      <c r="O12" s="11">
        <v>7</v>
      </c>
      <c r="P12" s="6" t="s">
        <v>33</v>
      </c>
      <c r="Q12" s="77">
        <v>1019.7432112658853</v>
      </c>
      <c r="R12" s="49">
        <f t="shared" si="1"/>
        <v>13.333333333333332</v>
      </c>
      <c r="S12" s="50">
        <f t="shared" si="0"/>
        <v>11.666666666666666</v>
      </c>
      <c r="T12" s="50">
        <f t="shared" si="0"/>
        <v>8.3333333333333339</v>
      </c>
      <c r="U12" s="51">
        <f t="shared" si="2"/>
        <v>0</v>
      </c>
      <c r="V12" s="50">
        <f t="shared" si="3"/>
        <v>13.333333333333332</v>
      </c>
      <c r="W12" s="14">
        <f t="shared" si="3"/>
        <v>7.2222222222222223</v>
      </c>
    </row>
    <row r="13" spans="1:23" x14ac:dyDescent="0.25">
      <c r="B13" s="4">
        <v>5</v>
      </c>
      <c r="C13" s="33">
        <v>30.231999999999999</v>
      </c>
      <c r="D13" s="34">
        <v>56</v>
      </c>
      <c r="E13" s="4">
        <v>54.2</v>
      </c>
      <c r="F13" s="6">
        <v>50</v>
      </c>
      <c r="G13" s="5" t="s">
        <v>39</v>
      </c>
      <c r="H13" s="6">
        <v>1</v>
      </c>
      <c r="I13" s="6">
        <v>2</v>
      </c>
      <c r="J13" s="14"/>
      <c r="K13" s="4">
        <v>59.5</v>
      </c>
      <c r="L13" s="6">
        <v>40</v>
      </c>
      <c r="M13" s="5" t="s">
        <v>43</v>
      </c>
      <c r="N13" s="5">
        <v>0.5</v>
      </c>
      <c r="O13" s="11">
        <v>6</v>
      </c>
      <c r="P13" s="6" t="s">
        <v>33</v>
      </c>
      <c r="Q13" s="77">
        <v>1023.1973276790333</v>
      </c>
      <c r="R13" s="49">
        <f t="shared" si="1"/>
        <v>13.333333333333332</v>
      </c>
      <c r="S13" s="50">
        <f t="shared" si="0"/>
        <v>12.333333333333334</v>
      </c>
      <c r="T13" s="50">
        <f t="shared" si="0"/>
        <v>10</v>
      </c>
      <c r="U13" s="51">
        <f t="shared" si="2"/>
        <v>0</v>
      </c>
      <c r="V13" s="50">
        <f t="shared" si="3"/>
        <v>15.277777777777777</v>
      </c>
      <c r="W13" s="14">
        <f t="shared" si="3"/>
        <v>4.4444444444444446</v>
      </c>
    </row>
    <row r="14" spans="1:23" x14ac:dyDescent="0.25">
      <c r="B14" s="4">
        <v>6</v>
      </c>
      <c r="C14" s="33">
        <v>30.251999999999999</v>
      </c>
      <c r="D14" s="5">
        <v>56</v>
      </c>
      <c r="E14" s="4">
        <v>57.4</v>
      </c>
      <c r="F14" s="6">
        <v>50.4</v>
      </c>
      <c r="G14" s="5" t="s">
        <v>37</v>
      </c>
      <c r="H14" s="6">
        <v>1.5</v>
      </c>
      <c r="I14" s="6">
        <v>0</v>
      </c>
      <c r="J14" s="14"/>
      <c r="K14" s="4">
        <v>64</v>
      </c>
      <c r="L14" s="6">
        <v>38.1</v>
      </c>
      <c r="M14" s="5" t="s">
        <v>37</v>
      </c>
      <c r="N14" s="5">
        <v>2</v>
      </c>
      <c r="O14" s="11">
        <v>8</v>
      </c>
      <c r="P14" s="6" t="s">
        <v>61</v>
      </c>
      <c r="Q14" s="77">
        <v>1023.8746054071014</v>
      </c>
      <c r="R14" s="49">
        <f t="shared" si="1"/>
        <v>13.333333333333332</v>
      </c>
      <c r="S14" s="50">
        <f t="shared" si="0"/>
        <v>14.111111111111111</v>
      </c>
      <c r="T14" s="50">
        <f t="shared" si="0"/>
        <v>10.222222222222221</v>
      </c>
      <c r="U14" s="51">
        <f t="shared" si="2"/>
        <v>0</v>
      </c>
      <c r="V14" s="50">
        <f t="shared" si="3"/>
        <v>17.777777777777779</v>
      </c>
      <c r="W14" s="14">
        <f t="shared" si="3"/>
        <v>3.3888888888888897</v>
      </c>
    </row>
    <row r="15" spans="1:23" x14ac:dyDescent="0.25">
      <c r="B15" s="4">
        <v>7</v>
      </c>
      <c r="C15" s="33">
        <v>30.254000000000001</v>
      </c>
      <c r="D15" s="5">
        <v>57</v>
      </c>
      <c r="E15" s="4">
        <v>57.8</v>
      </c>
      <c r="F15" s="6">
        <v>52</v>
      </c>
      <c r="G15" s="5" t="s">
        <v>37</v>
      </c>
      <c r="H15" s="6">
        <v>3</v>
      </c>
      <c r="I15" s="6">
        <v>0</v>
      </c>
      <c r="J15" s="14"/>
      <c r="K15" s="4">
        <v>61</v>
      </c>
      <c r="L15" s="6">
        <v>50</v>
      </c>
      <c r="M15" s="5" t="s">
        <v>44</v>
      </c>
      <c r="N15" s="5">
        <v>2</v>
      </c>
      <c r="O15" s="11">
        <v>8</v>
      </c>
      <c r="P15" s="6" t="s">
        <v>61</v>
      </c>
      <c r="Q15" s="77">
        <v>1023.9423331799082</v>
      </c>
      <c r="R15" s="49">
        <f t="shared" si="1"/>
        <v>13.888888888888889</v>
      </c>
      <c r="S15" s="50">
        <f t="shared" si="0"/>
        <v>14.333333333333332</v>
      </c>
      <c r="T15" s="50">
        <f t="shared" si="0"/>
        <v>11.111111111111111</v>
      </c>
      <c r="U15" s="51">
        <f t="shared" si="2"/>
        <v>0</v>
      </c>
      <c r="V15" s="50">
        <f t="shared" si="3"/>
        <v>16.111111111111111</v>
      </c>
      <c r="W15" s="14">
        <f t="shared" si="3"/>
        <v>10</v>
      </c>
    </row>
    <row r="16" spans="1:23" x14ac:dyDescent="0.25">
      <c r="B16" s="4">
        <v>8</v>
      </c>
      <c r="C16" s="33">
        <v>30.245999999999999</v>
      </c>
      <c r="D16" s="5">
        <v>57</v>
      </c>
      <c r="E16" s="4">
        <v>58.5</v>
      </c>
      <c r="F16" s="6">
        <v>52</v>
      </c>
      <c r="G16" s="5" t="s">
        <v>37</v>
      </c>
      <c r="H16" s="6">
        <v>1.5</v>
      </c>
      <c r="I16" s="6">
        <v>0</v>
      </c>
      <c r="J16" s="14"/>
      <c r="K16" s="4">
        <v>65</v>
      </c>
      <c r="L16" s="6">
        <v>48.2</v>
      </c>
      <c r="M16" s="5" t="s">
        <v>44</v>
      </c>
      <c r="N16" s="5">
        <v>1</v>
      </c>
      <c r="O16" s="11">
        <v>7</v>
      </c>
      <c r="P16" s="6" t="s">
        <v>61</v>
      </c>
      <c r="Q16" s="77">
        <v>1023.6714220886809</v>
      </c>
      <c r="R16" s="49">
        <f t="shared" si="1"/>
        <v>13.888888888888889</v>
      </c>
      <c r="S16" s="50">
        <f t="shared" si="0"/>
        <v>14.722222222222221</v>
      </c>
      <c r="T16" s="50">
        <f t="shared" si="0"/>
        <v>11.111111111111111</v>
      </c>
      <c r="U16" s="51">
        <f t="shared" si="2"/>
        <v>0</v>
      </c>
      <c r="V16" s="50">
        <f t="shared" si="3"/>
        <v>18.333333333333332</v>
      </c>
      <c r="W16" s="14">
        <f t="shared" si="3"/>
        <v>9.0000000000000018</v>
      </c>
    </row>
    <row r="17" spans="2:23" x14ac:dyDescent="0.25">
      <c r="B17" s="4">
        <v>9</v>
      </c>
      <c r="C17" s="33">
        <v>30.135999999999999</v>
      </c>
      <c r="D17" s="5">
        <v>57</v>
      </c>
      <c r="E17" s="4">
        <v>52</v>
      </c>
      <c r="F17" s="6">
        <v>47</v>
      </c>
      <c r="G17" s="5" t="s">
        <v>44</v>
      </c>
      <c r="H17" s="6">
        <v>2</v>
      </c>
      <c r="I17" s="6">
        <v>6</v>
      </c>
      <c r="J17" s="14"/>
      <c r="K17" s="4">
        <v>55.4</v>
      </c>
      <c r="L17" s="6">
        <v>47</v>
      </c>
      <c r="M17" s="5" t="s">
        <v>37</v>
      </c>
      <c r="N17" s="5">
        <v>2</v>
      </c>
      <c r="O17" s="11">
        <v>6</v>
      </c>
      <c r="P17" s="6" t="s">
        <v>33</v>
      </c>
      <c r="Q17" s="77">
        <v>1019.9463945843057</v>
      </c>
      <c r="R17" s="49">
        <f t="shared" si="1"/>
        <v>13.888888888888889</v>
      </c>
      <c r="S17" s="50">
        <f t="shared" si="0"/>
        <v>11.111111111111111</v>
      </c>
      <c r="T17" s="50">
        <f t="shared" si="0"/>
        <v>8.3333333333333339</v>
      </c>
      <c r="U17" s="51">
        <f t="shared" si="2"/>
        <v>0</v>
      </c>
      <c r="V17" s="50">
        <f t="shared" si="3"/>
        <v>12.999999999999998</v>
      </c>
      <c r="W17" s="14">
        <f t="shared" si="3"/>
        <v>8.3333333333333339</v>
      </c>
    </row>
    <row r="18" spans="2:23" x14ac:dyDescent="0.25">
      <c r="B18" s="4">
        <v>10</v>
      </c>
      <c r="C18" s="33">
        <v>30.17</v>
      </c>
      <c r="D18" s="5">
        <v>56</v>
      </c>
      <c r="E18" s="4">
        <v>51</v>
      </c>
      <c r="F18" s="6">
        <v>46</v>
      </c>
      <c r="G18" s="5" t="s">
        <v>37</v>
      </c>
      <c r="H18" s="6">
        <v>2</v>
      </c>
      <c r="I18" s="6">
        <v>9</v>
      </c>
      <c r="J18" s="14"/>
      <c r="K18" s="4">
        <v>56.3</v>
      </c>
      <c r="L18" s="6">
        <v>46.3</v>
      </c>
      <c r="M18" s="5" t="s">
        <v>44</v>
      </c>
      <c r="N18" s="5">
        <v>3</v>
      </c>
      <c r="O18" s="11">
        <v>6</v>
      </c>
      <c r="P18" s="6" t="s">
        <v>33</v>
      </c>
      <c r="Q18" s="77">
        <v>1021.0977667220217</v>
      </c>
      <c r="R18" s="49">
        <f t="shared" si="1"/>
        <v>13.333333333333332</v>
      </c>
      <c r="S18" s="50">
        <f t="shared" si="0"/>
        <v>10.555555555555555</v>
      </c>
      <c r="T18" s="50">
        <f t="shared" si="0"/>
        <v>7.7777777777777777</v>
      </c>
      <c r="U18" s="51">
        <f t="shared" si="2"/>
        <v>0</v>
      </c>
      <c r="V18" s="50">
        <f t="shared" si="3"/>
        <v>13.499999999999998</v>
      </c>
      <c r="W18" s="14">
        <f t="shared" si="3"/>
        <v>7.9444444444444429</v>
      </c>
    </row>
    <row r="19" spans="2:23" x14ac:dyDescent="0.25">
      <c r="B19" s="4">
        <v>11</v>
      </c>
      <c r="C19" s="33">
        <v>30.11</v>
      </c>
      <c r="D19" s="5">
        <v>55</v>
      </c>
      <c r="E19" s="4">
        <v>52</v>
      </c>
      <c r="F19" s="6">
        <v>47</v>
      </c>
      <c r="G19" s="5" t="s">
        <v>44</v>
      </c>
      <c r="H19" s="6">
        <v>2</v>
      </c>
      <c r="I19" s="6">
        <v>2</v>
      </c>
      <c r="J19" s="14"/>
      <c r="K19" s="4">
        <v>57</v>
      </c>
      <c r="L19" s="6">
        <v>44.6</v>
      </c>
      <c r="M19" s="5" t="s">
        <v>44</v>
      </c>
      <c r="N19" s="5">
        <v>2</v>
      </c>
      <c r="O19" s="11">
        <v>6</v>
      </c>
      <c r="P19" s="6" t="s">
        <v>33</v>
      </c>
      <c r="Q19" s="77">
        <v>1019.065933537817</v>
      </c>
      <c r="R19" s="49">
        <f t="shared" si="1"/>
        <v>12.777777777777777</v>
      </c>
      <c r="S19" s="50">
        <f t="shared" si="0"/>
        <v>11.111111111111111</v>
      </c>
      <c r="T19" s="50">
        <f t="shared" si="0"/>
        <v>8.3333333333333339</v>
      </c>
      <c r="U19" s="51">
        <f t="shared" si="2"/>
        <v>0</v>
      </c>
      <c r="V19" s="50">
        <f t="shared" si="3"/>
        <v>13.888888888888889</v>
      </c>
      <c r="W19" s="14">
        <f t="shared" si="3"/>
        <v>7.0000000000000009</v>
      </c>
    </row>
    <row r="20" spans="2:23" x14ac:dyDescent="0.25">
      <c r="B20" s="4">
        <v>12</v>
      </c>
      <c r="C20" s="33">
        <v>29.96</v>
      </c>
      <c r="D20" s="5">
        <v>56</v>
      </c>
      <c r="E20" s="4">
        <v>56.5</v>
      </c>
      <c r="F20" s="6">
        <v>51</v>
      </c>
      <c r="G20" s="5" t="s">
        <v>37</v>
      </c>
      <c r="H20" s="6">
        <v>2</v>
      </c>
      <c r="I20" s="6">
        <v>0</v>
      </c>
      <c r="J20" s="14"/>
      <c r="K20" s="4">
        <v>59</v>
      </c>
      <c r="L20" s="6">
        <v>45.8</v>
      </c>
      <c r="M20" s="5" t="s">
        <v>44</v>
      </c>
      <c r="N20" s="5">
        <v>3</v>
      </c>
      <c r="O20" s="11">
        <v>6</v>
      </c>
      <c r="P20" s="6" t="s">
        <v>33</v>
      </c>
      <c r="Q20" s="77">
        <v>1013.9863505773055</v>
      </c>
      <c r="R20" s="49">
        <f t="shared" si="1"/>
        <v>13.333333333333332</v>
      </c>
      <c r="S20" s="50">
        <f t="shared" si="0"/>
        <v>13.611111111111111</v>
      </c>
      <c r="T20" s="50">
        <f t="shared" si="0"/>
        <v>10.555555555555555</v>
      </c>
      <c r="U20" s="51">
        <f t="shared" si="2"/>
        <v>0</v>
      </c>
      <c r="V20" s="50">
        <f t="shared" si="3"/>
        <v>15</v>
      </c>
      <c r="W20" s="14">
        <f t="shared" si="3"/>
        <v>7.6666666666666652</v>
      </c>
    </row>
    <row r="21" spans="2:23" x14ac:dyDescent="0.25">
      <c r="B21" s="4">
        <v>13</v>
      </c>
      <c r="C21" s="33">
        <v>29.95</v>
      </c>
      <c r="D21" s="5">
        <v>55</v>
      </c>
      <c r="E21" s="4">
        <v>53</v>
      </c>
      <c r="F21" s="6">
        <v>47.7</v>
      </c>
      <c r="G21" s="5" t="s">
        <v>44</v>
      </c>
      <c r="H21" s="6">
        <v>2</v>
      </c>
      <c r="I21" s="6">
        <v>7</v>
      </c>
      <c r="J21" s="14"/>
      <c r="K21" s="4">
        <v>55.7</v>
      </c>
      <c r="L21" s="6">
        <v>45</v>
      </c>
      <c r="M21" s="5" t="s">
        <v>44</v>
      </c>
      <c r="N21" s="5">
        <v>3</v>
      </c>
      <c r="O21" s="11">
        <v>5</v>
      </c>
      <c r="P21" s="6" t="s">
        <v>33</v>
      </c>
      <c r="Q21" s="77">
        <v>1013.6477117132715</v>
      </c>
      <c r="R21" s="49">
        <f t="shared" si="1"/>
        <v>12.777777777777777</v>
      </c>
      <c r="S21" s="50">
        <f t="shared" si="0"/>
        <v>11.666666666666666</v>
      </c>
      <c r="T21" s="50">
        <f t="shared" si="0"/>
        <v>8.7222222222222232</v>
      </c>
      <c r="U21" s="51">
        <f t="shared" si="2"/>
        <v>0</v>
      </c>
      <c r="V21" s="50">
        <f t="shared" si="3"/>
        <v>13.166666666666668</v>
      </c>
      <c r="W21" s="14">
        <f t="shared" si="3"/>
        <v>7.2222222222222223</v>
      </c>
    </row>
    <row r="22" spans="2:23" x14ac:dyDescent="0.25">
      <c r="B22" s="4">
        <v>14</v>
      </c>
      <c r="C22" s="33">
        <v>29.82</v>
      </c>
      <c r="D22" s="5">
        <v>55</v>
      </c>
      <c r="E22" s="4">
        <v>50</v>
      </c>
      <c r="F22" s="6">
        <v>45.2</v>
      </c>
      <c r="G22" s="5" t="s">
        <v>44</v>
      </c>
      <c r="H22" s="6">
        <v>2</v>
      </c>
      <c r="I22" s="6">
        <v>10</v>
      </c>
      <c r="J22" s="14"/>
      <c r="K22" s="4">
        <v>54.1</v>
      </c>
      <c r="L22" s="6">
        <v>44.8</v>
      </c>
      <c r="M22" s="5" t="s">
        <v>37</v>
      </c>
      <c r="N22" s="5">
        <v>0.5</v>
      </c>
      <c r="O22" s="11">
        <v>7</v>
      </c>
      <c r="P22" s="6" t="s">
        <v>36</v>
      </c>
      <c r="Q22" s="77">
        <v>1009.2454064808284</v>
      </c>
      <c r="R22" s="49">
        <f t="shared" si="1"/>
        <v>12.777777777777777</v>
      </c>
      <c r="S22" s="50">
        <f t="shared" si="0"/>
        <v>10</v>
      </c>
      <c r="T22" s="50">
        <f t="shared" si="0"/>
        <v>7.3333333333333348</v>
      </c>
      <c r="U22" s="51">
        <f t="shared" si="2"/>
        <v>0</v>
      </c>
      <c r="V22" s="50">
        <f t="shared" si="3"/>
        <v>12.277777777777779</v>
      </c>
      <c r="W22" s="14">
        <f t="shared" si="3"/>
        <v>7.1111111111111089</v>
      </c>
    </row>
    <row r="23" spans="2:23" x14ac:dyDescent="0.25">
      <c r="B23" s="4">
        <v>15</v>
      </c>
      <c r="C23" s="33">
        <v>29.876000000000001</v>
      </c>
      <c r="D23" s="5">
        <v>55</v>
      </c>
      <c r="E23" s="4">
        <v>51</v>
      </c>
      <c r="F23" s="6">
        <v>46.4</v>
      </c>
      <c r="G23" s="5" t="s">
        <v>44</v>
      </c>
      <c r="H23" s="6">
        <v>1</v>
      </c>
      <c r="I23" s="6">
        <v>10</v>
      </c>
      <c r="J23" s="14"/>
      <c r="K23" s="4">
        <v>56.1</v>
      </c>
      <c r="L23" s="6">
        <v>42</v>
      </c>
      <c r="M23" s="5" t="s">
        <v>31</v>
      </c>
      <c r="N23" s="5">
        <v>0.5</v>
      </c>
      <c r="O23" s="11">
        <v>8</v>
      </c>
      <c r="P23" s="6" t="s">
        <v>36</v>
      </c>
      <c r="Q23" s="77">
        <v>1011.1417841194193</v>
      </c>
      <c r="R23" s="49">
        <f t="shared" si="1"/>
        <v>12.777777777777777</v>
      </c>
      <c r="S23" s="50">
        <f t="shared" si="0"/>
        <v>10.555555555555555</v>
      </c>
      <c r="T23" s="50">
        <f t="shared" si="0"/>
        <v>7.9999999999999991</v>
      </c>
      <c r="U23" s="51">
        <f t="shared" si="2"/>
        <v>0</v>
      </c>
      <c r="V23" s="50">
        <f t="shared" si="3"/>
        <v>13.388888888888889</v>
      </c>
      <c r="W23" s="14">
        <f t="shared" si="3"/>
        <v>5.5555555555555554</v>
      </c>
    </row>
    <row r="24" spans="2:23" x14ac:dyDescent="0.25">
      <c r="B24" s="4">
        <v>16</v>
      </c>
      <c r="C24" s="33">
        <v>29.946000000000002</v>
      </c>
      <c r="D24" s="5">
        <v>55</v>
      </c>
      <c r="E24" s="4">
        <v>50.3</v>
      </c>
      <c r="F24" s="6">
        <v>46</v>
      </c>
      <c r="G24" s="5" t="s">
        <v>35</v>
      </c>
      <c r="H24" s="6">
        <v>1</v>
      </c>
      <c r="I24" s="6">
        <v>5</v>
      </c>
      <c r="J24" s="14"/>
      <c r="K24" s="4">
        <v>60</v>
      </c>
      <c r="L24" s="6">
        <v>33.799999999999997</v>
      </c>
      <c r="M24" s="5" t="s">
        <v>39</v>
      </c>
      <c r="N24" s="5">
        <v>0.5</v>
      </c>
      <c r="O24" s="11">
        <v>7</v>
      </c>
      <c r="P24" s="6" t="s">
        <v>33</v>
      </c>
      <c r="Q24" s="77">
        <v>1013.5122561676581</v>
      </c>
      <c r="R24" s="49">
        <f t="shared" si="1"/>
        <v>12.777777777777777</v>
      </c>
      <c r="S24" s="50">
        <f t="shared" si="0"/>
        <v>10.166666666666664</v>
      </c>
      <c r="T24" s="50">
        <f t="shared" si="0"/>
        <v>7.7777777777777777</v>
      </c>
      <c r="U24" s="51">
        <f t="shared" si="2"/>
        <v>0</v>
      </c>
      <c r="V24" s="50">
        <f t="shared" si="3"/>
        <v>15.555555555555555</v>
      </c>
      <c r="W24" s="14">
        <f t="shared" si="3"/>
        <v>0.99999999999999845</v>
      </c>
    </row>
    <row r="25" spans="2:23" x14ac:dyDescent="0.25">
      <c r="B25" s="4">
        <v>17</v>
      </c>
      <c r="C25" s="33">
        <v>29.93</v>
      </c>
      <c r="D25" s="5">
        <v>55</v>
      </c>
      <c r="E25" s="4">
        <v>54</v>
      </c>
      <c r="F25" s="6">
        <v>51.1</v>
      </c>
      <c r="G25" s="5" t="s">
        <v>44</v>
      </c>
      <c r="H25" s="6">
        <v>3</v>
      </c>
      <c r="I25" s="6">
        <v>6</v>
      </c>
      <c r="J25" s="14"/>
      <c r="K25" s="4">
        <v>57</v>
      </c>
      <c r="L25" s="6">
        <v>42</v>
      </c>
      <c r="M25" s="5" t="s">
        <v>44</v>
      </c>
      <c r="N25" s="5">
        <v>0.5</v>
      </c>
      <c r="O25" s="11">
        <v>6</v>
      </c>
      <c r="P25" s="6" t="s">
        <v>33</v>
      </c>
      <c r="Q25" s="77">
        <v>1012.9704339852033</v>
      </c>
      <c r="R25" s="49">
        <f t="shared" si="1"/>
        <v>12.777777777777777</v>
      </c>
      <c r="S25" s="50">
        <f t="shared" si="1"/>
        <v>12.222222222222221</v>
      </c>
      <c r="T25" s="50">
        <f t="shared" si="1"/>
        <v>10.611111111111112</v>
      </c>
      <c r="U25" s="51">
        <f t="shared" si="2"/>
        <v>0</v>
      </c>
      <c r="V25" s="50">
        <f t="shared" si="3"/>
        <v>13.888888888888889</v>
      </c>
      <c r="W25" s="14">
        <f t="shared" si="3"/>
        <v>5.5555555555555554</v>
      </c>
    </row>
    <row r="26" spans="2:23" x14ac:dyDescent="0.25">
      <c r="B26" s="4">
        <v>18</v>
      </c>
      <c r="C26" s="33">
        <v>30.08</v>
      </c>
      <c r="D26" s="5">
        <v>55</v>
      </c>
      <c r="E26" s="4">
        <v>54.3</v>
      </c>
      <c r="F26" s="6">
        <v>50</v>
      </c>
      <c r="G26" s="5" t="s">
        <v>39</v>
      </c>
      <c r="H26" s="6">
        <v>2</v>
      </c>
      <c r="I26" s="6">
        <v>3</v>
      </c>
      <c r="J26" s="14"/>
      <c r="K26" s="4">
        <v>59</v>
      </c>
      <c r="L26" s="6">
        <v>32.700000000000003</v>
      </c>
      <c r="M26" s="5" t="s">
        <v>39</v>
      </c>
      <c r="N26" s="5">
        <v>1</v>
      </c>
      <c r="O26" s="11">
        <v>8</v>
      </c>
      <c r="P26" s="6" t="s">
        <v>33</v>
      </c>
      <c r="Q26" s="77">
        <v>1018.0500169457148</v>
      </c>
      <c r="R26" s="49">
        <f t="shared" si="1"/>
        <v>12.777777777777777</v>
      </c>
      <c r="S26" s="50">
        <f t="shared" si="1"/>
        <v>12.388888888888888</v>
      </c>
      <c r="T26" s="50">
        <f t="shared" si="1"/>
        <v>10</v>
      </c>
      <c r="U26" s="51">
        <f t="shared" si="2"/>
        <v>0</v>
      </c>
      <c r="V26" s="50">
        <f t="shared" si="3"/>
        <v>15</v>
      </c>
      <c r="W26" s="14">
        <f t="shared" si="3"/>
        <v>0.38888888888889045</v>
      </c>
    </row>
    <row r="27" spans="2:23" x14ac:dyDescent="0.25">
      <c r="B27" s="4">
        <v>19</v>
      </c>
      <c r="C27" s="33">
        <v>30.274000000000001</v>
      </c>
      <c r="D27" s="5">
        <v>56</v>
      </c>
      <c r="E27" s="4">
        <v>60</v>
      </c>
      <c r="F27" s="6">
        <v>55</v>
      </c>
      <c r="G27" s="5" t="s">
        <v>39</v>
      </c>
      <c r="H27" s="6">
        <v>1.5</v>
      </c>
      <c r="I27" s="6">
        <v>2</v>
      </c>
      <c r="J27" s="14"/>
      <c r="K27" s="4">
        <v>64</v>
      </c>
      <c r="L27" s="6">
        <v>44.3</v>
      </c>
      <c r="M27" s="5" t="s">
        <v>39</v>
      </c>
      <c r="N27" s="5">
        <v>1</v>
      </c>
      <c r="O27" s="11">
        <v>8</v>
      </c>
      <c r="P27" s="6" t="s">
        <v>33</v>
      </c>
      <c r="Q27" s="77">
        <v>1024.6196109079765</v>
      </c>
      <c r="R27" s="49">
        <f t="shared" si="1"/>
        <v>13.333333333333332</v>
      </c>
      <c r="S27" s="50">
        <f t="shared" si="1"/>
        <v>15.555555555555555</v>
      </c>
      <c r="T27" s="50">
        <f t="shared" si="1"/>
        <v>12.777777777777777</v>
      </c>
      <c r="U27" s="51">
        <f t="shared" si="2"/>
        <v>0</v>
      </c>
      <c r="V27" s="50">
        <f t="shared" si="3"/>
        <v>17.777777777777779</v>
      </c>
      <c r="W27" s="14">
        <f t="shared" si="3"/>
        <v>6.8333333333333313</v>
      </c>
    </row>
    <row r="28" spans="2:23" x14ac:dyDescent="0.25">
      <c r="B28" s="4">
        <v>20</v>
      </c>
      <c r="C28" s="33">
        <v>30.36</v>
      </c>
      <c r="D28" s="5">
        <v>56</v>
      </c>
      <c r="E28" s="4">
        <v>60</v>
      </c>
      <c r="F28" s="6">
        <v>54.2</v>
      </c>
      <c r="G28" s="5" t="s">
        <v>38</v>
      </c>
      <c r="H28" s="6">
        <v>1</v>
      </c>
      <c r="I28" s="6">
        <v>0</v>
      </c>
      <c r="J28" s="14"/>
      <c r="K28" s="4">
        <v>65</v>
      </c>
      <c r="L28" s="6">
        <v>44.6</v>
      </c>
      <c r="M28" s="5" t="s">
        <v>39</v>
      </c>
      <c r="N28" s="5">
        <v>0.5</v>
      </c>
      <c r="O28" s="11">
        <v>8</v>
      </c>
      <c r="P28" s="6" t="s">
        <v>33</v>
      </c>
      <c r="Q28" s="77">
        <v>1027.5319051386696</v>
      </c>
      <c r="R28" s="49">
        <f t="shared" si="1"/>
        <v>13.333333333333332</v>
      </c>
      <c r="S28" s="50">
        <f t="shared" si="1"/>
        <v>15.555555555555555</v>
      </c>
      <c r="T28" s="50">
        <f t="shared" si="1"/>
        <v>12.333333333333334</v>
      </c>
      <c r="U28" s="51">
        <f t="shared" si="2"/>
        <v>0</v>
      </c>
      <c r="V28" s="50">
        <f t="shared" si="3"/>
        <v>18.333333333333332</v>
      </c>
      <c r="W28" s="14">
        <f t="shared" si="3"/>
        <v>7.0000000000000009</v>
      </c>
    </row>
    <row r="29" spans="2:23" x14ac:dyDescent="0.25">
      <c r="B29" s="4">
        <v>21</v>
      </c>
      <c r="C29" s="33">
        <v>30.34</v>
      </c>
      <c r="D29" s="5">
        <v>57</v>
      </c>
      <c r="E29" s="4">
        <v>63</v>
      </c>
      <c r="F29" s="6">
        <v>56.7</v>
      </c>
      <c r="G29" s="5" t="s">
        <v>31</v>
      </c>
      <c r="H29" s="6">
        <v>2</v>
      </c>
      <c r="I29" s="6">
        <v>6</v>
      </c>
      <c r="J29" s="14"/>
      <c r="K29" s="4">
        <v>67.3</v>
      </c>
      <c r="L29" s="6">
        <v>45.2</v>
      </c>
      <c r="M29" s="5" t="s">
        <v>37</v>
      </c>
      <c r="N29" s="5">
        <v>2</v>
      </c>
      <c r="O29" s="11">
        <v>7</v>
      </c>
      <c r="P29" s="6" t="s">
        <v>33</v>
      </c>
      <c r="Q29" s="77">
        <v>1026.8546274106013</v>
      </c>
      <c r="R29" s="49">
        <f t="shared" si="1"/>
        <v>13.888888888888889</v>
      </c>
      <c r="S29" s="50">
        <f t="shared" si="1"/>
        <v>17.222222222222221</v>
      </c>
      <c r="T29" s="50">
        <f t="shared" si="1"/>
        <v>13.722222222222223</v>
      </c>
      <c r="U29" s="51">
        <f t="shared" si="2"/>
        <v>0</v>
      </c>
      <c r="V29" s="50">
        <f t="shared" si="3"/>
        <v>19.611111111111111</v>
      </c>
      <c r="W29" s="14">
        <f t="shared" si="3"/>
        <v>7.3333333333333348</v>
      </c>
    </row>
    <row r="30" spans="2:23" x14ac:dyDescent="0.25">
      <c r="B30" s="4">
        <v>22</v>
      </c>
      <c r="C30" s="33">
        <v>30.15</v>
      </c>
      <c r="D30" s="5">
        <v>57</v>
      </c>
      <c r="E30" s="4">
        <v>59.6</v>
      </c>
      <c r="F30" s="6">
        <v>53</v>
      </c>
      <c r="G30" s="5" t="s">
        <v>37</v>
      </c>
      <c r="H30" s="6">
        <v>2</v>
      </c>
      <c r="I30" s="6">
        <v>0</v>
      </c>
      <c r="J30" s="14"/>
      <c r="K30" s="4">
        <v>67</v>
      </c>
      <c r="L30" s="6">
        <v>49.1</v>
      </c>
      <c r="M30" s="5" t="s">
        <v>37</v>
      </c>
      <c r="N30" s="5">
        <v>2</v>
      </c>
      <c r="O30" s="11">
        <v>6</v>
      </c>
      <c r="P30" s="6" t="s">
        <v>33</v>
      </c>
      <c r="Q30" s="77">
        <v>1020.4204889939535</v>
      </c>
      <c r="R30" s="49">
        <f t="shared" si="1"/>
        <v>13.888888888888889</v>
      </c>
      <c r="S30" s="50">
        <f t="shared" si="1"/>
        <v>15.333333333333334</v>
      </c>
      <c r="T30" s="50">
        <f t="shared" si="1"/>
        <v>11.666666666666666</v>
      </c>
      <c r="U30" s="51">
        <f t="shared" si="2"/>
        <v>0</v>
      </c>
      <c r="V30" s="50">
        <f t="shared" si="3"/>
        <v>19.444444444444443</v>
      </c>
      <c r="W30" s="14">
        <f t="shared" si="3"/>
        <v>9.5</v>
      </c>
    </row>
    <row r="31" spans="2:23" x14ac:dyDescent="0.25">
      <c r="B31" s="4">
        <v>23</v>
      </c>
      <c r="C31" s="33">
        <v>29.97</v>
      </c>
      <c r="D31" s="5">
        <v>59</v>
      </c>
      <c r="E31" s="4">
        <v>62</v>
      </c>
      <c r="F31" s="6">
        <v>54.4</v>
      </c>
      <c r="G31" s="5" t="s">
        <v>32</v>
      </c>
      <c r="H31" s="6">
        <v>1</v>
      </c>
      <c r="I31" s="6">
        <v>7</v>
      </c>
      <c r="J31" s="14"/>
      <c r="K31" s="4">
        <v>70</v>
      </c>
      <c r="L31" s="6">
        <v>53.8</v>
      </c>
      <c r="M31" s="5" t="s">
        <v>43</v>
      </c>
      <c r="N31" s="5">
        <v>1</v>
      </c>
      <c r="O31" s="11">
        <v>5</v>
      </c>
      <c r="P31" s="6" t="s">
        <v>33</v>
      </c>
      <c r="Q31" s="77">
        <v>1014.3249894413399</v>
      </c>
      <c r="R31" s="49">
        <f t="shared" si="1"/>
        <v>15</v>
      </c>
      <c r="S31" s="50">
        <f t="shared" si="1"/>
        <v>16.666666666666668</v>
      </c>
      <c r="T31" s="50">
        <f t="shared" si="1"/>
        <v>12.444444444444443</v>
      </c>
      <c r="U31" s="51">
        <f t="shared" si="2"/>
        <v>0</v>
      </c>
      <c r="V31" s="50">
        <f t="shared" si="3"/>
        <v>21.111111111111111</v>
      </c>
      <c r="W31" s="14">
        <f t="shared" si="3"/>
        <v>12.111111111111109</v>
      </c>
    </row>
    <row r="32" spans="2:23" x14ac:dyDescent="0.25">
      <c r="B32" s="4">
        <v>24</v>
      </c>
      <c r="C32" s="33">
        <v>29.891999999999999</v>
      </c>
      <c r="D32" s="5">
        <v>60</v>
      </c>
      <c r="E32" s="4">
        <v>63.6</v>
      </c>
      <c r="F32" s="6">
        <v>58.2</v>
      </c>
      <c r="G32" s="5" t="s">
        <v>35</v>
      </c>
      <c r="H32" s="6">
        <v>1</v>
      </c>
      <c r="I32" s="6">
        <v>1</v>
      </c>
      <c r="J32" s="14">
        <v>0.43</v>
      </c>
      <c r="K32" s="4">
        <v>77.5</v>
      </c>
      <c r="L32" s="6">
        <v>51.3</v>
      </c>
      <c r="M32" s="5" t="s">
        <v>43</v>
      </c>
      <c r="N32" s="5">
        <v>0.5</v>
      </c>
      <c r="O32" s="11">
        <v>7</v>
      </c>
      <c r="P32" s="6" t="s">
        <v>71</v>
      </c>
      <c r="Q32" s="77">
        <v>1011.6836063018739</v>
      </c>
      <c r="R32" s="49">
        <f t="shared" si="1"/>
        <v>15.555555555555555</v>
      </c>
      <c r="S32" s="50">
        <f t="shared" si="1"/>
        <v>17.555555555555557</v>
      </c>
      <c r="T32" s="50">
        <f t="shared" si="1"/>
        <v>14.555555555555557</v>
      </c>
      <c r="U32" s="51">
        <f t="shared" si="2"/>
        <v>1.0921999999999998</v>
      </c>
      <c r="V32" s="50">
        <f t="shared" si="3"/>
        <v>25.277777777777779</v>
      </c>
      <c r="W32" s="14">
        <f t="shared" si="3"/>
        <v>10.72222222222222</v>
      </c>
    </row>
    <row r="33" spans="2:23" x14ac:dyDescent="0.25">
      <c r="B33" s="4">
        <v>25</v>
      </c>
      <c r="C33" s="33">
        <v>29.81</v>
      </c>
      <c r="D33" s="5">
        <v>61</v>
      </c>
      <c r="E33" s="4">
        <v>62</v>
      </c>
      <c r="F33" s="6">
        <v>60.5</v>
      </c>
      <c r="G33" s="5" t="s">
        <v>35</v>
      </c>
      <c r="H33" s="6">
        <v>0.5</v>
      </c>
      <c r="I33" s="6">
        <v>10</v>
      </c>
      <c r="J33" s="14">
        <v>0.01</v>
      </c>
      <c r="K33" s="4">
        <v>66</v>
      </c>
      <c r="L33" s="6">
        <v>55.4</v>
      </c>
      <c r="M33" s="5" t="s">
        <v>39</v>
      </c>
      <c r="N33" s="5">
        <v>1</v>
      </c>
      <c r="O33" s="11">
        <v>8</v>
      </c>
      <c r="P33" s="6" t="s">
        <v>36</v>
      </c>
      <c r="Q33" s="77">
        <v>1008.906767616794</v>
      </c>
      <c r="R33" s="49">
        <f t="shared" si="1"/>
        <v>16.111111111111111</v>
      </c>
      <c r="S33" s="50">
        <f t="shared" si="1"/>
        <v>16.666666666666668</v>
      </c>
      <c r="T33" s="50">
        <f t="shared" si="1"/>
        <v>15.833333333333332</v>
      </c>
      <c r="U33" s="51">
        <f t="shared" si="2"/>
        <v>2.5399999999999999E-2</v>
      </c>
      <c r="V33" s="50">
        <f t="shared" si="3"/>
        <v>18.888888888888889</v>
      </c>
      <c r="W33" s="14">
        <f t="shared" si="3"/>
        <v>12.999999999999998</v>
      </c>
    </row>
    <row r="34" spans="2:23" x14ac:dyDescent="0.25">
      <c r="B34" s="4">
        <v>26</v>
      </c>
      <c r="C34" s="33">
        <v>30.12</v>
      </c>
      <c r="D34" s="5">
        <v>60</v>
      </c>
      <c r="E34" s="4">
        <v>58</v>
      </c>
      <c r="F34" s="6">
        <v>54.7</v>
      </c>
      <c r="G34" s="5" t="s">
        <v>39</v>
      </c>
      <c r="H34" s="6">
        <v>1.5</v>
      </c>
      <c r="I34" s="6">
        <v>4</v>
      </c>
      <c r="J34" s="14">
        <v>0.31</v>
      </c>
      <c r="K34" s="4">
        <v>61.4</v>
      </c>
      <c r="L34" s="6">
        <v>48.8</v>
      </c>
      <c r="M34" s="5" t="s">
        <v>39</v>
      </c>
      <c r="N34" s="5">
        <v>1</v>
      </c>
      <c r="O34" s="11">
        <v>7</v>
      </c>
      <c r="P34" s="6" t="s">
        <v>33</v>
      </c>
      <c r="Q34" s="77">
        <v>1019.4045724018514</v>
      </c>
      <c r="R34" s="49">
        <f t="shared" si="1"/>
        <v>15.555555555555555</v>
      </c>
      <c r="S34" s="50">
        <f t="shared" si="1"/>
        <v>14.444444444444445</v>
      </c>
      <c r="T34" s="50">
        <f t="shared" si="1"/>
        <v>12.611111111111112</v>
      </c>
      <c r="U34" s="51">
        <f t="shared" si="2"/>
        <v>0.7874000000000001</v>
      </c>
      <c r="V34" s="50">
        <f t="shared" si="3"/>
        <v>16.333333333333332</v>
      </c>
      <c r="W34" s="14">
        <f t="shared" si="3"/>
        <v>9.3333333333333321</v>
      </c>
    </row>
    <row r="35" spans="2:23" x14ac:dyDescent="0.25">
      <c r="B35" s="4">
        <v>27</v>
      </c>
      <c r="C35" s="33">
        <v>30.04</v>
      </c>
      <c r="D35" s="5">
        <v>60</v>
      </c>
      <c r="E35" s="4">
        <v>55</v>
      </c>
      <c r="F35" s="6">
        <v>53.6</v>
      </c>
      <c r="G35" s="5" t="s">
        <v>43</v>
      </c>
      <c r="H35" s="6">
        <v>2</v>
      </c>
      <c r="I35" s="6">
        <v>10</v>
      </c>
      <c r="J35" s="14">
        <v>0.01</v>
      </c>
      <c r="K35" s="4">
        <v>59.6</v>
      </c>
      <c r="L35" s="6">
        <v>51</v>
      </c>
      <c r="M35" s="5" t="s">
        <v>43</v>
      </c>
      <c r="N35" s="5">
        <v>1</v>
      </c>
      <c r="O35" s="11">
        <v>8</v>
      </c>
      <c r="P35" s="6" t="s">
        <v>36</v>
      </c>
      <c r="Q35" s="77">
        <v>1016.6954614895784</v>
      </c>
      <c r="R35" s="49">
        <f t="shared" si="1"/>
        <v>15.555555555555555</v>
      </c>
      <c r="S35" s="50">
        <f t="shared" si="1"/>
        <v>12.777777777777777</v>
      </c>
      <c r="T35" s="50">
        <f t="shared" si="1"/>
        <v>12</v>
      </c>
      <c r="U35" s="51">
        <f t="shared" si="2"/>
        <v>2.5399999999999999E-2</v>
      </c>
      <c r="V35" s="50">
        <f t="shared" si="3"/>
        <v>15.333333333333334</v>
      </c>
      <c r="W35" s="14">
        <f t="shared" si="3"/>
        <v>10.555555555555555</v>
      </c>
    </row>
    <row r="36" spans="2:23" x14ac:dyDescent="0.25">
      <c r="B36" s="4">
        <v>28</v>
      </c>
      <c r="C36" s="33">
        <v>30.007999999999999</v>
      </c>
      <c r="D36" s="5">
        <v>59</v>
      </c>
      <c r="E36" s="4">
        <v>54</v>
      </c>
      <c r="F36" s="6">
        <v>52.2</v>
      </c>
      <c r="G36" s="5" t="s">
        <v>43</v>
      </c>
      <c r="H36" s="6">
        <v>3</v>
      </c>
      <c r="I36" s="6">
        <v>10</v>
      </c>
      <c r="J36" s="14">
        <v>0.44</v>
      </c>
      <c r="K36" s="4">
        <v>60.5</v>
      </c>
      <c r="L36" s="6">
        <v>49.2</v>
      </c>
      <c r="M36" s="5" t="s">
        <v>44</v>
      </c>
      <c r="N36" s="5">
        <v>1</v>
      </c>
      <c r="O36" s="11">
        <v>9</v>
      </c>
      <c r="P36" s="6" t="s">
        <v>72</v>
      </c>
      <c r="Q36" s="77">
        <v>1015.6118171246693</v>
      </c>
      <c r="R36" s="49">
        <f t="shared" si="1"/>
        <v>15</v>
      </c>
      <c r="S36" s="50">
        <f t="shared" si="1"/>
        <v>12.222222222222221</v>
      </c>
      <c r="T36" s="50">
        <f t="shared" si="1"/>
        <v>11.222222222222223</v>
      </c>
      <c r="U36" s="51">
        <f t="shared" si="2"/>
        <v>1.1175999999999999</v>
      </c>
      <c r="V36" s="50">
        <f t="shared" si="3"/>
        <v>15.833333333333332</v>
      </c>
      <c r="W36" s="14">
        <f t="shared" si="3"/>
        <v>9.5555555555555571</v>
      </c>
    </row>
    <row r="37" spans="2:23" x14ac:dyDescent="0.25">
      <c r="B37" s="4">
        <v>29</v>
      </c>
      <c r="C37" s="33">
        <v>30.146000000000001</v>
      </c>
      <c r="D37" s="5">
        <v>59</v>
      </c>
      <c r="E37" s="4">
        <v>60.7</v>
      </c>
      <c r="F37" s="6">
        <v>58</v>
      </c>
      <c r="G37" s="5" t="s">
        <v>44</v>
      </c>
      <c r="H37" s="6">
        <v>3</v>
      </c>
      <c r="I37" s="6">
        <v>0</v>
      </c>
      <c r="J37" s="14"/>
      <c r="K37" s="4">
        <v>64</v>
      </c>
      <c r="L37" s="6">
        <v>53.6</v>
      </c>
      <c r="M37" s="5" t="s">
        <v>44</v>
      </c>
      <c r="N37" s="5">
        <v>4</v>
      </c>
      <c r="O37" s="11">
        <v>7</v>
      </c>
      <c r="P37" s="6" t="s">
        <v>33</v>
      </c>
      <c r="Q37" s="77">
        <v>1020.2850334483401</v>
      </c>
      <c r="R37" s="49">
        <f t="shared" si="1"/>
        <v>15</v>
      </c>
      <c r="S37" s="50">
        <f t="shared" si="1"/>
        <v>15.944444444444446</v>
      </c>
      <c r="T37" s="50">
        <f t="shared" si="1"/>
        <v>14.444444444444445</v>
      </c>
      <c r="U37" s="51">
        <f t="shared" si="2"/>
        <v>0</v>
      </c>
      <c r="V37" s="50">
        <f t="shared" si="3"/>
        <v>17.777777777777779</v>
      </c>
      <c r="W37" s="14">
        <f t="shared" si="3"/>
        <v>12</v>
      </c>
    </row>
    <row r="38" spans="2:23" x14ac:dyDescent="0.25">
      <c r="B38" s="4">
        <v>30</v>
      </c>
      <c r="C38" s="33">
        <v>30.175999999999998</v>
      </c>
      <c r="D38" s="5">
        <v>59</v>
      </c>
      <c r="E38" s="4">
        <v>57.5</v>
      </c>
      <c r="F38" s="6">
        <v>54</v>
      </c>
      <c r="G38" s="5" t="s">
        <v>44</v>
      </c>
      <c r="H38" s="6">
        <v>3</v>
      </c>
      <c r="I38" s="6">
        <v>0</v>
      </c>
      <c r="J38" s="14"/>
      <c r="K38" s="4">
        <v>65.7</v>
      </c>
      <c r="L38" s="6">
        <v>50</v>
      </c>
      <c r="M38" s="5"/>
      <c r="N38" s="5">
        <v>0</v>
      </c>
      <c r="O38" s="11">
        <v>7</v>
      </c>
      <c r="P38" s="6" t="s">
        <v>33</v>
      </c>
      <c r="Q38" s="77">
        <v>1021.3009500404423</v>
      </c>
      <c r="R38" s="49">
        <f t="shared" si="1"/>
        <v>15</v>
      </c>
      <c r="S38" s="50">
        <f t="shared" si="1"/>
        <v>14.166666666666666</v>
      </c>
      <c r="T38" s="50">
        <f t="shared" si="1"/>
        <v>12.222222222222221</v>
      </c>
      <c r="U38" s="51">
        <f t="shared" si="2"/>
        <v>0</v>
      </c>
      <c r="V38" s="50">
        <f t="shared" si="3"/>
        <v>18.722222222222225</v>
      </c>
      <c r="W38" s="14">
        <f t="shared" si="3"/>
        <v>10</v>
      </c>
    </row>
    <row r="39" spans="2:23" x14ac:dyDescent="0.25">
      <c r="B39" s="4">
        <v>31</v>
      </c>
      <c r="C39" s="33">
        <v>30.12</v>
      </c>
      <c r="D39" s="5">
        <v>60</v>
      </c>
      <c r="E39" s="4">
        <v>64.400000000000006</v>
      </c>
      <c r="F39" s="6">
        <v>60</v>
      </c>
      <c r="G39" s="5" t="s">
        <v>44</v>
      </c>
      <c r="H39" s="6">
        <v>2.5</v>
      </c>
      <c r="I39" s="6">
        <v>0</v>
      </c>
      <c r="J39" s="14"/>
      <c r="K39" s="4">
        <v>68</v>
      </c>
      <c r="L39" s="6">
        <v>50.4</v>
      </c>
      <c r="M39" s="5" t="s">
        <v>44</v>
      </c>
      <c r="N39" s="5">
        <v>2</v>
      </c>
      <c r="O39" s="11">
        <v>7</v>
      </c>
      <c r="P39" s="6" t="s">
        <v>33</v>
      </c>
      <c r="Q39" s="77">
        <v>1019.4045724018514</v>
      </c>
      <c r="R39" s="49">
        <f t="shared" si="1"/>
        <v>15.555555555555555</v>
      </c>
      <c r="S39" s="50">
        <f t="shared" si="1"/>
        <v>18.000000000000004</v>
      </c>
      <c r="T39" s="50">
        <f t="shared" si="1"/>
        <v>15.555555555555555</v>
      </c>
      <c r="U39" s="51">
        <f t="shared" si="2"/>
        <v>0</v>
      </c>
      <c r="V39" s="50">
        <f t="shared" si="3"/>
        <v>20</v>
      </c>
      <c r="W39" s="14">
        <f t="shared" si="3"/>
        <v>10.222222222222221</v>
      </c>
    </row>
    <row r="40" spans="2:23" x14ac:dyDescent="0.25">
      <c r="B40" s="1" t="s">
        <v>15</v>
      </c>
      <c r="C40" s="12">
        <f t="shared" ref="C40:O40" si="4">SUM(C9:C39)</f>
        <v>932.79800000000012</v>
      </c>
      <c r="D40" s="36">
        <f t="shared" si="4"/>
        <v>1767</v>
      </c>
      <c r="E40" s="36">
        <f t="shared" ref="E40" si="5">SUM(E9:E39)</f>
        <v>1748.6999999999998</v>
      </c>
      <c r="F40" s="36">
        <f t="shared" si="4"/>
        <v>1604.0000000000002</v>
      </c>
      <c r="G40" s="36"/>
      <c r="H40" s="36">
        <f t="shared" si="4"/>
        <v>56.5</v>
      </c>
      <c r="I40" s="36">
        <f t="shared" si="4"/>
        <v>128</v>
      </c>
      <c r="J40" s="35">
        <f t="shared" si="4"/>
        <v>1.2</v>
      </c>
      <c r="K40" s="36">
        <f t="shared" si="4"/>
        <v>1916</v>
      </c>
      <c r="L40" s="36">
        <f t="shared" si="4"/>
        <v>1420.2</v>
      </c>
      <c r="M40" s="12"/>
      <c r="N40" s="36">
        <f t="shared" si="4"/>
        <v>43</v>
      </c>
      <c r="O40" s="37">
        <f t="shared" si="4"/>
        <v>216</v>
      </c>
      <c r="P40" s="3"/>
      <c r="Q40" s="36">
        <f>SUM(Q9:Q39)</f>
        <v>31570.319241193443</v>
      </c>
      <c r="R40" s="37"/>
      <c r="S40" s="47"/>
      <c r="T40" s="47"/>
      <c r="U40" s="48">
        <f t="shared" si="2"/>
        <v>3.048</v>
      </c>
      <c r="V40" s="47"/>
      <c r="W40" s="13"/>
    </row>
    <row r="41" spans="2:23" x14ac:dyDescent="0.25">
      <c r="B41" s="7" t="s">
        <v>16</v>
      </c>
      <c r="C41" s="15">
        <f>C40/31</f>
        <v>30.090258064516131</v>
      </c>
      <c r="D41" s="38">
        <f t="shared" ref="D41:O41" si="6">D40/31</f>
        <v>57</v>
      </c>
      <c r="E41" s="38">
        <f t="shared" ref="E41" si="7">E40/31</f>
        <v>56.409677419354836</v>
      </c>
      <c r="F41" s="38">
        <f t="shared" si="6"/>
        <v>51.741935483870975</v>
      </c>
      <c r="G41" s="38"/>
      <c r="H41" s="38">
        <f t="shared" si="6"/>
        <v>1.8225806451612903</v>
      </c>
      <c r="I41" s="38">
        <f t="shared" si="6"/>
        <v>4.129032258064516</v>
      </c>
      <c r="J41" s="38">
        <f t="shared" si="6"/>
        <v>3.870967741935484E-2</v>
      </c>
      <c r="K41" s="38">
        <f t="shared" si="6"/>
        <v>61.806451612903224</v>
      </c>
      <c r="L41" s="38">
        <f t="shared" si="6"/>
        <v>45.812903225806451</v>
      </c>
      <c r="M41" s="15"/>
      <c r="N41" s="38">
        <f t="shared" si="6"/>
        <v>1.3870967741935485</v>
      </c>
      <c r="O41" s="39">
        <f t="shared" si="6"/>
        <v>6.967741935483871</v>
      </c>
      <c r="P41" s="9"/>
      <c r="Q41" s="38">
        <f>AVERAGE(Q9:Q39)</f>
        <v>1018.3973948772078</v>
      </c>
      <c r="R41" s="39">
        <f t="shared" si="1"/>
        <v>13.888888888888889</v>
      </c>
      <c r="S41" s="52">
        <f t="shared" si="1"/>
        <v>13.560931899641576</v>
      </c>
      <c r="T41" s="52">
        <f t="shared" si="1"/>
        <v>10.967741935483875</v>
      </c>
      <c r="U41" s="53">
        <f t="shared" si="2"/>
        <v>9.8322580645161278E-2</v>
      </c>
      <c r="V41" s="52">
        <f t="shared" si="3"/>
        <v>16.559139784946236</v>
      </c>
      <c r="W41" s="54">
        <f t="shared" si="3"/>
        <v>7.6738351254480284</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3</v>
      </c>
      <c r="D45" s="5">
        <v>9.5</v>
      </c>
      <c r="E45" s="5">
        <v>6</v>
      </c>
      <c r="F45" s="5">
        <v>1</v>
      </c>
      <c r="G45" s="5">
        <v>1</v>
      </c>
      <c r="H45" s="5">
        <v>2</v>
      </c>
      <c r="I45" s="5">
        <v>6.5</v>
      </c>
      <c r="J45" s="5">
        <v>1</v>
      </c>
      <c r="K45" s="6"/>
    </row>
    <row r="46" spans="2:23" ht="30" x14ac:dyDescent="0.25">
      <c r="B46" s="24" t="s">
        <v>28</v>
      </c>
      <c r="C46" s="7">
        <v>8</v>
      </c>
      <c r="D46" s="8">
        <v>42</v>
      </c>
      <c r="E46" s="8">
        <v>22.5</v>
      </c>
      <c r="F46" s="8">
        <v>2.5</v>
      </c>
      <c r="G46" s="8">
        <v>2</v>
      </c>
      <c r="H46" s="8">
        <v>3.5</v>
      </c>
      <c r="I46" s="8">
        <v>17</v>
      </c>
      <c r="J46" s="8">
        <v>2.5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30.08</v>
      </c>
      <c r="D9" s="1">
        <v>60</v>
      </c>
      <c r="E9" s="1">
        <v>59</v>
      </c>
      <c r="F9" s="3">
        <v>55</v>
      </c>
      <c r="G9" s="2" t="s">
        <v>44</v>
      </c>
      <c r="H9" s="3">
        <v>1.5</v>
      </c>
      <c r="I9" s="3">
        <v>3</v>
      </c>
      <c r="J9" s="13"/>
      <c r="K9" s="1">
        <v>66</v>
      </c>
      <c r="L9" s="3">
        <v>49.2</v>
      </c>
      <c r="M9" s="2" t="s">
        <v>44</v>
      </c>
      <c r="N9" s="2">
        <v>3</v>
      </c>
      <c r="O9" s="10">
        <v>7</v>
      </c>
      <c r="P9" s="3" t="s">
        <v>33</v>
      </c>
      <c r="Q9" s="78">
        <v>1017.8129697408909</v>
      </c>
      <c r="R9" s="37">
        <f>CONVERT(D9,"F","C")</f>
        <v>15.555555555555555</v>
      </c>
      <c r="S9" s="47">
        <f t="shared" ref="S9:T24" si="0">CONVERT(E9,"F","C")</f>
        <v>15</v>
      </c>
      <c r="T9" s="47">
        <f t="shared" si="0"/>
        <v>12.777777777777777</v>
      </c>
      <c r="U9" s="48">
        <f>CONVERT(J9,"in","cm")</f>
        <v>0</v>
      </c>
      <c r="V9" s="47">
        <f>CONVERT(K9,"F","C")</f>
        <v>18.888888888888889</v>
      </c>
      <c r="W9" s="13">
        <f>CONVERT(L9,"F","C")</f>
        <v>9.5555555555555571</v>
      </c>
    </row>
    <row r="10" spans="1:23" x14ac:dyDescent="0.25">
      <c r="B10" s="4">
        <v>2</v>
      </c>
      <c r="C10" s="33">
        <v>30.16</v>
      </c>
      <c r="D10" s="5">
        <v>58</v>
      </c>
      <c r="E10" s="4">
        <v>54.9</v>
      </c>
      <c r="F10" s="6">
        <v>50</v>
      </c>
      <c r="G10" s="5" t="s">
        <v>44</v>
      </c>
      <c r="H10" s="6">
        <v>2</v>
      </c>
      <c r="I10" s="6">
        <v>1</v>
      </c>
      <c r="J10" s="14"/>
      <c r="K10" s="4">
        <v>59</v>
      </c>
      <c r="L10" s="6">
        <v>48.6</v>
      </c>
      <c r="M10" s="5" t="s">
        <v>38</v>
      </c>
      <c r="N10" s="5">
        <v>1</v>
      </c>
      <c r="O10" s="11">
        <v>7</v>
      </c>
      <c r="P10" s="6" t="s">
        <v>33</v>
      </c>
      <c r="Q10" s="77">
        <v>1020.5220806531639</v>
      </c>
      <c r="R10" s="49">
        <f t="shared" ref="R10:T40" si="1">CONVERT(D10,"F","C")</f>
        <v>14.444444444444445</v>
      </c>
      <c r="S10" s="50">
        <f t="shared" si="0"/>
        <v>12.722222222222221</v>
      </c>
      <c r="T10" s="50">
        <f t="shared" si="0"/>
        <v>10</v>
      </c>
      <c r="U10" s="51">
        <f t="shared" ref="U10:U40" si="2">CONVERT(J10,"in","cm")</f>
        <v>0</v>
      </c>
      <c r="V10" s="50">
        <f t="shared" ref="V10:W40" si="3">CONVERT(K10,"F","C")</f>
        <v>15</v>
      </c>
      <c r="W10" s="14">
        <f t="shared" si="3"/>
        <v>9.2222222222222232</v>
      </c>
    </row>
    <row r="11" spans="1:23" x14ac:dyDescent="0.25">
      <c r="B11" s="4">
        <v>3</v>
      </c>
      <c r="C11" s="33">
        <v>30.25</v>
      </c>
      <c r="D11" s="5">
        <v>58</v>
      </c>
      <c r="E11" s="4">
        <v>53</v>
      </c>
      <c r="F11" s="6">
        <v>47.5</v>
      </c>
      <c r="G11" s="5" t="s">
        <v>44</v>
      </c>
      <c r="H11" s="6">
        <v>2</v>
      </c>
      <c r="I11" s="6">
        <v>6</v>
      </c>
      <c r="J11" s="14">
        <v>0.19</v>
      </c>
      <c r="K11" s="4">
        <v>55.5</v>
      </c>
      <c r="L11" s="6">
        <v>46.1</v>
      </c>
      <c r="M11" s="5" t="s">
        <v>43</v>
      </c>
      <c r="N11" s="5">
        <v>1</v>
      </c>
      <c r="O11" s="11">
        <v>6</v>
      </c>
      <c r="P11" s="6" t="s">
        <v>36</v>
      </c>
      <c r="Q11" s="77">
        <v>1023.5698304294709</v>
      </c>
      <c r="R11" s="49">
        <f t="shared" si="1"/>
        <v>14.444444444444445</v>
      </c>
      <c r="S11" s="50">
        <f t="shared" si="0"/>
        <v>11.666666666666666</v>
      </c>
      <c r="T11" s="50">
        <f t="shared" si="0"/>
        <v>8.6111111111111107</v>
      </c>
      <c r="U11" s="51">
        <f t="shared" si="2"/>
        <v>0.48260000000000003</v>
      </c>
      <c r="V11" s="50">
        <f t="shared" si="3"/>
        <v>13.055555555555555</v>
      </c>
      <c r="W11" s="14">
        <f t="shared" si="3"/>
        <v>7.8333333333333339</v>
      </c>
    </row>
    <row r="12" spans="1:23" x14ac:dyDescent="0.25">
      <c r="B12" s="4">
        <v>4</v>
      </c>
      <c r="C12" s="33">
        <v>30.052</v>
      </c>
      <c r="D12" s="34">
        <v>58</v>
      </c>
      <c r="E12" s="4">
        <v>49</v>
      </c>
      <c r="F12" s="6">
        <v>47.6</v>
      </c>
      <c r="G12" s="5" t="s">
        <v>43</v>
      </c>
      <c r="H12" s="6">
        <v>1</v>
      </c>
      <c r="I12" s="6">
        <v>10</v>
      </c>
      <c r="J12" s="14">
        <v>0.01</v>
      </c>
      <c r="K12" s="4">
        <v>55.8</v>
      </c>
      <c r="L12" s="6">
        <v>45.8</v>
      </c>
      <c r="M12" s="5" t="s">
        <v>44</v>
      </c>
      <c r="N12" s="5">
        <v>1</v>
      </c>
      <c r="O12" s="11">
        <v>7</v>
      </c>
      <c r="P12" s="6" t="s">
        <v>36</v>
      </c>
      <c r="Q12" s="77">
        <v>1016.8647809215955</v>
      </c>
      <c r="R12" s="49">
        <f t="shared" si="1"/>
        <v>14.444444444444445</v>
      </c>
      <c r="S12" s="50">
        <f t="shared" si="0"/>
        <v>9.4444444444444446</v>
      </c>
      <c r="T12" s="50">
        <f t="shared" si="0"/>
        <v>8.6666666666666679</v>
      </c>
      <c r="U12" s="51">
        <f t="shared" si="2"/>
        <v>2.5399999999999999E-2</v>
      </c>
      <c r="V12" s="50">
        <f t="shared" si="3"/>
        <v>13.22222222222222</v>
      </c>
      <c r="W12" s="14">
        <f t="shared" si="3"/>
        <v>7.6666666666666652</v>
      </c>
    </row>
    <row r="13" spans="1:23" x14ac:dyDescent="0.25">
      <c r="B13" s="4">
        <v>5</v>
      </c>
      <c r="C13" s="33">
        <v>30.166</v>
      </c>
      <c r="D13" s="34">
        <v>58</v>
      </c>
      <c r="E13" s="4">
        <v>54</v>
      </c>
      <c r="F13" s="6">
        <v>50</v>
      </c>
      <c r="G13" s="5" t="s">
        <v>43</v>
      </c>
      <c r="H13" s="6">
        <v>3</v>
      </c>
      <c r="I13" s="6">
        <v>8</v>
      </c>
      <c r="J13" s="14"/>
      <c r="K13" s="4">
        <v>60.4</v>
      </c>
      <c r="L13" s="6">
        <v>46.5</v>
      </c>
      <c r="M13" s="5" t="s">
        <v>38</v>
      </c>
      <c r="N13" s="5">
        <v>1.5</v>
      </c>
      <c r="O13" s="11">
        <v>6</v>
      </c>
      <c r="P13" s="6" t="s">
        <v>33</v>
      </c>
      <c r="Q13" s="77">
        <v>1020.7252639715841</v>
      </c>
      <c r="R13" s="49">
        <f t="shared" si="1"/>
        <v>14.444444444444445</v>
      </c>
      <c r="S13" s="50">
        <f t="shared" si="0"/>
        <v>12.222222222222221</v>
      </c>
      <c r="T13" s="50">
        <f t="shared" si="0"/>
        <v>10</v>
      </c>
      <c r="U13" s="51">
        <f t="shared" si="2"/>
        <v>0</v>
      </c>
      <c r="V13" s="50">
        <f t="shared" si="3"/>
        <v>15.777777777777777</v>
      </c>
      <c r="W13" s="14">
        <f t="shared" si="3"/>
        <v>8.0555555555555554</v>
      </c>
    </row>
    <row r="14" spans="1:23" x14ac:dyDescent="0.25">
      <c r="B14" s="4">
        <v>6</v>
      </c>
      <c r="C14" s="33">
        <v>30.161999999999999</v>
      </c>
      <c r="D14" s="5">
        <v>58</v>
      </c>
      <c r="E14" s="4">
        <v>57</v>
      </c>
      <c r="F14" s="6">
        <v>50.9</v>
      </c>
      <c r="G14" s="5" t="s">
        <v>44</v>
      </c>
      <c r="H14" s="6">
        <v>2</v>
      </c>
      <c r="I14" s="6">
        <v>1</v>
      </c>
      <c r="J14" s="14">
        <v>0.05</v>
      </c>
      <c r="K14" s="4">
        <v>62.5</v>
      </c>
      <c r="L14" s="6">
        <v>48</v>
      </c>
      <c r="M14" s="5" t="s">
        <v>38</v>
      </c>
      <c r="N14" s="5">
        <v>0.5</v>
      </c>
      <c r="O14" s="11">
        <v>8</v>
      </c>
      <c r="P14" s="6" t="s">
        <v>73</v>
      </c>
      <c r="Q14" s="77">
        <v>1020.5898084259707</v>
      </c>
      <c r="R14" s="49">
        <f t="shared" si="1"/>
        <v>14.444444444444445</v>
      </c>
      <c r="S14" s="50">
        <f t="shared" si="0"/>
        <v>13.888888888888889</v>
      </c>
      <c r="T14" s="50">
        <f t="shared" si="0"/>
        <v>10.499999999999998</v>
      </c>
      <c r="U14" s="51">
        <f t="shared" si="2"/>
        <v>0.127</v>
      </c>
      <c r="V14" s="50">
        <f t="shared" si="3"/>
        <v>16.944444444444443</v>
      </c>
      <c r="W14" s="14">
        <f t="shared" si="3"/>
        <v>8.8888888888888893</v>
      </c>
    </row>
    <row r="15" spans="1:23" x14ac:dyDescent="0.25">
      <c r="B15" s="4">
        <v>7</v>
      </c>
      <c r="C15" s="33">
        <v>30.02</v>
      </c>
      <c r="D15" s="5">
        <v>58</v>
      </c>
      <c r="E15" s="4">
        <v>51.3</v>
      </c>
      <c r="F15" s="6">
        <v>47.1</v>
      </c>
      <c r="G15" s="5" t="s">
        <v>43</v>
      </c>
      <c r="H15" s="6">
        <v>3</v>
      </c>
      <c r="I15" s="6">
        <v>10</v>
      </c>
      <c r="J15" s="14"/>
      <c r="K15" s="4">
        <v>57.5</v>
      </c>
      <c r="L15" s="6">
        <v>49.5</v>
      </c>
      <c r="M15" s="5" t="s">
        <v>39</v>
      </c>
      <c r="N15" s="5">
        <v>1</v>
      </c>
      <c r="O15" s="11">
        <v>8</v>
      </c>
      <c r="P15" s="6" t="s">
        <v>33</v>
      </c>
      <c r="Q15" s="77">
        <v>1015.7811365566863</v>
      </c>
      <c r="R15" s="49">
        <f t="shared" si="1"/>
        <v>14.444444444444445</v>
      </c>
      <c r="S15" s="50">
        <f t="shared" si="0"/>
        <v>10.72222222222222</v>
      </c>
      <c r="T15" s="50">
        <f t="shared" si="0"/>
        <v>8.3888888888888893</v>
      </c>
      <c r="U15" s="51">
        <f t="shared" si="2"/>
        <v>0</v>
      </c>
      <c r="V15" s="50">
        <f t="shared" si="3"/>
        <v>14.166666666666666</v>
      </c>
      <c r="W15" s="14">
        <f t="shared" si="3"/>
        <v>9.7222222222222214</v>
      </c>
    </row>
    <row r="16" spans="1:23" x14ac:dyDescent="0.25">
      <c r="B16" s="4">
        <v>8</v>
      </c>
      <c r="C16" s="33">
        <v>30.02</v>
      </c>
      <c r="D16" s="5">
        <v>58</v>
      </c>
      <c r="E16" s="4">
        <v>50</v>
      </c>
      <c r="F16" s="6">
        <v>46</v>
      </c>
      <c r="G16" s="5" t="s">
        <v>43</v>
      </c>
      <c r="H16" s="6">
        <v>1.5</v>
      </c>
      <c r="I16" s="6">
        <v>10</v>
      </c>
      <c r="J16" s="14"/>
      <c r="K16" s="4">
        <v>59.5</v>
      </c>
      <c r="L16" s="6">
        <v>48</v>
      </c>
      <c r="M16" s="5" t="s">
        <v>39</v>
      </c>
      <c r="N16" s="5">
        <v>0.5</v>
      </c>
      <c r="O16" s="11">
        <v>8</v>
      </c>
      <c r="P16" s="6" t="s">
        <v>33</v>
      </c>
      <c r="Q16" s="77">
        <v>1015.7811365566863</v>
      </c>
      <c r="R16" s="49">
        <f t="shared" si="1"/>
        <v>14.444444444444445</v>
      </c>
      <c r="S16" s="50">
        <f t="shared" si="0"/>
        <v>10</v>
      </c>
      <c r="T16" s="50">
        <f t="shared" si="0"/>
        <v>7.7777777777777777</v>
      </c>
      <c r="U16" s="51">
        <f t="shared" si="2"/>
        <v>0</v>
      </c>
      <c r="V16" s="50">
        <f t="shared" si="3"/>
        <v>15.277777777777777</v>
      </c>
      <c r="W16" s="14">
        <f t="shared" si="3"/>
        <v>8.8888888888888893</v>
      </c>
    </row>
    <row r="17" spans="2:23" x14ac:dyDescent="0.25">
      <c r="B17" s="4">
        <v>9</v>
      </c>
      <c r="C17" s="33">
        <v>29.98</v>
      </c>
      <c r="D17" s="5">
        <v>58</v>
      </c>
      <c r="E17" s="4">
        <v>55.5</v>
      </c>
      <c r="F17" s="6">
        <v>50.5</v>
      </c>
      <c r="G17" s="5" t="s">
        <v>43</v>
      </c>
      <c r="H17" s="6">
        <v>1.5</v>
      </c>
      <c r="I17" s="6">
        <v>10</v>
      </c>
      <c r="J17" s="14"/>
      <c r="K17" s="4">
        <v>60.3</v>
      </c>
      <c r="L17" s="6">
        <v>46.3</v>
      </c>
      <c r="M17" s="5" t="s">
        <v>39</v>
      </c>
      <c r="N17" s="5">
        <v>0.5</v>
      </c>
      <c r="O17" s="11">
        <v>8</v>
      </c>
      <c r="P17" s="6" t="s">
        <v>33</v>
      </c>
      <c r="Q17" s="77">
        <v>1014.4265811005502</v>
      </c>
      <c r="R17" s="49">
        <f t="shared" si="1"/>
        <v>14.444444444444445</v>
      </c>
      <c r="S17" s="50">
        <f t="shared" si="0"/>
        <v>13.055555555555555</v>
      </c>
      <c r="T17" s="50">
        <f t="shared" si="0"/>
        <v>10.277777777777777</v>
      </c>
      <c r="U17" s="51">
        <f t="shared" si="2"/>
        <v>0</v>
      </c>
      <c r="V17" s="50">
        <f t="shared" si="3"/>
        <v>15.72222222222222</v>
      </c>
      <c r="W17" s="14">
        <f t="shared" si="3"/>
        <v>7.9444444444444429</v>
      </c>
    </row>
    <row r="18" spans="2:23" x14ac:dyDescent="0.25">
      <c r="B18" s="4">
        <v>10</v>
      </c>
      <c r="C18" s="33">
        <v>30.03</v>
      </c>
      <c r="D18" s="5">
        <v>58</v>
      </c>
      <c r="E18" s="4">
        <v>63</v>
      </c>
      <c r="F18" s="6">
        <v>56</v>
      </c>
      <c r="G18" s="5" t="s">
        <v>38</v>
      </c>
      <c r="H18" s="6">
        <v>1</v>
      </c>
      <c r="I18" s="6">
        <v>1</v>
      </c>
      <c r="J18" s="14"/>
      <c r="K18" s="4">
        <v>67</v>
      </c>
      <c r="L18" s="6">
        <v>43.7</v>
      </c>
      <c r="M18" s="5" t="s">
        <v>39</v>
      </c>
      <c r="N18" s="5">
        <v>0.5</v>
      </c>
      <c r="O18" s="11">
        <v>7</v>
      </c>
      <c r="P18" s="6" t="s">
        <v>33</v>
      </c>
      <c r="Q18" s="77">
        <v>1016.1197754207207</v>
      </c>
      <c r="R18" s="49">
        <f t="shared" si="1"/>
        <v>14.444444444444445</v>
      </c>
      <c r="S18" s="50">
        <f t="shared" si="0"/>
        <v>17.222222222222221</v>
      </c>
      <c r="T18" s="50">
        <f t="shared" si="0"/>
        <v>13.333333333333332</v>
      </c>
      <c r="U18" s="51">
        <f t="shared" si="2"/>
        <v>0</v>
      </c>
      <c r="V18" s="50">
        <f t="shared" si="3"/>
        <v>19.444444444444443</v>
      </c>
      <c r="W18" s="14">
        <f t="shared" si="3"/>
        <v>6.5000000000000018</v>
      </c>
    </row>
    <row r="19" spans="2:23" x14ac:dyDescent="0.25">
      <c r="B19" s="4">
        <v>11</v>
      </c>
      <c r="C19" s="33">
        <v>29.94</v>
      </c>
      <c r="D19" s="5">
        <v>59</v>
      </c>
      <c r="E19" s="4">
        <v>62</v>
      </c>
      <c r="F19" s="6">
        <v>57</v>
      </c>
      <c r="G19" s="5" t="s">
        <v>31</v>
      </c>
      <c r="H19" s="6">
        <v>1.5</v>
      </c>
      <c r="I19" s="6">
        <v>3</v>
      </c>
      <c r="J19" s="14">
        <v>0.05</v>
      </c>
      <c r="K19" s="4">
        <v>68</v>
      </c>
      <c r="L19" s="6">
        <v>45.1</v>
      </c>
      <c r="M19" s="5" t="s">
        <v>31</v>
      </c>
      <c r="N19" s="5">
        <v>1</v>
      </c>
      <c r="O19" s="11">
        <v>8</v>
      </c>
      <c r="P19" s="6" t="s">
        <v>33</v>
      </c>
      <c r="Q19" s="77">
        <v>1013.0720256444138</v>
      </c>
      <c r="R19" s="49">
        <f t="shared" si="1"/>
        <v>15</v>
      </c>
      <c r="S19" s="50">
        <f t="shared" si="0"/>
        <v>16.666666666666668</v>
      </c>
      <c r="T19" s="50">
        <f t="shared" si="0"/>
        <v>13.888888888888889</v>
      </c>
      <c r="U19" s="51">
        <f t="shared" si="2"/>
        <v>0.127</v>
      </c>
      <c r="V19" s="50">
        <f t="shared" si="3"/>
        <v>20</v>
      </c>
      <c r="W19" s="14">
        <f t="shared" si="3"/>
        <v>7.2777777777777786</v>
      </c>
    </row>
    <row r="20" spans="2:23" x14ac:dyDescent="0.25">
      <c r="B20" s="4">
        <v>12</v>
      </c>
      <c r="C20" s="33">
        <v>29.98</v>
      </c>
      <c r="D20" s="5">
        <v>60</v>
      </c>
      <c r="E20" s="4">
        <v>61</v>
      </c>
      <c r="F20" s="6">
        <v>57.6</v>
      </c>
      <c r="G20" s="5" t="s">
        <v>31</v>
      </c>
      <c r="H20" s="6">
        <v>1</v>
      </c>
      <c r="I20" s="6">
        <v>10</v>
      </c>
      <c r="J20" s="14"/>
      <c r="K20" s="4">
        <v>69</v>
      </c>
      <c r="L20" s="6">
        <v>54.5</v>
      </c>
      <c r="M20" s="5" t="s">
        <v>37</v>
      </c>
      <c r="N20" s="5">
        <v>1.5</v>
      </c>
      <c r="O20" s="11">
        <v>8</v>
      </c>
      <c r="P20" s="6" t="s">
        <v>33</v>
      </c>
      <c r="Q20" s="77">
        <v>1014.4265811005502</v>
      </c>
      <c r="R20" s="49">
        <f t="shared" si="1"/>
        <v>15.555555555555555</v>
      </c>
      <c r="S20" s="50">
        <f t="shared" si="0"/>
        <v>16.111111111111111</v>
      </c>
      <c r="T20" s="50">
        <f t="shared" si="0"/>
        <v>14.222222222222223</v>
      </c>
      <c r="U20" s="51">
        <f t="shared" si="2"/>
        <v>0</v>
      </c>
      <c r="V20" s="50">
        <f t="shared" si="3"/>
        <v>20.555555555555554</v>
      </c>
      <c r="W20" s="14">
        <f t="shared" si="3"/>
        <v>12.5</v>
      </c>
    </row>
    <row r="21" spans="2:23" x14ac:dyDescent="0.25">
      <c r="B21" s="4">
        <v>13</v>
      </c>
      <c r="C21" s="33">
        <v>29.97</v>
      </c>
      <c r="D21" s="5">
        <v>60</v>
      </c>
      <c r="E21" s="4">
        <v>59.5</v>
      </c>
      <c r="F21" s="6">
        <v>58</v>
      </c>
      <c r="G21" s="5" t="s">
        <v>31</v>
      </c>
      <c r="H21" s="6">
        <v>2</v>
      </c>
      <c r="I21" s="6">
        <v>10</v>
      </c>
      <c r="J21" s="14">
        <v>0.33</v>
      </c>
      <c r="K21" s="4">
        <v>60.5</v>
      </c>
      <c r="L21" s="6">
        <v>52.8</v>
      </c>
      <c r="M21" s="5" t="s">
        <v>32</v>
      </c>
      <c r="N21" s="5">
        <v>1.5</v>
      </c>
      <c r="O21" s="11">
        <v>10</v>
      </c>
      <c r="P21" s="6" t="s">
        <v>49</v>
      </c>
      <c r="Q21" s="77">
        <v>1014.087942236516</v>
      </c>
      <c r="R21" s="49">
        <f t="shared" si="1"/>
        <v>15.555555555555555</v>
      </c>
      <c r="S21" s="50">
        <f t="shared" si="0"/>
        <v>15.277777777777777</v>
      </c>
      <c r="T21" s="50">
        <f t="shared" si="0"/>
        <v>14.444444444444445</v>
      </c>
      <c r="U21" s="51">
        <f t="shared" si="2"/>
        <v>0.83820000000000006</v>
      </c>
      <c r="V21" s="50">
        <f t="shared" si="3"/>
        <v>15.833333333333332</v>
      </c>
      <c r="W21" s="14">
        <f t="shared" si="3"/>
        <v>11.555555555555554</v>
      </c>
    </row>
    <row r="22" spans="2:23" x14ac:dyDescent="0.25">
      <c r="B22" s="4">
        <v>14</v>
      </c>
      <c r="C22" s="33">
        <v>29.956</v>
      </c>
      <c r="D22" s="5">
        <v>60</v>
      </c>
      <c r="E22" s="4">
        <v>61</v>
      </c>
      <c r="F22" s="6">
        <v>59.6</v>
      </c>
      <c r="G22" s="5" t="s">
        <v>31</v>
      </c>
      <c r="H22" s="6">
        <v>1.5</v>
      </c>
      <c r="I22" s="6">
        <v>10</v>
      </c>
      <c r="J22" s="14">
        <v>0.42</v>
      </c>
      <c r="K22" s="4">
        <v>66</v>
      </c>
      <c r="L22" s="6">
        <v>55.3</v>
      </c>
      <c r="M22" s="5" t="s">
        <v>43</v>
      </c>
      <c r="N22" s="5">
        <v>1.5</v>
      </c>
      <c r="O22" s="11">
        <v>9</v>
      </c>
      <c r="P22" s="6" t="s">
        <v>49</v>
      </c>
      <c r="Q22" s="77">
        <v>1013.6138478268682</v>
      </c>
      <c r="R22" s="49">
        <f t="shared" si="1"/>
        <v>15.555555555555555</v>
      </c>
      <c r="S22" s="50">
        <f t="shared" si="0"/>
        <v>16.111111111111111</v>
      </c>
      <c r="T22" s="50">
        <f t="shared" si="0"/>
        <v>15.333333333333334</v>
      </c>
      <c r="U22" s="51">
        <f t="shared" si="2"/>
        <v>1.0668</v>
      </c>
      <c r="V22" s="50">
        <f t="shared" si="3"/>
        <v>18.888888888888889</v>
      </c>
      <c r="W22" s="14">
        <f t="shared" si="3"/>
        <v>12.944444444444443</v>
      </c>
    </row>
    <row r="23" spans="2:23" x14ac:dyDescent="0.25">
      <c r="B23" s="4">
        <v>15</v>
      </c>
      <c r="C23" s="33">
        <v>29.91</v>
      </c>
      <c r="D23" s="5">
        <v>60</v>
      </c>
      <c r="E23" s="4">
        <v>60</v>
      </c>
      <c r="F23" s="6">
        <v>58.2</v>
      </c>
      <c r="G23" s="5" t="s">
        <v>35</v>
      </c>
      <c r="H23" s="6">
        <v>1</v>
      </c>
      <c r="I23" s="6">
        <v>10</v>
      </c>
      <c r="J23" s="14">
        <v>0.2</v>
      </c>
      <c r="K23" s="4">
        <v>61</v>
      </c>
      <c r="L23" s="6">
        <v>54</v>
      </c>
      <c r="M23" s="5"/>
      <c r="N23" s="5">
        <v>0</v>
      </c>
      <c r="O23" s="11">
        <v>9</v>
      </c>
      <c r="P23" s="6" t="s">
        <v>49</v>
      </c>
      <c r="Q23" s="77">
        <v>1012.0561090523114</v>
      </c>
      <c r="R23" s="49">
        <f t="shared" si="1"/>
        <v>15.555555555555555</v>
      </c>
      <c r="S23" s="50">
        <f t="shared" si="0"/>
        <v>15.555555555555555</v>
      </c>
      <c r="T23" s="50">
        <f t="shared" si="0"/>
        <v>14.555555555555557</v>
      </c>
      <c r="U23" s="51">
        <f t="shared" si="2"/>
        <v>0.50800000000000001</v>
      </c>
      <c r="V23" s="50">
        <f t="shared" si="3"/>
        <v>16.111111111111111</v>
      </c>
      <c r="W23" s="14">
        <f t="shared" si="3"/>
        <v>12.222222222222221</v>
      </c>
    </row>
    <row r="24" spans="2:23" x14ac:dyDescent="0.25">
      <c r="B24" s="4">
        <v>16</v>
      </c>
      <c r="C24" s="33">
        <v>29.86</v>
      </c>
      <c r="D24" s="5">
        <v>60</v>
      </c>
      <c r="E24" s="4">
        <v>60</v>
      </c>
      <c r="F24" s="6">
        <v>58.5</v>
      </c>
      <c r="G24" s="5" t="s">
        <v>35</v>
      </c>
      <c r="H24" s="6">
        <v>1</v>
      </c>
      <c r="I24" s="6">
        <v>9</v>
      </c>
      <c r="J24" s="14"/>
      <c r="K24" s="4">
        <v>67.2</v>
      </c>
      <c r="L24" s="6">
        <v>51.6</v>
      </c>
      <c r="M24" s="5" t="s">
        <v>44</v>
      </c>
      <c r="N24" s="5">
        <v>1.5</v>
      </c>
      <c r="O24" s="11">
        <v>9</v>
      </c>
      <c r="P24" s="6" t="s">
        <v>33</v>
      </c>
      <c r="Q24" s="77">
        <v>1010.3629147321407</v>
      </c>
      <c r="R24" s="49">
        <f t="shared" si="1"/>
        <v>15.555555555555555</v>
      </c>
      <c r="S24" s="50">
        <f t="shared" si="0"/>
        <v>15.555555555555555</v>
      </c>
      <c r="T24" s="50">
        <f t="shared" si="0"/>
        <v>14.722222222222221</v>
      </c>
      <c r="U24" s="51">
        <f t="shared" si="2"/>
        <v>0</v>
      </c>
      <c r="V24" s="50">
        <f t="shared" si="3"/>
        <v>19.555555555555557</v>
      </c>
      <c r="W24" s="14">
        <f t="shared" si="3"/>
        <v>10.888888888888889</v>
      </c>
    </row>
    <row r="25" spans="2:23" x14ac:dyDescent="0.25">
      <c r="B25" s="4">
        <v>17</v>
      </c>
      <c r="C25" s="33">
        <v>29.67</v>
      </c>
      <c r="D25" s="5">
        <v>60</v>
      </c>
      <c r="E25" s="4">
        <v>57</v>
      </c>
      <c r="F25" s="6">
        <v>56.5</v>
      </c>
      <c r="G25" s="5" t="s">
        <v>43</v>
      </c>
      <c r="H25" s="6">
        <v>1.5</v>
      </c>
      <c r="I25" s="6">
        <v>10</v>
      </c>
      <c r="J25" s="14">
        <v>1.1499999999999999</v>
      </c>
      <c r="K25" s="4">
        <v>58</v>
      </c>
      <c r="L25" s="6">
        <v>54</v>
      </c>
      <c r="M25" s="5" t="s">
        <v>39</v>
      </c>
      <c r="N25" s="5">
        <v>1.5</v>
      </c>
      <c r="O25" s="11">
        <v>10</v>
      </c>
      <c r="P25" s="6" t="s">
        <v>49</v>
      </c>
      <c r="Q25" s="77">
        <v>1003.928776315493</v>
      </c>
      <c r="R25" s="49">
        <f t="shared" si="1"/>
        <v>15.555555555555555</v>
      </c>
      <c r="S25" s="50">
        <f t="shared" si="1"/>
        <v>13.888888888888889</v>
      </c>
      <c r="T25" s="50">
        <f t="shared" si="1"/>
        <v>13.611111111111111</v>
      </c>
      <c r="U25" s="51">
        <f t="shared" si="2"/>
        <v>2.9209999999999998</v>
      </c>
      <c r="V25" s="50">
        <f t="shared" si="3"/>
        <v>14.444444444444445</v>
      </c>
      <c r="W25" s="14">
        <f t="shared" si="3"/>
        <v>12.222222222222221</v>
      </c>
    </row>
    <row r="26" spans="2:23" x14ac:dyDescent="0.25">
      <c r="B26" s="4">
        <v>18</v>
      </c>
      <c r="C26" s="33">
        <v>29.77</v>
      </c>
      <c r="D26" s="5">
        <v>60</v>
      </c>
      <c r="E26" s="4">
        <v>58.2</v>
      </c>
      <c r="F26" s="6">
        <v>56.8</v>
      </c>
      <c r="G26" s="5" t="s">
        <v>35</v>
      </c>
      <c r="H26" s="6">
        <v>2</v>
      </c>
      <c r="I26" s="6">
        <v>5</v>
      </c>
      <c r="J26" s="14">
        <v>0.24</v>
      </c>
      <c r="K26" s="4">
        <v>62.5</v>
      </c>
      <c r="L26" s="6">
        <v>53.6</v>
      </c>
      <c r="M26" s="5" t="s">
        <v>35</v>
      </c>
      <c r="N26" s="5">
        <v>1</v>
      </c>
      <c r="O26" s="11">
        <v>9</v>
      </c>
      <c r="P26" s="6" t="s">
        <v>74</v>
      </c>
      <c r="Q26" s="77">
        <v>1007.3151649558338</v>
      </c>
      <c r="R26" s="49">
        <f t="shared" si="1"/>
        <v>15.555555555555555</v>
      </c>
      <c r="S26" s="50">
        <f t="shared" si="1"/>
        <v>14.555555555555557</v>
      </c>
      <c r="T26" s="50">
        <f t="shared" si="1"/>
        <v>13.777777777777775</v>
      </c>
      <c r="U26" s="51">
        <f t="shared" si="2"/>
        <v>0.60960000000000003</v>
      </c>
      <c r="V26" s="50">
        <f t="shared" si="3"/>
        <v>16.944444444444443</v>
      </c>
      <c r="W26" s="14">
        <f t="shared" si="3"/>
        <v>12</v>
      </c>
    </row>
    <row r="27" spans="2:23" x14ac:dyDescent="0.25">
      <c r="B27" s="4">
        <v>19</v>
      </c>
      <c r="C27" s="33">
        <v>29.74</v>
      </c>
      <c r="D27" s="5">
        <v>60</v>
      </c>
      <c r="E27" s="4">
        <v>58</v>
      </c>
      <c r="F27" s="6">
        <v>57.5</v>
      </c>
      <c r="G27" s="5" t="s">
        <v>39</v>
      </c>
      <c r="H27" s="6">
        <v>1.5</v>
      </c>
      <c r="I27" s="6">
        <v>10</v>
      </c>
      <c r="J27" s="14">
        <v>0.08</v>
      </c>
      <c r="K27" s="4">
        <v>63.9</v>
      </c>
      <c r="L27" s="6">
        <v>52.5</v>
      </c>
      <c r="M27" s="5" t="s">
        <v>35</v>
      </c>
      <c r="N27" s="5">
        <v>3</v>
      </c>
      <c r="O27" s="11">
        <v>9</v>
      </c>
      <c r="P27" s="6" t="s">
        <v>74</v>
      </c>
      <c r="Q27" s="77">
        <v>1006.2992483637315</v>
      </c>
      <c r="R27" s="49">
        <f t="shared" si="1"/>
        <v>15.555555555555555</v>
      </c>
      <c r="S27" s="50">
        <f t="shared" si="1"/>
        <v>14.444444444444445</v>
      </c>
      <c r="T27" s="50">
        <f t="shared" si="1"/>
        <v>14.166666666666666</v>
      </c>
      <c r="U27" s="51">
        <f t="shared" si="2"/>
        <v>0.20319999999999999</v>
      </c>
      <c r="V27" s="50">
        <f t="shared" si="3"/>
        <v>17.722222222222221</v>
      </c>
      <c r="W27" s="14">
        <f t="shared" si="3"/>
        <v>11.388888888888889</v>
      </c>
    </row>
    <row r="28" spans="2:23" x14ac:dyDescent="0.25">
      <c r="B28" s="4">
        <v>20</v>
      </c>
      <c r="C28" s="33">
        <v>29.783999999999999</v>
      </c>
      <c r="D28" s="5">
        <v>60</v>
      </c>
      <c r="E28" s="4">
        <v>59</v>
      </c>
      <c r="F28" s="6">
        <v>57.6</v>
      </c>
      <c r="G28" s="5" t="s">
        <v>39</v>
      </c>
      <c r="H28" s="6">
        <v>2</v>
      </c>
      <c r="I28" s="6">
        <v>10</v>
      </c>
      <c r="J28" s="14">
        <v>0.04</v>
      </c>
      <c r="K28" s="4">
        <v>63.8</v>
      </c>
      <c r="L28" s="6">
        <v>55</v>
      </c>
      <c r="M28" s="5" t="s">
        <v>39</v>
      </c>
      <c r="N28" s="5">
        <v>1.5</v>
      </c>
      <c r="O28" s="11">
        <v>9</v>
      </c>
      <c r="P28" s="6" t="s">
        <v>33</v>
      </c>
      <c r="Q28" s="77">
        <v>1007.7892593654816</v>
      </c>
      <c r="R28" s="49">
        <f t="shared" si="1"/>
        <v>15.555555555555555</v>
      </c>
      <c r="S28" s="50">
        <f t="shared" si="1"/>
        <v>15</v>
      </c>
      <c r="T28" s="50">
        <f t="shared" si="1"/>
        <v>14.222222222222223</v>
      </c>
      <c r="U28" s="51">
        <f t="shared" si="2"/>
        <v>0.1016</v>
      </c>
      <c r="V28" s="50">
        <f t="shared" si="3"/>
        <v>17.666666666666664</v>
      </c>
      <c r="W28" s="14">
        <f t="shared" si="3"/>
        <v>12.777777777777777</v>
      </c>
    </row>
    <row r="29" spans="2:23" x14ac:dyDescent="0.25">
      <c r="B29" s="4">
        <v>21</v>
      </c>
      <c r="C29" s="33">
        <v>29.952000000000002</v>
      </c>
      <c r="D29" s="5">
        <v>60</v>
      </c>
      <c r="E29" s="4">
        <v>61.3</v>
      </c>
      <c r="F29" s="6">
        <v>58</v>
      </c>
      <c r="G29" s="5" t="s">
        <v>38</v>
      </c>
      <c r="H29" s="6">
        <v>3</v>
      </c>
      <c r="I29" s="6">
        <v>5</v>
      </c>
      <c r="J29" s="14"/>
      <c r="K29" s="4">
        <v>64.400000000000006</v>
      </c>
      <c r="L29" s="6">
        <v>53.2</v>
      </c>
      <c r="M29" s="5" t="s">
        <v>39</v>
      </c>
      <c r="N29" s="5">
        <v>2</v>
      </c>
      <c r="O29" s="11">
        <v>9</v>
      </c>
      <c r="P29" s="6" t="s">
        <v>33</v>
      </c>
      <c r="Q29" s="77">
        <v>1013.4783922812545</v>
      </c>
      <c r="R29" s="49">
        <f t="shared" si="1"/>
        <v>15.555555555555555</v>
      </c>
      <c r="S29" s="50">
        <f t="shared" si="1"/>
        <v>16.277777777777775</v>
      </c>
      <c r="T29" s="50">
        <f t="shared" si="1"/>
        <v>14.444444444444445</v>
      </c>
      <c r="U29" s="51">
        <f t="shared" si="2"/>
        <v>0</v>
      </c>
      <c r="V29" s="50">
        <f t="shared" si="3"/>
        <v>18.000000000000004</v>
      </c>
      <c r="W29" s="14">
        <f t="shared" si="3"/>
        <v>11.777777777777779</v>
      </c>
    </row>
    <row r="30" spans="2:23" x14ac:dyDescent="0.25">
      <c r="B30" s="4">
        <v>22</v>
      </c>
      <c r="C30" s="33">
        <v>30</v>
      </c>
      <c r="D30" s="5">
        <v>60</v>
      </c>
      <c r="E30" s="4">
        <v>57</v>
      </c>
      <c r="F30" s="6">
        <v>57</v>
      </c>
      <c r="G30" s="5" t="s">
        <v>35</v>
      </c>
      <c r="H30" s="6">
        <v>1</v>
      </c>
      <c r="I30" s="6">
        <v>10</v>
      </c>
      <c r="J30" s="14">
        <v>0.27</v>
      </c>
      <c r="K30" s="4">
        <v>62.8</v>
      </c>
      <c r="L30" s="6">
        <v>52.8</v>
      </c>
      <c r="M30" s="5" t="s">
        <v>35</v>
      </c>
      <c r="N30" s="5">
        <v>1.5</v>
      </c>
      <c r="O30" s="11">
        <v>9</v>
      </c>
      <c r="P30" s="6" t="s">
        <v>49</v>
      </c>
      <c r="Q30" s="77">
        <v>1015.1038588286184</v>
      </c>
      <c r="R30" s="49">
        <f t="shared" si="1"/>
        <v>15.555555555555555</v>
      </c>
      <c r="S30" s="50">
        <f t="shared" si="1"/>
        <v>13.888888888888889</v>
      </c>
      <c r="T30" s="50">
        <f t="shared" si="1"/>
        <v>13.888888888888889</v>
      </c>
      <c r="U30" s="51">
        <f t="shared" si="2"/>
        <v>0.68580000000000008</v>
      </c>
      <c r="V30" s="50">
        <f t="shared" si="3"/>
        <v>17.111111111111111</v>
      </c>
      <c r="W30" s="14">
        <f t="shared" si="3"/>
        <v>11.555555555555554</v>
      </c>
    </row>
    <row r="31" spans="2:23" x14ac:dyDescent="0.25">
      <c r="B31" s="4">
        <v>23</v>
      </c>
      <c r="C31" s="33">
        <v>29.9</v>
      </c>
      <c r="D31" s="5">
        <v>61</v>
      </c>
      <c r="E31" s="4">
        <v>62</v>
      </c>
      <c r="F31" s="6">
        <v>60</v>
      </c>
      <c r="G31" s="5" t="s">
        <v>35</v>
      </c>
      <c r="H31" s="6">
        <v>1.5</v>
      </c>
      <c r="I31" s="6">
        <v>0</v>
      </c>
      <c r="J31" s="14"/>
      <c r="K31" s="4">
        <v>65</v>
      </c>
      <c r="L31" s="6">
        <v>54.5</v>
      </c>
      <c r="M31" s="5" t="s">
        <v>35</v>
      </c>
      <c r="N31" s="5">
        <v>1</v>
      </c>
      <c r="O31" s="11">
        <v>9</v>
      </c>
      <c r="P31" s="6" t="s">
        <v>33</v>
      </c>
      <c r="Q31" s="77">
        <v>1011.7174701882772</v>
      </c>
      <c r="R31" s="49">
        <f t="shared" si="1"/>
        <v>16.111111111111111</v>
      </c>
      <c r="S31" s="50">
        <f t="shared" si="1"/>
        <v>16.666666666666668</v>
      </c>
      <c r="T31" s="50">
        <f t="shared" si="1"/>
        <v>15.555555555555555</v>
      </c>
      <c r="U31" s="51">
        <f t="shared" si="2"/>
        <v>0</v>
      </c>
      <c r="V31" s="50">
        <f t="shared" si="3"/>
        <v>18.333333333333332</v>
      </c>
      <c r="W31" s="14">
        <f t="shared" si="3"/>
        <v>12.5</v>
      </c>
    </row>
    <row r="32" spans="2:23" x14ac:dyDescent="0.25">
      <c r="B32" s="4">
        <v>24</v>
      </c>
      <c r="C32" s="33">
        <v>30.007999999999999</v>
      </c>
      <c r="D32" s="5">
        <v>60</v>
      </c>
      <c r="E32" s="4">
        <v>56.6</v>
      </c>
      <c r="F32" s="6">
        <v>56</v>
      </c>
      <c r="G32" s="5" t="s">
        <v>44</v>
      </c>
      <c r="H32" s="6">
        <v>1.5</v>
      </c>
      <c r="I32" s="6">
        <v>10</v>
      </c>
      <c r="J32" s="14">
        <v>0.05</v>
      </c>
      <c r="K32" s="4">
        <v>61.6</v>
      </c>
      <c r="L32" s="6">
        <v>54</v>
      </c>
      <c r="M32" s="5" t="s">
        <v>44</v>
      </c>
      <c r="N32" s="5">
        <v>2</v>
      </c>
      <c r="O32" s="11">
        <v>9</v>
      </c>
      <c r="P32" s="6" t="s">
        <v>33</v>
      </c>
      <c r="Q32" s="77">
        <v>1015.3747699198454</v>
      </c>
      <c r="R32" s="49">
        <f t="shared" si="1"/>
        <v>15.555555555555555</v>
      </c>
      <c r="S32" s="50">
        <f t="shared" si="1"/>
        <v>13.666666666666668</v>
      </c>
      <c r="T32" s="50">
        <f t="shared" si="1"/>
        <v>13.333333333333332</v>
      </c>
      <c r="U32" s="51">
        <f t="shared" si="2"/>
        <v>0.127</v>
      </c>
      <c r="V32" s="50">
        <f t="shared" si="3"/>
        <v>16.444444444444446</v>
      </c>
      <c r="W32" s="14">
        <f t="shared" si="3"/>
        <v>12.222222222222221</v>
      </c>
    </row>
    <row r="33" spans="2:23" x14ac:dyDescent="0.25">
      <c r="B33" s="4">
        <v>25</v>
      </c>
      <c r="C33" s="33">
        <v>30.207999999999998</v>
      </c>
      <c r="D33" s="5">
        <v>59</v>
      </c>
      <c r="E33" s="4">
        <v>55</v>
      </c>
      <c r="F33" s="6">
        <v>50</v>
      </c>
      <c r="G33" s="5" t="s">
        <v>43</v>
      </c>
      <c r="H33" s="6">
        <v>3</v>
      </c>
      <c r="I33" s="6">
        <v>1</v>
      </c>
      <c r="J33" s="14"/>
      <c r="K33" s="4">
        <v>60.7</v>
      </c>
      <c r="L33" s="6">
        <v>51</v>
      </c>
      <c r="M33" s="5" t="s">
        <v>39</v>
      </c>
      <c r="N33" s="5">
        <v>0.5</v>
      </c>
      <c r="O33" s="11">
        <v>8</v>
      </c>
      <c r="P33" s="6" t="s">
        <v>74</v>
      </c>
      <c r="Q33" s="77">
        <v>1022.1475472005275</v>
      </c>
      <c r="R33" s="49">
        <f t="shared" si="1"/>
        <v>15</v>
      </c>
      <c r="S33" s="50">
        <f t="shared" si="1"/>
        <v>12.777777777777777</v>
      </c>
      <c r="T33" s="50">
        <f t="shared" si="1"/>
        <v>10</v>
      </c>
      <c r="U33" s="51">
        <f t="shared" si="2"/>
        <v>0</v>
      </c>
      <c r="V33" s="50">
        <f t="shared" si="3"/>
        <v>15.944444444444446</v>
      </c>
      <c r="W33" s="14">
        <f t="shared" si="3"/>
        <v>10.555555555555555</v>
      </c>
    </row>
    <row r="34" spans="2:23" x14ac:dyDescent="0.25">
      <c r="B34" s="4">
        <v>26</v>
      </c>
      <c r="C34" s="33">
        <v>30.32</v>
      </c>
      <c r="D34" s="5">
        <v>60</v>
      </c>
      <c r="E34" s="4">
        <v>60</v>
      </c>
      <c r="F34" s="6">
        <v>56</v>
      </c>
      <c r="G34" s="5" t="s">
        <v>38</v>
      </c>
      <c r="H34" s="6">
        <v>1.5</v>
      </c>
      <c r="I34" s="6">
        <v>3</v>
      </c>
      <c r="J34" s="14"/>
      <c r="K34" s="4">
        <v>63</v>
      </c>
      <c r="L34" s="6">
        <v>47</v>
      </c>
      <c r="M34" s="5" t="s">
        <v>38</v>
      </c>
      <c r="N34" s="5">
        <v>0.5</v>
      </c>
      <c r="O34" s="11">
        <v>9</v>
      </c>
      <c r="P34" s="6" t="s">
        <v>33</v>
      </c>
      <c r="Q34" s="77">
        <v>1025.9403024777093</v>
      </c>
      <c r="R34" s="49">
        <f t="shared" si="1"/>
        <v>15.555555555555555</v>
      </c>
      <c r="S34" s="50">
        <f t="shared" si="1"/>
        <v>15.555555555555555</v>
      </c>
      <c r="T34" s="50">
        <f t="shared" si="1"/>
        <v>13.333333333333332</v>
      </c>
      <c r="U34" s="51">
        <f t="shared" si="2"/>
        <v>0</v>
      </c>
      <c r="V34" s="50">
        <f t="shared" si="3"/>
        <v>17.222222222222221</v>
      </c>
      <c r="W34" s="14">
        <f t="shared" si="3"/>
        <v>8.3333333333333339</v>
      </c>
    </row>
    <row r="35" spans="2:23" x14ac:dyDescent="0.25">
      <c r="B35" s="4">
        <v>27</v>
      </c>
      <c r="C35" s="33">
        <v>30.2</v>
      </c>
      <c r="D35" s="5">
        <v>60</v>
      </c>
      <c r="E35" s="4">
        <v>57.6</v>
      </c>
      <c r="F35" s="6">
        <v>55</v>
      </c>
      <c r="G35" s="5" t="s">
        <v>35</v>
      </c>
      <c r="H35" s="6">
        <v>1</v>
      </c>
      <c r="I35" s="6">
        <v>10</v>
      </c>
      <c r="J35" s="14">
        <v>0.2</v>
      </c>
      <c r="K35" s="4">
        <v>58.3</v>
      </c>
      <c r="L35" s="6">
        <v>52.6</v>
      </c>
      <c r="M35" s="5" t="s">
        <v>35</v>
      </c>
      <c r="N35" s="5">
        <v>1</v>
      </c>
      <c r="O35" s="11">
        <v>9</v>
      </c>
      <c r="P35" s="6" t="s">
        <v>33</v>
      </c>
      <c r="Q35" s="77">
        <v>1021.8766361093002</v>
      </c>
      <c r="R35" s="49">
        <f t="shared" si="1"/>
        <v>15.555555555555555</v>
      </c>
      <c r="S35" s="50">
        <f t="shared" si="1"/>
        <v>14.222222222222223</v>
      </c>
      <c r="T35" s="50">
        <f t="shared" si="1"/>
        <v>12.777777777777777</v>
      </c>
      <c r="U35" s="51">
        <f t="shared" si="2"/>
        <v>0.50800000000000001</v>
      </c>
      <c r="V35" s="50">
        <f t="shared" si="3"/>
        <v>14.611111111111109</v>
      </c>
      <c r="W35" s="14">
        <f t="shared" si="3"/>
        <v>11.444444444444445</v>
      </c>
    </row>
    <row r="36" spans="2:23" x14ac:dyDescent="0.25">
      <c r="B36" s="4">
        <v>28</v>
      </c>
      <c r="C36" s="33">
        <v>29.943999999999999</v>
      </c>
      <c r="D36" s="5">
        <v>60</v>
      </c>
      <c r="E36" s="4">
        <v>63</v>
      </c>
      <c r="F36" s="6">
        <v>60.4</v>
      </c>
      <c r="G36" s="5" t="s">
        <v>39</v>
      </c>
      <c r="H36" s="6">
        <v>3</v>
      </c>
      <c r="I36" s="6">
        <v>0</v>
      </c>
      <c r="J36" s="14"/>
      <c r="K36" s="4">
        <v>65.5</v>
      </c>
      <c r="L36" s="6">
        <v>55.2</v>
      </c>
      <c r="M36" s="5" t="s">
        <v>39</v>
      </c>
      <c r="N36" s="5">
        <v>1.5</v>
      </c>
      <c r="O36" s="11">
        <v>8</v>
      </c>
      <c r="P36" s="6" t="s">
        <v>33</v>
      </c>
      <c r="Q36" s="77">
        <v>1013.2074811900272</v>
      </c>
      <c r="R36" s="49">
        <f t="shared" si="1"/>
        <v>15.555555555555555</v>
      </c>
      <c r="S36" s="50">
        <f t="shared" si="1"/>
        <v>17.222222222222221</v>
      </c>
      <c r="T36" s="50">
        <f t="shared" si="1"/>
        <v>15.777777777777777</v>
      </c>
      <c r="U36" s="51">
        <f t="shared" si="2"/>
        <v>0</v>
      </c>
      <c r="V36" s="50">
        <f t="shared" si="3"/>
        <v>18.611111111111111</v>
      </c>
      <c r="W36" s="14">
        <f t="shared" si="3"/>
        <v>12.888888888888889</v>
      </c>
    </row>
    <row r="37" spans="2:23" x14ac:dyDescent="0.25">
      <c r="B37" s="4">
        <v>29</v>
      </c>
      <c r="C37" s="33">
        <v>29.97</v>
      </c>
      <c r="D37" s="5">
        <v>61</v>
      </c>
      <c r="E37" s="4">
        <v>59.5</v>
      </c>
      <c r="F37" s="6">
        <v>57</v>
      </c>
      <c r="G37" s="5" t="s">
        <v>35</v>
      </c>
      <c r="H37" s="6">
        <v>2</v>
      </c>
      <c r="I37" s="6">
        <v>3</v>
      </c>
      <c r="J37" s="14"/>
      <c r="K37" s="4">
        <v>65.3</v>
      </c>
      <c r="L37" s="6">
        <v>50.7</v>
      </c>
      <c r="M37" s="5" t="s">
        <v>35</v>
      </c>
      <c r="N37" s="5">
        <v>2</v>
      </c>
      <c r="O37" s="11">
        <v>8</v>
      </c>
      <c r="P37" s="6" t="s">
        <v>106</v>
      </c>
      <c r="Q37" s="77">
        <v>1014.087942236516</v>
      </c>
      <c r="R37" s="49">
        <f t="shared" si="1"/>
        <v>16.111111111111111</v>
      </c>
      <c r="S37" s="50">
        <f t="shared" si="1"/>
        <v>15.277777777777777</v>
      </c>
      <c r="T37" s="50">
        <f t="shared" si="1"/>
        <v>13.888888888888889</v>
      </c>
      <c r="U37" s="51">
        <f t="shared" si="2"/>
        <v>0</v>
      </c>
      <c r="V37" s="50">
        <f t="shared" si="3"/>
        <v>18.499999999999996</v>
      </c>
      <c r="W37" s="14">
        <f t="shared" si="3"/>
        <v>10.388888888888891</v>
      </c>
    </row>
    <row r="38" spans="2:23" x14ac:dyDescent="0.25">
      <c r="B38" s="4">
        <v>30</v>
      </c>
      <c r="C38" s="33">
        <v>29.86</v>
      </c>
      <c r="D38" s="5">
        <v>61</v>
      </c>
      <c r="E38" s="4">
        <v>62</v>
      </c>
      <c r="F38" s="6">
        <v>58.5</v>
      </c>
      <c r="G38" s="5" t="s">
        <v>39</v>
      </c>
      <c r="H38" s="6">
        <v>3</v>
      </c>
      <c r="I38" s="6">
        <v>5</v>
      </c>
      <c r="J38" s="14"/>
      <c r="K38" s="4">
        <v>66</v>
      </c>
      <c r="L38" s="6">
        <v>54.7</v>
      </c>
      <c r="M38" s="5"/>
      <c r="N38" s="5">
        <v>0</v>
      </c>
      <c r="O38" s="11">
        <v>7</v>
      </c>
      <c r="P38" s="6" t="s">
        <v>106</v>
      </c>
      <c r="Q38" s="77">
        <v>1010.3629147321407</v>
      </c>
      <c r="R38" s="49">
        <f t="shared" si="1"/>
        <v>16.111111111111111</v>
      </c>
      <c r="S38" s="50">
        <f t="shared" si="1"/>
        <v>16.666666666666668</v>
      </c>
      <c r="T38" s="50">
        <f t="shared" si="1"/>
        <v>14.722222222222221</v>
      </c>
      <c r="U38" s="51">
        <f t="shared" si="2"/>
        <v>0</v>
      </c>
      <c r="V38" s="50">
        <f t="shared" si="3"/>
        <v>18.888888888888889</v>
      </c>
      <c r="W38" s="14">
        <f t="shared" si="3"/>
        <v>12.611111111111112</v>
      </c>
    </row>
    <row r="39" spans="2:23" x14ac:dyDescent="0.25">
      <c r="B39" s="1" t="s">
        <v>15</v>
      </c>
      <c r="C39" s="12">
        <f t="shared" ref="C39:O39" si="4">SUM(C8:C38)</f>
        <v>899.86200000000019</v>
      </c>
      <c r="D39" s="36">
        <f t="shared" si="4"/>
        <v>1783</v>
      </c>
      <c r="E39" s="36">
        <f t="shared" ref="E39:F39" si="5">SUM(E8:E38)</f>
        <v>1736.3999999999999</v>
      </c>
      <c r="F39" s="36">
        <f t="shared" si="5"/>
        <v>1645.8000000000002</v>
      </c>
      <c r="G39" s="36"/>
      <c r="H39" s="36">
        <f t="shared" si="4"/>
        <v>54</v>
      </c>
      <c r="I39" s="36">
        <f t="shared" si="4"/>
        <v>194</v>
      </c>
      <c r="J39" s="35">
        <f t="shared" si="4"/>
        <v>3.28</v>
      </c>
      <c r="K39" s="36">
        <f t="shared" si="4"/>
        <v>1876</v>
      </c>
      <c r="L39" s="36">
        <f t="shared" si="4"/>
        <v>1525.8</v>
      </c>
      <c r="M39" s="12"/>
      <c r="N39" s="36">
        <f t="shared" si="4"/>
        <v>36.5</v>
      </c>
      <c r="O39" s="37">
        <f t="shared" si="4"/>
        <v>247</v>
      </c>
      <c r="P39" s="3"/>
      <c r="Q39" s="37">
        <f>SUM(Q9:Q38)</f>
        <v>30448.442548534877</v>
      </c>
      <c r="R39" s="37"/>
      <c r="S39" s="47"/>
      <c r="T39" s="47"/>
      <c r="U39" s="48">
        <f t="shared" si="2"/>
        <v>8.3311999999999991</v>
      </c>
      <c r="V39" s="47"/>
      <c r="W39" s="13"/>
    </row>
    <row r="40" spans="2:23" x14ac:dyDescent="0.25">
      <c r="B40" s="7" t="s">
        <v>16</v>
      </c>
      <c r="C40" s="15">
        <f>C39/30</f>
        <v>29.995400000000007</v>
      </c>
      <c r="D40" s="38">
        <f>D39/30</f>
        <v>59.43333333333333</v>
      </c>
      <c r="E40" s="38">
        <f>E39/30</f>
        <v>57.879999999999995</v>
      </c>
      <c r="F40" s="38">
        <f>F39/30</f>
        <v>54.860000000000007</v>
      </c>
      <c r="G40" s="38"/>
      <c r="H40" s="38">
        <f>H39/30</f>
        <v>1.8</v>
      </c>
      <c r="I40" s="38">
        <f>I39/30</f>
        <v>6.4666666666666668</v>
      </c>
      <c r="J40" s="38">
        <f>J39/30</f>
        <v>0.10933333333333332</v>
      </c>
      <c r="K40" s="38">
        <f>K39/30</f>
        <v>62.533333333333331</v>
      </c>
      <c r="L40" s="38">
        <f>L39/30</f>
        <v>50.86</v>
      </c>
      <c r="M40" s="15"/>
      <c r="N40" s="38">
        <f>N39/30</f>
        <v>1.2166666666666666</v>
      </c>
      <c r="O40" s="39">
        <f>O39/30</f>
        <v>8.2333333333333325</v>
      </c>
      <c r="P40" s="9"/>
      <c r="Q40" s="38">
        <f>AVERAGE(Q9:Q38)</f>
        <v>1014.9480849511625</v>
      </c>
      <c r="R40" s="39">
        <f t="shared" si="1"/>
        <v>15.240740740740739</v>
      </c>
      <c r="S40" s="52">
        <f t="shared" si="1"/>
        <v>14.377777777777775</v>
      </c>
      <c r="T40" s="52">
        <f t="shared" si="1"/>
        <v>12.700000000000003</v>
      </c>
      <c r="U40" s="53">
        <f t="shared" si="2"/>
        <v>0.2777066666666666</v>
      </c>
      <c r="V40" s="52">
        <f t="shared" si="3"/>
        <v>16.962962962962962</v>
      </c>
      <c r="W40" s="54">
        <f t="shared" si="3"/>
        <v>10.477777777777778</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4.5</v>
      </c>
      <c r="D44" s="5">
        <v>5</v>
      </c>
      <c r="E44" s="5"/>
      <c r="F44" s="5">
        <v>1.5</v>
      </c>
      <c r="G44" s="5">
        <v>1.5</v>
      </c>
      <c r="H44" s="5">
        <v>6.5</v>
      </c>
      <c r="I44" s="5">
        <v>6</v>
      </c>
      <c r="J44" s="5">
        <v>4</v>
      </c>
      <c r="K44" s="6"/>
    </row>
    <row r="45" spans="2:23" ht="30" x14ac:dyDescent="0.25">
      <c r="B45" s="24" t="s">
        <v>28</v>
      </c>
      <c r="C45" s="7">
        <v>17</v>
      </c>
      <c r="D45" s="8">
        <v>19</v>
      </c>
      <c r="E45" s="8"/>
      <c r="F45" s="8">
        <v>3.5</v>
      </c>
      <c r="G45" s="8">
        <v>5</v>
      </c>
      <c r="H45" s="8">
        <v>19</v>
      </c>
      <c r="I45" s="8">
        <v>15</v>
      </c>
      <c r="J45" s="8">
        <v>12</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29.998000000000001</v>
      </c>
      <c r="D9" s="1">
        <v>61</v>
      </c>
      <c r="E9" s="1">
        <v>62</v>
      </c>
      <c r="F9" s="3">
        <v>59</v>
      </c>
      <c r="G9" s="2" t="s">
        <v>35</v>
      </c>
      <c r="H9" s="3">
        <v>2</v>
      </c>
      <c r="I9" s="3">
        <v>4</v>
      </c>
      <c r="J9" s="13"/>
      <c r="K9" s="1">
        <v>68</v>
      </c>
      <c r="L9" s="3">
        <v>50.1</v>
      </c>
      <c r="M9" s="2" t="s">
        <v>44</v>
      </c>
      <c r="N9" s="2">
        <v>1</v>
      </c>
      <c r="O9" s="10">
        <v>7</v>
      </c>
      <c r="P9" s="3" t="s">
        <v>33</v>
      </c>
      <c r="Q9" s="78">
        <v>1014.6636283053741</v>
      </c>
      <c r="R9" s="37">
        <f>CONVERT(D9,"F","C")</f>
        <v>16.111111111111111</v>
      </c>
      <c r="S9" s="47">
        <f t="shared" ref="S9:T24" si="0">CONVERT(E9,"F","C")</f>
        <v>16.666666666666668</v>
      </c>
      <c r="T9" s="47">
        <f t="shared" si="0"/>
        <v>15</v>
      </c>
      <c r="U9" s="48">
        <f>CONVERT(J9,"in","cm")</f>
        <v>0</v>
      </c>
      <c r="V9" s="47">
        <f>CONVERT(K9,"F","C")</f>
        <v>20</v>
      </c>
      <c r="W9" s="13">
        <f>CONVERT(L9,"F","C")</f>
        <v>10.055555555555555</v>
      </c>
    </row>
    <row r="10" spans="1:23" x14ac:dyDescent="0.25">
      <c r="B10" s="4">
        <v>2</v>
      </c>
      <c r="C10" s="33">
        <v>29.74</v>
      </c>
      <c r="D10" s="5">
        <v>61</v>
      </c>
      <c r="E10" s="4">
        <v>58.4</v>
      </c>
      <c r="F10" s="6">
        <v>58</v>
      </c>
      <c r="G10" s="5" t="s">
        <v>32</v>
      </c>
      <c r="H10" s="6">
        <v>1</v>
      </c>
      <c r="I10" s="6">
        <v>10</v>
      </c>
      <c r="J10" s="14">
        <v>0.4</v>
      </c>
      <c r="K10" s="4">
        <v>67</v>
      </c>
      <c r="L10" s="6">
        <v>53.7</v>
      </c>
      <c r="M10" s="5" t="s">
        <v>32</v>
      </c>
      <c r="N10" s="5">
        <v>4</v>
      </c>
      <c r="O10" s="11">
        <v>7</v>
      </c>
      <c r="P10" s="6" t="s">
        <v>75</v>
      </c>
      <c r="Q10" s="77">
        <v>1005.926745613294</v>
      </c>
      <c r="R10" s="49">
        <f t="shared" ref="R10:T41" si="1">CONVERT(D10,"F","C")</f>
        <v>16.111111111111111</v>
      </c>
      <c r="S10" s="50">
        <f t="shared" si="0"/>
        <v>14.666666666666666</v>
      </c>
      <c r="T10" s="50">
        <f t="shared" si="0"/>
        <v>14.444444444444445</v>
      </c>
      <c r="U10" s="51">
        <f t="shared" ref="U10:U41" si="2">CONVERT(J10,"in","cm")</f>
        <v>1.016</v>
      </c>
      <c r="V10" s="50">
        <f t="shared" ref="V10:W41" si="3">CONVERT(K10,"F","C")</f>
        <v>19.444444444444443</v>
      </c>
      <c r="W10" s="14">
        <f t="shared" si="3"/>
        <v>12.055555555555557</v>
      </c>
    </row>
    <row r="11" spans="1:23" x14ac:dyDescent="0.25">
      <c r="B11" s="4">
        <v>3</v>
      </c>
      <c r="C11" s="33">
        <v>29.763999999999999</v>
      </c>
      <c r="D11" s="5">
        <v>62</v>
      </c>
      <c r="E11" s="4">
        <v>62</v>
      </c>
      <c r="F11" s="6">
        <v>59.1</v>
      </c>
      <c r="G11" s="5" t="s">
        <v>39</v>
      </c>
      <c r="H11" s="6">
        <v>3</v>
      </c>
      <c r="I11" s="6">
        <v>5</v>
      </c>
      <c r="J11" s="14">
        <v>0.05</v>
      </c>
      <c r="K11" s="4">
        <v>67.400000000000006</v>
      </c>
      <c r="L11" s="6">
        <v>56.5</v>
      </c>
      <c r="M11" s="5" t="s">
        <v>39</v>
      </c>
      <c r="N11" s="5">
        <v>1</v>
      </c>
      <c r="O11" s="11">
        <v>8</v>
      </c>
      <c r="P11" s="6" t="s">
        <v>33</v>
      </c>
      <c r="Q11" s="77">
        <v>1006.7394788869758</v>
      </c>
      <c r="R11" s="49">
        <f t="shared" si="1"/>
        <v>16.666666666666668</v>
      </c>
      <c r="S11" s="50">
        <f t="shared" si="0"/>
        <v>16.666666666666668</v>
      </c>
      <c r="T11" s="50">
        <f t="shared" si="0"/>
        <v>15.055555555555555</v>
      </c>
      <c r="U11" s="51">
        <f t="shared" si="2"/>
        <v>0.127</v>
      </c>
      <c r="V11" s="50">
        <f t="shared" si="3"/>
        <v>19.666666666666668</v>
      </c>
      <c r="W11" s="14">
        <f t="shared" si="3"/>
        <v>13.611111111111111</v>
      </c>
    </row>
    <row r="12" spans="1:23" x14ac:dyDescent="0.25">
      <c r="B12" s="4">
        <v>4</v>
      </c>
      <c r="C12" s="33">
        <v>29.82</v>
      </c>
      <c r="D12" s="34">
        <v>62</v>
      </c>
      <c r="E12" s="4">
        <v>60</v>
      </c>
      <c r="F12" s="6">
        <v>59.5</v>
      </c>
      <c r="G12" s="5" t="s">
        <v>39</v>
      </c>
      <c r="H12" s="6">
        <v>4</v>
      </c>
      <c r="I12" s="6">
        <v>9</v>
      </c>
      <c r="J12" s="14"/>
      <c r="K12" s="4">
        <v>66</v>
      </c>
      <c r="L12" s="6">
        <v>56.7</v>
      </c>
      <c r="M12" s="5" t="s">
        <v>35</v>
      </c>
      <c r="N12" s="5">
        <v>2</v>
      </c>
      <c r="O12" s="11">
        <v>8</v>
      </c>
      <c r="P12" s="6" t="s">
        <v>33</v>
      </c>
      <c r="Q12" s="77">
        <v>1008.635856525567</v>
      </c>
      <c r="R12" s="49">
        <f t="shared" si="1"/>
        <v>16.666666666666668</v>
      </c>
      <c r="S12" s="50">
        <f t="shared" si="0"/>
        <v>15.555555555555555</v>
      </c>
      <c r="T12" s="50">
        <f t="shared" si="0"/>
        <v>15.277777777777777</v>
      </c>
      <c r="U12" s="51">
        <f t="shared" si="2"/>
        <v>0</v>
      </c>
      <c r="V12" s="50">
        <f t="shared" si="3"/>
        <v>18.888888888888889</v>
      </c>
      <c r="W12" s="14">
        <f t="shared" si="3"/>
        <v>13.722222222222223</v>
      </c>
    </row>
    <row r="13" spans="1:23" x14ac:dyDescent="0.25">
      <c r="B13" s="4">
        <v>5</v>
      </c>
      <c r="C13" s="33">
        <v>30.111999999999998</v>
      </c>
      <c r="D13" s="34">
        <v>62</v>
      </c>
      <c r="E13" s="4">
        <v>62.4</v>
      </c>
      <c r="F13" s="6">
        <v>58.6</v>
      </c>
      <c r="G13" s="5" t="s">
        <v>35</v>
      </c>
      <c r="H13" s="6">
        <v>3</v>
      </c>
      <c r="I13" s="6">
        <v>9</v>
      </c>
      <c r="J13" s="14"/>
      <c r="K13" s="4">
        <v>65.5</v>
      </c>
      <c r="L13" s="6">
        <v>54.8</v>
      </c>
      <c r="M13" s="5" t="s">
        <v>39</v>
      </c>
      <c r="N13" s="5">
        <v>2</v>
      </c>
      <c r="O13" s="11">
        <v>8</v>
      </c>
      <c r="P13" s="6" t="s">
        <v>33</v>
      </c>
      <c r="Q13" s="77">
        <v>1018.5241113553624</v>
      </c>
      <c r="R13" s="49">
        <f t="shared" si="1"/>
        <v>16.666666666666668</v>
      </c>
      <c r="S13" s="50">
        <f t="shared" si="0"/>
        <v>16.888888888888889</v>
      </c>
      <c r="T13" s="50">
        <f t="shared" si="0"/>
        <v>14.777777777777779</v>
      </c>
      <c r="U13" s="51">
        <f t="shared" si="2"/>
        <v>0</v>
      </c>
      <c r="V13" s="50">
        <f t="shared" si="3"/>
        <v>18.611111111111111</v>
      </c>
      <c r="W13" s="14">
        <f t="shared" si="3"/>
        <v>12.666666666666664</v>
      </c>
    </row>
    <row r="14" spans="1:23" x14ac:dyDescent="0.25">
      <c r="B14" s="4">
        <v>6</v>
      </c>
      <c r="C14" s="33">
        <v>30.352</v>
      </c>
      <c r="D14" s="5">
        <v>62</v>
      </c>
      <c r="E14" s="4">
        <v>60.5</v>
      </c>
      <c r="F14" s="6">
        <v>58.2</v>
      </c>
      <c r="G14" s="5" t="s">
        <v>35</v>
      </c>
      <c r="H14" s="6">
        <v>3</v>
      </c>
      <c r="I14" s="6">
        <v>3</v>
      </c>
      <c r="J14" s="14"/>
      <c r="K14" s="4">
        <v>66.599999999999994</v>
      </c>
      <c r="L14" s="6">
        <v>53.6</v>
      </c>
      <c r="M14" s="5" t="s">
        <v>35</v>
      </c>
      <c r="N14" s="5">
        <v>0.5</v>
      </c>
      <c r="O14" s="11">
        <v>7</v>
      </c>
      <c r="P14" s="6" t="s">
        <v>33</v>
      </c>
      <c r="Q14" s="77">
        <v>1026.651444092181</v>
      </c>
      <c r="R14" s="49">
        <f t="shared" si="1"/>
        <v>16.666666666666668</v>
      </c>
      <c r="S14" s="50">
        <f t="shared" si="0"/>
        <v>15.833333333333332</v>
      </c>
      <c r="T14" s="50">
        <f t="shared" si="0"/>
        <v>14.555555555555557</v>
      </c>
      <c r="U14" s="51">
        <f t="shared" si="2"/>
        <v>0</v>
      </c>
      <c r="V14" s="50">
        <f t="shared" si="3"/>
        <v>19.222222222222218</v>
      </c>
      <c r="W14" s="14">
        <f t="shared" si="3"/>
        <v>12</v>
      </c>
    </row>
    <row r="15" spans="1:23" x14ac:dyDescent="0.25">
      <c r="B15" s="4">
        <v>7</v>
      </c>
      <c r="C15" s="33">
        <v>30.128</v>
      </c>
      <c r="D15" s="5">
        <v>63</v>
      </c>
      <c r="E15" s="4">
        <v>65</v>
      </c>
      <c r="F15" s="6">
        <v>61</v>
      </c>
      <c r="G15" s="5" t="s">
        <v>32</v>
      </c>
      <c r="H15" s="6">
        <v>2</v>
      </c>
      <c r="I15" s="6">
        <v>1</v>
      </c>
      <c r="J15" s="14"/>
      <c r="K15" s="4">
        <v>75</v>
      </c>
      <c r="L15" s="6">
        <v>50</v>
      </c>
      <c r="M15" s="5" t="s">
        <v>39</v>
      </c>
      <c r="N15" s="5">
        <v>0.5</v>
      </c>
      <c r="O15" s="11">
        <v>6</v>
      </c>
      <c r="P15" s="6" t="s">
        <v>33</v>
      </c>
      <c r="Q15" s="77">
        <v>1019.0659335378172</v>
      </c>
      <c r="R15" s="49">
        <f t="shared" si="1"/>
        <v>17.222222222222221</v>
      </c>
      <c r="S15" s="50">
        <f t="shared" si="0"/>
        <v>18.333333333333332</v>
      </c>
      <c r="T15" s="50">
        <f t="shared" si="0"/>
        <v>16.111111111111111</v>
      </c>
      <c r="U15" s="51">
        <f t="shared" si="2"/>
        <v>0</v>
      </c>
      <c r="V15" s="50">
        <f t="shared" si="3"/>
        <v>23.888888888888889</v>
      </c>
      <c r="W15" s="14">
        <f t="shared" si="3"/>
        <v>10</v>
      </c>
    </row>
    <row r="16" spans="1:23" x14ac:dyDescent="0.25">
      <c r="B16" s="4">
        <v>8</v>
      </c>
      <c r="C16" s="33">
        <v>30.06</v>
      </c>
      <c r="D16" s="5">
        <v>63</v>
      </c>
      <c r="E16" s="4">
        <v>65</v>
      </c>
      <c r="F16" s="6">
        <v>60.9</v>
      </c>
      <c r="G16" s="5" t="s">
        <v>35</v>
      </c>
      <c r="H16" s="6">
        <v>2</v>
      </c>
      <c r="I16" s="6">
        <v>2</v>
      </c>
      <c r="J16" s="14"/>
      <c r="K16" s="4">
        <v>70</v>
      </c>
      <c r="L16" s="6">
        <v>56.3</v>
      </c>
      <c r="M16" s="5" t="s">
        <v>39</v>
      </c>
      <c r="N16" s="5">
        <v>1.5</v>
      </c>
      <c r="O16" s="11">
        <v>8</v>
      </c>
      <c r="P16" s="6" t="s">
        <v>33</v>
      </c>
      <c r="Q16" s="77">
        <v>1016.7631892623854</v>
      </c>
      <c r="R16" s="49">
        <f t="shared" si="1"/>
        <v>17.222222222222221</v>
      </c>
      <c r="S16" s="50">
        <f t="shared" si="0"/>
        <v>18.333333333333332</v>
      </c>
      <c r="T16" s="50">
        <f t="shared" si="0"/>
        <v>16.055555555555554</v>
      </c>
      <c r="U16" s="51">
        <f t="shared" si="2"/>
        <v>0</v>
      </c>
      <c r="V16" s="50">
        <f t="shared" si="3"/>
        <v>21.111111111111111</v>
      </c>
      <c r="W16" s="14">
        <f t="shared" si="3"/>
        <v>13.499999999999998</v>
      </c>
    </row>
    <row r="17" spans="2:23" x14ac:dyDescent="0.25">
      <c r="B17" s="4">
        <v>9</v>
      </c>
      <c r="C17" s="33">
        <v>30.12</v>
      </c>
      <c r="D17" s="5">
        <v>63</v>
      </c>
      <c r="E17" s="4">
        <v>63.3</v>
      </c>
      <c r="F17" s="6">
        <v>60</v>
      </c>
      <c r="G17" s="5" t="s">
        <v>35</v>
      </c>
      <c r="H17" s="6">
        <v>2</v>
      </c>
      <c r="I17" s="6">
        <v>7</v>
      </c>
      <c r="J17" s="14"/>
      <c r="K17" s="4">
        <v>68.2</v>
      </c>
      <c r="L17" s="6">
        <v>55</v>
      </c>
      <c r="M17" s="5"/>
      <c r="N17" s="5">
        <v>0</v>
      </c>
      <c r="O17" s="11">
        <v>7</v>
      </c>
      <c r="P17" s="6" t="s">
        <v>33</v>
      </c>
      <c r="Q17" s="77">
        <v>1018.79502244659</v>
      </c>
      <c r="R17" s="49">
        <f t="shared" si="1"/>
        <v>17.222222222222221</v>
      </c>
      <c r="S17" s="50">
        <f t="shared" si="0"/>
        <v>17.388888888888886</v>
      </c>
      <c r="T17" s="50">
        <f t="shared" si="0"/>
        <v>15.555555555555555</v>
      </c>
      <c r="U17" s="51">
        <f t="shared" si="2"/>
        <v>0</v>
      </c>
      <c r="V17" s="50">
        <f t="shared" si="3"/>
        <v>20.111111111111111</v>
      </c>
      <c r="W17" s="14">
        <f t="shared" si="3"/>
        <v>12.777777777777777</v>
      </c>
    </row>
    <row r="18" spans="2:23" x14ac:dyDescent="0.25">
      <c r="B18" s="4">
        <v>10</v>
      </c>
      <c r="C18" s="33">
        <v>30</v>
      </c>
      <c r="D18" s="5">
        <v>63</v>
      </c>
      <c r="E18" s="4">
        <v>63</v>
      </c>
      <c r="F18" s="6">
        <v>57</v>
      </c>
      <c r="G18" s="5" t="s">
        <v>31</v>
      </c>
      <c r="H18" s="6">
        <v>1</v>
      </c>
      <c r="I18" s="6">
        <v>10</v>
      </c>
      <c r="J18" s="14">
        <v>1.34</v>
      </c>
      <c r="K18" s="4">
        <v>67</v>
      </c>
      <c r="L18" s="6">
        <v>50</v>
      </c>
      <c r="M18" s="5"/>
      <c r="N18" s="5">
        <v>0</v>
      </c>
      <c r="O18" s="11">
        <v>7</v>
      </c>
      <c r="P18" s="6" t="s">
        <v>76</v>
      </c>
      <c r="Q18" s="77">
        <v>1014.7313560781809</v>
      </c>
      <c r="R18" s="49">
        <f t="shared" si="1"/>
        <v>17.222222222222221</v>
      </c>
      <c r="S18" s="50">
        <f t="shared" si="0"/>
        <v>17.222222222222221</v>
      </c>
      <c r="T18" s="50">
        <f t="shared" si="0"/>
        <v>13.888888888888889</v>
      </c>
      <c r="U18" s="51">
        <f t="shared" si="2"/>
        <v>3.4035999999999995</v>
      </c>
      <c r="V18" s="50">
        <f t="shared" si="3"/>
        <v>19.444444444444443</v>
      </c>
      <c r="W18" s="14">
        <f t="shared" si="3"/>
        <v>10</v>
      </c>
    </row>
    <row r="19" spans="2:23" x14ac:dyDescent="0.25">
      <c r="B19" s="4">
        <v>11</v>
      </c>
      <c r="C19" s="33">
        <v>29.73</v>
      </c>
      <c r="D19" s="5">
        <v>63</v>
      </c>
      <c r="E19" s="4">
        <v>54</v>
      </c>
      <c r="F19" s="6">
        <v>53</v>
      </c>
      <c r="G19" s="5" t="s">
        <v>38</v>
      </c>
      <c r="H19" s="6">
        <v>3</v>
      </c>
      <c r="I19" s="6">
        <v>10</v>
      </c>
      <c r="J19" s="14">
        <v>0.05</v>
      </c>
      <c r="K19" s="4">
        <v>67.5</v>
      </c>
      <c r="L19" s="6">
        <v>52.1</v>
      </c>
      <c r="M19" s="5" t="s">
        <v>39</v>
      </c>
      <c r="N19" s="5">
        <v>2</v>
      </c>
      <c r="O19" s="11">
        <v>9</v>
      </c>
      <c r="P19" s="6" t="s">
        <v>77</v>
      </c>
      <c r="Q19" s="77">
        <v>1005.5881067492601</v>
      </c>
      <c r="R19" s="49">
        <f t="shared" si="1"/>
        <v>17.222222222222221</v>
      </c>
      <c r="S19" s="50">
        <f t="shared" si="0"/>
        <v>12.222222222222221</v>
      </c>
      <c r="T19" s="50">
        <f t="shared" si="0"/>
        <v>11.666666666666666</v>
      </c>
      <c r="U19" s="51">
        <f t="shared" si="2"/>
        <v>0.127</v>
      </c>
      <c r="V19" s="50">
        <f t="shared" si="3"/>
        <v>19.722222222222221</v>
      </c>
      <c r="W19" s="14">
        <f t="shared" si="3"/>
        <v>11.166666666666668</v>
      </c>
    </row>
    <row r="20" spans="2:23" x14ac:dyDescent="0.25">
      <c r="B20" s="4">
        <v>12</v>
      </c>
      <c r="C20" s="33">
        <v>30.103999999999999</v>
      </c>
      <c r="D20" s="5">
        <v>62</v>
      </c>
      <c r="E20" s="4">
        <v>61.5</v>
      </c>
      <c r="F20" s="6">
        <v>59</v>
      </c>
      <c r="G20" s="5" t="s">
        <v>39</v>
      </c>
      <c r="H20" s="6">
        <v>2</v>
      </c>
      <c r="I20" s="6">
        <v>10</v>
      </c>
      <c r="J20" s="14">
        <v>0.06</v>
      </c>
      <c r="K20" s="4">
        <v>67</v>
      </c>
      <c r="L20" s="6">
        <v>55</v>
      </c>
      <c r="M20" s="5" t="s">
        <v>35</v>
      </c>
      <c r="N20" s="5">
        <v>2</v>
      </c>
      <c r="O20" s="11">
        <v>9</v>
      </c>
      <c r="P20" s="6" t="s">
        <v>77</v>
      </c>
      <c r="Q20" s="77">
        <v>1018.2532002641352</v>
      </c>
      <c r="R20" s="49">
        <f t="shared" si="1"/>
        <v>16.666666666666668</v>
      </c>
      <c r="S20" s="50">
        <f t="shared" si="0"/>
        <v>16.388888888888889</v>
      </c>
      <c r="T20" s="50">
        <f t="shared" si="0"/>
        <v>15</v>
      </c>
      <c r="U20" s="51">
        <f t="shared" si="2"/>
        <v>0.15240000000000001</v>
      </c>
      <c r="V20" s="50">
        <f t="shared" si="3"/>
        <v>19.444444444444443</v>
      </c>
      <c r="W20" s="14">
        <f t="shared" si="3"/>
        <v>12.777777777777777</v>
      </c>
    </row>
    <row r="21" spans="2:23" x14ac:dyDescent="0.25">
      <c r="B21" s="4">
        <v>13</v>
      </c>
      <c r="C21" s="33">
        <v>30.007999999999999</v>
      </c>
      <c r="D21" s="5">
        <v>62</v>
      </c>
      <c r="E21" s="4">
        <v>62.1</v>
      </c>
      <c r="F21" s="6">
        <v>61.6</v>
      </c>
      <c r="G21" s="5" t="s">
        <v>35</v>
      </c>
      <c r="H21" s="6">
        <v>1.5</v>
      </c>
      <c r="I21" s="6">
        <v>10</v>
      </c>
      <c r="J21" s="14"/>
      <c r="K21" s="4">
        <v>66.2</v>
      </c>
      <c r="L21" s="6">
        <v>57</v>
      </c>
      <c r="M21" s="5" t="s">
        <v>35</v>
      </c>
      <c r="N21" s="5">
        <v>1.5</v>
      </c>
      <c r="O21" s="11">
        <v>9</v>
      </c>
      <c r="P21" s="6" t="s">
        <v>36</v>
      </c>
      <c r="Q21" s="77">
        <v>1015.0022671694079</v>
      </c>
      <c r="R21" s="49">
        <f t="shared" si="1"/>
        <v>16.666666666666668</v>
      </c>
      <c r="S21" s="50">
        <f t="shared" si="0"/>
        <v>16.722222222222221</v>
      </c>
      <c r="T21" s="50">
        <f t="shared" si="0"/>
        <v>16.444444444444446</v>
      </c>
      <c r="U21" s="51">
        <f t="shared" si="2"/>
        <v>0</v>
      </c>
      <c r="V21" s="50">
        <f t="shared" si="3"/>
        <v>19</v>
      </c>
      <c r="W21" s="14">
        <f t="shared" si="3"/>
        <v>13.888888888888889</v>
      </c>
    </row>
    <row r="22" spans="2:23" x14ac:dyDescent="0.25">
      <c r="B22" s="4">
        <v>14</v>
      </c>
      <c r="C22" s="33">
        <v>30.071999999999999</v>
      </c>
      <c r="D22" s="5">
        <v>63</v>
      </c>
      <c r="E22" s="4">
        <v>64</v>
      </c>
      <c r="F22" s="6">
        <v>59</v>
      </c>
      <c r="G22" s="5" t="s">
        <v>32</v>
      </c>
      <c r="H22" s="6">
        <v>1</v>
      </c>
      <c r="I22" s="6">
        <v>7</v>
      </c>
      <c r="J22" s="14">
        <v>0.01</v>
      </c>
      <c r="K22" s="4">
        <v>72</v>
      </c>
      <c r="L22" s="6">
        <v>58.6</v>
      </c>
      <c r="M22" s="5"/>
      <c r="N22" s="5">
        <v>0</v>
      </c>
      <c r="O22" s="11">
        <v>7</v>
      </c>
      <c r="P22" s="6" t="s">
        <v>78</v>
      </c>
      <c r="Q22" s="77">
        <v>1017.1695558992262</v>
      </c>
      <c r="R22" s="49">
        <f t="shared" si="1"/>
        <v>17.222222222222221</v>
      </c>
      <c r="S22" s="50">
        <f t="shared" si="0"/>
        <v>17.777777777777779</v>
      </c>
      <c r="T22" s="50">
        <f t="shared" si="0"/>
        <v>15</v>
      </c>
      <c r="U22" s="51">
        <f t="shared" si="2"/>
        <v>2.5399999999999999E-2</v>
      </c>
      <c r="V22" s="50">
        <f t="shared" si="3"/>
        <v>22.222222222222221</v>
      </c>
      <c r="W22" s="14">
        <f t="shared" si="3"/>
        <v>14.777777777777779</v>
      </c>
    </row>
    <row r="23" spans="2:23" x14ac:dyDescent="0.25">
      <c r="B23" s="4">
        <v>15</v>
      </c>
      <c r="C23" s="33">
        <v>30.17</v>
      </c>
      <c r="D23" s="5">
        <v>63</v>
      </c>
      <c r="E23" s="4">
        <v>61.4</v>
      </c>
      <c r="F23" s="6">
        <v>60</v>
      </c>
      <c r="G23" s="5" t="s">
        <v>35</v>
      </c>
      <c r="H23" s="6">
        <v>1.5</v>
      </c>
      <c r="I23" s="6">
        <v>3</v>
      </c>
      <c r="J23" s="14"/>
      <c r="K23" s="4">
        <v>71</v>
      </c>
      <c r="L23" s="6">
        <v>57.2</v>
      </c>
      <c r="M23" s="5"/>
      <c r="N23" s="5">
        <v>0</v>
      </c>
      <c r="O23" s="11">
        <v>7</v>
      </c>
      <c r="P23" s="6" t="s">
        <v>33</v>
      </c>
      <c r="Q23" s="77">
        <v>1020.4882167667603</v>
      </c>
      <c r="R23" s="49">
        <f t="shared" si="1"/>
        <v>17.222222222222221</v>
      </c>
      <c r="S23" s="50">
        <f t="shared" si="0"/>
        <v>16.333333333333332</v>
      </c>
      <c r="T23" s="50">
        <f t="shared" si="0"/>
        <v>15.555555555555555</v>
      </c>
      <c r="U23" s="51">
        <f t="shared" si="2"/>
        <v>0</v>
      </c>
      <c r="V23" s="50">
        <f t="shared" si="3"/>
        <v>21.666666666666668</v>
      </c>
      <c r="W23" s="14">
        <f t="shared" si="3"/>
        <v>14.000000000000002</v>
      </c>
    </row>
    <row r="24" spans="2:23" x14ac:dyDescent="0.25">
      <c r="B24" s="4">
        <v>16</v>
      </c>
      <c r="C24" s="33">
        <v>30.27</v>
      </c>
      <c r="D24" s="5">
        <v>64</v>
      </c>
      <c r="E24" s="4">
        <v>64</v>
      </c>
      <c r="F24" s="6">
        <v>63</v>
      </c>
      <c r="G24" s="5" t="s">
        <v>35</v>
      </c>
      <c r="H24" s="6">
        <v>1</v>
      </c>
      <c r="I24" s="6">
        <v>10</v>
      </c>
      <c r="J24" s="14"/>
      <c r="K24" s="4">
        <v>62</v>
      </c>
      <c r="L24" s="6">
        <v>60</v>
      </c>
      <c r="M24" s="5" t="s">
        <v>44</v>
      </c>
      <c r="N24" s="5">
        <v>0.5</v>
      </c>
      <c r="O24" s="11">
        <v>8</v>
      </c>
      <c r="P24" s="6" t="s">
        <v>79</v>
      </c>
      <c r="Q24" s="77">
        <v>1023.8746054071014</v>
      </c>
      <c r="R24" s="49">
        <f t="shared" si="1"/>
        <v>17.777777777777779</v>
      </c>
      <c r="S24" s="50">
        <f t="shared" si="0"/>
        <v>17.777777777777779</v>
      </c>
      <c r="T24" s="50">
        <f t="shared" si="0"/>
        <v>17.222222222222221</v>
      </c>
      <c r="U24" s="51">
        <f t="shared" si="2"/>
        <v>0</v>
      </c>
      <c r="V24" s="50">
        <f t="shared" si="3"/>
        <v>16.666666666666668</v>
      </c>
      <c r="W24" s="14">
        <f t="shared" si="3"/>
        <v>15.555555555555555</v>
      </c>
    </row>
    <row r="25" spans="2:23" x14ac:dyDescent="0.25">
      <c r="B25" s="4">
        <v>17</v>
      </c>
      <c r="C25" s="33">
        <v>30.143999999999998</v>
      </c>
      <c r="D25" s="5">
        <v>67</v>
      </c>
      <c r="E25" s="4">
        <v>73.5</v>
      </c>
      <c r="F25" s="6">
        <v>69.3</v>
      </c>
      <c r="G25" s="5" t="s">
        <v>35</v>
      </c>
      <c r="H25" s="6">
        <v>1</v>
      </c>
      <c r="I25" s="6">
        <v>0</v>
      </c>
      <c r="J25" s="14"/>
      <c r="K25" s="4">
        <v>83.8</v>
      </c>
      <c r="L25" s="6">
        <v>61</v>
      </c>
      <c r="M25" s="5" t="s">
        <v>44</v>
      </c>
      <c r="N25" s="5">
        <v>1</v>
      </c>
      <c r="O25" s="11">
        <v>7</v>
      </c>
      <c r="P25" s="6" t="s">
        <v>61</v>
      </c>
      <c r="Q25" s="77">
        <v>1019.6077557202717</v>
      </c>
      <c r="R25" s="49">
        <f t="shared" si="1"/>
        <v>19.444444444444443</v>
      </c>
      <c r="S25" s="50">
        <f t="shared" si="1"/>
        <v>23.055555555555554</v>
      </c>
      <c r="T25" s="50">
        <f t="shared" si="1"/>
        <v>20.722222222222221</v>
      </c>
      <c r="U25" s="51">
        <f t="shared" si="2"/>
        <v>0</v>
      </c>
      <c r="V25" s="50">
        <f t="shared" si="3"/>
        <v>28.777777777777775</v>
      </c>
      <c r="W25" s="14">
        <f t="shared" si="3"/>
        <v>16.111111111111111</v>
      </c>
    </row>
    <row r="26" spans="2:23" x14ac:dyDescent="0.25">
      <c r="B26" s="4">
        <v>18</v>
      </c>
      <c r="C26" s="33">
        <v>30.09</v>
      </c>
      <c r="D26" s="5">
        <v>66</v>
      </c>
      <c r="E26" s="4">
        <v>72</v>
      </c>
      <c r="F26" s="6">
        <v>68.400000000000006</v>
      </c>
      <c r="G26" s="5" t="s">
        <v>80</v>
      </c>
      <c r="H26" s="6">
        <v>2</v>
      </c>
      <c r="I26" s="6">
        <v>3</v>
      </c>
      <c r="J26" s="14"/>
      <c r="K26" s="4">
        <v>77</v>
      </c>
      <c r="L26" s="6">
        <v>61</v>
      </c>
      <c r="M26" s="5"/>
      <c r="N26" s="5">
        <v>0</v>
      </c>
      <c r="O26" s="11">
        <v>7</v>
      </c>
      <c r="P26" s="6" t="s">
        <v>33</v>
      </c>
      <c r="Q26" s="77">
        <v>1017.7791058544877</v>
      </c>
      <c r="R26" s="49">
        <f t="shared" si="1"/>
        <v>18.888888888888889</v>
      </c>
      <c r="S26" s="50">
        <f t="shared" si="1"/>
        <v>22.222222222222221</v>
      </c>
      <c r="T26" s="50">
        <f t="shared" si="1"/>
        <v>20.222222222222225</v>
      </c>
      <c r="U26" s="51">
        <f t="shared" si="2"/>
        <v>0</v>
      </c>
      <c r="V26" s="50">
        <f t="shared" si="3"/>
        <v>25</v>
      </c>
      <c r="W26" s="14">
        <f t="shared" si="3"/>
        <v>16.111111111111111</v>
      </c>
    </row>
    <row r="27" spans="2:23" x14ac:dyDescent="0.25">
      <c r="B27" s="4">
        <v>19</v>
      </c>
      <c r="C27" s="33">
        <v>29.908000000000001</v>
      </c>
      <c r="D27" s="5">
        <v>66</v>
      </c>
      <c r="E27" s="4">
        <v>66.7</v>
      </c>
      <c r="F27" s="6">
        <v>65</v>
      </c>
      <c r="G27" s="5" t="s">
        <v>35</v>
      </c>
      <c r="H27" s="6">
        <v>1</v>
      </c>
      <c r="I27" s="6">
        <v>10</v>
      </c>
      <c r="J27" s="14">
        <v>0.01</v>
      </c>
      <c r="K27" s="4">
        <v>71</v>
      </c>
      <c r="L27" s="6">
        <v>60.1</v>
      </c>
      <c r="M27" s="5" t="s">
        <v>39</v>
      </c>
      <c r="N27" s="5">
        <v>2</v>
      </c>
      <c r="O27" s="11">
        <v>8</v>
      </c>
      <c r="P27" s="6" t="s">
        <v>81</v>
      </c>
      <c r="Q27" s="77">
        <v>1011.6158785290671</v>
      </c>
      <c r="R27" s="49">
        <f t="shared" si="1"/>
        <v>18.888888888888889</v>
      </c>
      <c r="S27" s="50">
        <f t="shared" si="1"/>
        <v>19.277777777777779</v>
      </c>
      <c r="T27" s="50">
        <f t="shared" si="1"/>
        <v>18.333333333333332</v>
      </c>
      <c r="U27" s="51">
        <f t="shared" si="2"/>
        <v>2.5399999999999999E-2</v>
      </c>
      <c r="V27" s="50">
        <f t="shared" si="3"/>
        <v>21.666666666666668</v>
      </c>
      <c r="W27" s="14">
        <f t="shared" si="3"/>
        <v>15.611111111111111</v>
      </c>
    </row>
    <row r="28" spans="2:23" x14ac:dyDescent="0.25">
      <c r="B28" s="4">
        <v>20</v>
      </c>
      <c r="C28" s="33">
        <v>30.03</v>
      </c>
      <c r="D28" s="5">
        <v>66</v>
      </c>
      <c r="E28" s="4">
        <v>66</v>
      </c>
      <c r="F28" s="6">
        <v>62</v>
      </c>
      <c r="G28" s="5" t="s">
        <v>39</v>
      </c>
      <c r="H28" s="6">
        <v>2</v>
      </c>
      <c r="I28" s="6">
        <v>9</v>
      </c>
      <c r="J28" s="14"/>
      <c r="K28" s="4">
        <v>69</v>
      </c>
      <c r="L28" s="6">
        <v>57.2</v>
      </c>
      <c r="M28" s="5" t="s">
        <v>39</v>
      </c>
      <c r="N28" s="5">
        <v>1</v>
      </c>
      <c r="O28" s="11">
        <v>8</v>
      </c>
      <c r="P28" s="6" t="s">
        <v>33</v>
      </c>
      <c r="Q28" s="77">
        <v>1015.7472726702831</v>
      </c>
      <c r="R28" s="49">
        <f t="shared" si="1"/>
        <v>18.888888888888889</v>
      </c>
      <c r="S28" s="50">
        <f t="shared" si="1"/>
        <v>18.888888888888889</v>
      </c>
      <c r="T28" s="50">
        <f t="shared" si="1"/>
        <v>16.666666666666668</v>
      </c>
      <c r="U28" s="51">
        <f t="shared" si="2"/>
        <v>0</v>
      </c>
      <c r="V28" s="50">
        <f t="shared" si="3"/>
        <v>20.555555555555554</v>
      </c>
      <c r="W28" s="14">
        <f t="shared" si="3"/>
        <v>14.000000000000002</v>
      </c>
    </row>
    <row r="29" spans="2:23" x14ac:dyDescent="0.25">
      <c r="B29" s="4">
        <v>21</v>
      </c>
      <c r="C29" s="33">
        <v>30.1</v>
      </c>
      <c r="D29" s="5">
        <v>65</v>
      </c>
      <c r="E29" s="4">
        <v>64.5</v>
      </c>
      <c r="F29" s="6">
        <v>60</v>
      </c>
      <c r="G29" s="5" t="s">
        <v>35</v>
      </c>
      <c r="H29" s="6">
        <v>1.5</v>
      </c>
      <c r="I29" s="6">
        <v>5</v>
      </c>
      <c r="J29" s="14"/>
      <c r="K29" s="4">
        <v>69</v>
      </c>
      <c r="L29" s="6">
        <v>54.5</v>
      </c>
      <c r="M29" s="5" t="s">
        <v>35</v>
      </c>
      <c r="N29" s="5">
        <v>0.5</v>
      </c>
      <c r="O29" s="11">
        <v>7</v>
      </c>
      <c r="P29" s="6" t="s">
        <v>33</v>
      </c>
      <c r="Q29" s="77">
        <v>1018.1177447185219</v>
      </c>
      <c r="R29" s="49">
        <f t="shared" si="1"/>
        <v>18.333333333333332</v>
      </c>
      <c r="S29" s="50">
        <f t="shared" si="1"/>
        <v>18.055555555555554</v>
      </c>
      <c r="T29" s="50">
        <f t="shared" si="1"/>
        <v>15.555555555555555</v>
      </c>
      <c r="U29" s="51">
        <f t="shared" si="2"/>
        <v>0</v>
      </c>
      <c r="V29" s="50">
        <f t="shared" si="3"/>
        <v>20.555555555555554</v>
      </c>
      <c r="W29" s="14">
        <f t="shared" si="3"/>
        <v>12.5</v>
      </c>
    </row>
    <row r="30" spans="2:23" x14ac:dyDescent="0.25">
      <c r="B30" s="4">
        <v>22</v>
      </c>
      <c r="C30" s="33">
        <v>29.821999999999999</v>
      </c>
      <c r="D30" s="5">
        <v>64</v>
      </c>
      <c r="E30" s="4">
        <v>59.2</v>
      </c>
      <c r="F30" s="6">
        <v>58.3</v>
      </c>
      <c r="G30" s="5" t="s">
        <v>35</v>
      </c>
      <c r="H30" s="6">
        <v>2</v>
      </c>
      <c r="I30" s="6">
        <v>10</v>
      </c>
      <c r="J30" s="14">
        <v>0.06</v>
      </c>
      <c r="K30" s="4">
        <v>65</v>
      </c>
      <c r="L30" s="6">
        <v>58.2</v>
      </c>
      <c r="M30" s="5" t="s">
        <v>39</v>
      </c>
      <c r="N30" s="5">
        <v>2</v>
      </c>
      <c r="O30" s="11">
        <v>8</v>
      </c>
      <c r="P30" s="6" t="s">
        <v>82</v>
      </c>
      <c r="Q30" s="77">
        <v>1008.7035842983737</v>
      </c>
      <c r="R30" s="49">
        <f t="shared" si="1"/>
        <v>17.777777777777779</v>
      </c>
      <c r="S30" s="50">
        <f t="shared" si="1"/>
        <v>15.111111111111112</v>
      </c>
      <c r="T30" s="50">
        <f t="shared" si="1"/>
        <v>14.611111111111109</v>
      </c>
      <c r="U30" s="51">
        <f t="shared" si="2"/>
        <v>0.15240000000000001</v>
      </c>
      <c r="V30" s="50">
        <f t="shared" si="3"/>
        <v>18.333333333333332</v>
      </c>
      <c r="W30" s="14">
        <f t="shared" si="3"/>
        <v>14.555555555555557</v>
      </c>
    </row>
    <row r="31" spans="2:23" x14ac:dyDescent="0.25">
      <c r="B31" s="4">
        <v>23</v>
      </c>
      <c r="C31" s="33">
        <v>29.86</v>
      </c>
      <c r="D31" s="5">
        <v>64</v>
      </c>
      <c r="E31" s="4">
        <v>63.5</v>
      </c>
      <c r="F31" s="6">
        <v>60</v>
      </c>
      <c r="G31" s="5" t="s">
        <v>39</v>
      </c>
      <c r="H31" s="6">
        <v>2</v>
      </c>
      <c r="I31" s="6">
        <v>7</v>
      </c>
      <c r="J31" s="14">
        <v>7.0000000000000007E-2</v>
      </c>
      <c r="K31" s="4">
        <v>68</v>
      </c>
      <c r="L31" s="6">
        <v>57</v>
      </c>
      <c r="M31" s="5" t="s">
        <v>39</v>
      </c>
      <c r="N31" s="5">
        <v>2</v>
      </c>
      <c r="O31" s="11">
        <v>8</v>
      </c>
      <c r="P31" s="6" t="s">
        <v>33</v>
      </c>
      <c r="Q31" s="77">
        <v>1009.9904119817031</v>
      </c>
      <c r="R31" s="49">
        <f t="shared" si="1"/>
        <v>17.777777777777779</v>
      </c>
      <c r="S31" s="50">
        <f t="shared" si="1"/>
        <v>17.5</v>
      </c>
      <c r="T31" s="50">
        <f t="shared" si="1"/>
        <v>15.555555555555555</v>
      </c>
      <c r="U31" s="51">
        <f t="shared" si="2"/>
        <v>0.17780000000000001</v>
      </c>
      <c r="V31" s="50">
        <f t="shared" si="3"/>
        <v>20</v>
      </c>
      <c r="W31" s="14">
        <f t="shared" si="3"/>
        <v>13.888888888888889</v>
      </c>
    </row>
    <row r="32" spans="2:23" x14ac:dyDescent="0.25">
      <c r="B32" s="4">
        <v>24</v>
      </c>
      <c r="C32" s="33">
        <v>29.9</v>
      </c>
      <c r="D32" s="5">
        <v>64</v>
      </c>
      <c r="E32" s="4">
        <v>62</v>
      </c>
      <c r="F32" s="6">
        <v>59</v>
      </c>
      <c r="G32" s="5" t="s">
        <v>39</v>
      </c>
      <c r="H32" s="6">
        <v>3</v>
      </c>
      <c r="I32" s="6">
        <v>8</v>
      </c>
      <c r="J32" s="14">
        <v>0.34</v>
      </c>
      <c r="K32" s="4">
        <v>66.5</v>
      </c>
      <c r="L32" s="6">
        <v>57</v>
      </c>
      <c r="M32" s="5" t="s">
        <v>35</v>
      </c>
      <c r="N32" s="5">
        <v>2</v>
      </c>
      <c r="O32" s="11">
        <v>9</v>
      </c>
      <c r="P32" s="6" t="s">
        <v>83</v>
      </c>
      <c r="Q32" s="77">
        <v>1011.3449674378396</v>
      </c>
      <c r="R32" s="49">
        <f t="shared" si="1"/>
        <v>17.777777777777779</v>
      </c>
      <c r="S32" s="50">
        <f t="shared" si="1"/>
        <v>16.666666666666668</v>
      </c>
      <c r="T32" s="50">
        <f t="shared" si="1"/>
        <v>15</v>
      </c>
      <c r="U32" s="51">
        <f t="shared" si="2"/>
        <v>0.86359999999999992</v>
      </c>
      <c r="V32" s="50">
        <f t="shared" si="3"/>
        <v>19.166666666666668</v>
      </c>
      <c r="W32" s="14">
        <f t="shared" si="3"/>
        <v>13.888888888888889</v>
      </c>
    </row>
    <row r="33" spans="2:23" x14ac:dyDescent="0.25">
      <c r="B33" s="4">
        <v>25</v>
      </c>
      <c r="C33" s="33">
        <v>29.63</v>
      </c>
      <c r="D33" s="5">
        <v>64</v>
      </c>
      <c r="E33" s="4">
        <v>63</v>
      </c>
      <c r="F33" s="6">
        <v>58.5</v>
      </c>
      <c r="G33" s="5" t="s">
        <v>39</v>
      </c>
      <c r="H33" s="6">
        <v>3</v>
      </c>
      <c r="I33" s="6">
        <v>2</v>
      </c>
      <c r="J33" s="14">
        <v>0.31</v>
      </c>
      <c r="K33" s="4">
        <v>65.900000000000006</v>
      </c>
      <c r="L33" s="6">
        <v>56.4</v>
      </c>
      <c r="M33" s="5" t="s">
        <v>39</v>
      </c>
      <c r="N33" s="5">
        <v>3</v>
      </c>
      <c r="O33" s="11">
        <v>9</v>
      </c>
      <c r="P33" s="6" t="s">
        <v>84</v>
      </c>
      <c r="Q33" s="77">
        <v>1002.201718108919</v>
      </c>
      <c r="R33" s="49">
        <f t="shared" si="1"/>
        <v>17.777777777777779</v>
      </c>
      <c r="S33" s="50">
        <f t="shared" si="1"/>
        <v>17.222222222222221</v>
      </c>
      <c r="T33" s="50">
        <f t="shared" si="1"/>
        <v>14.722222222222221</v>
      </c>
      <c r="U33" s="51">
        <f t="shared" si="2"/>
        <v>0.7874000000000001</v>
      </c>
      <c r="V33" s="50">
        <f t="shared" si="3"/>
        <v>18.833333333333336</v>
      </c>
      <c r="W33" s="14">
        <f t="shared" si="3"/>
        <v>13.555555555555554</v>
      </c>
    </row>
    <row r="34" spans="2:23" x14ac:dyDescent="0.25">
      <c r="B34" s="4">
        <v>26</v>
      </c>
      <c r="C34" s="33">
        <v>29.655999999999999</v>
      </c>
      <c r="D34" s="5">
        <v>63</v>
      </c>
      <c r="E34" s="4">
        <v>57</v>
      </c>
      <c r="F34" s="6">
        <v>56</v>
      </c>
      <c r="G34" s="5" t="s">
        <v>39</v>
      </c>
      <c r="H34" s="6">
        <v>2</v>
      </c>
      <c r="I34" s="6">
        <v>10</v>
      </c>
      <c r="J34" s="14">
        <v>1.76</v>
      </c>
      <c r="K34" s="4">
        <v>60</v>
      </c>
      <c r="L34" s="6">
        <v>54</v>
      </c>
      <c r="M34" s="5" t="s">
        <v>44</v>
      </c>
      <c r="N34" s="5">
        <v>1</v>
      </c>
      <c r="O34" s="11">
        <v>9</v>
      </c>
      <c r="P34" s="6" t="s">
        <v>85</v>
      </c>
      <c r="Q34" s="77">
        <v>1003.0821791554076</v>
      </c>
      <c r="R34" s="49">
        <f t="shared" si="1"/>
        <v>17.222222222222221</v>
      </c>
      <c r="S34" s="50">
        <f t="shared" si="1"/>
        <v>13.888888888888889</v>
      </c>
      <c r="T34" s="50">
        <f t="shared" si="1"/>
        <v>13.333333333333332</v>
      </c>
      <c r="U34" s="51">
        <f t="shared" si="2"/>
        <v>4.4703999999999997</v>
      </c>
      <c r="V34" s="50">
        <f t="shared" si="3"/>
        <v>15.555555555555555</v>
      </c>
      <c r="W34" s="14">
        <f t="shared" si="3"/>
        <v>12.222222222222221</v>
      </c>
    </row>
    <row r="35" spans="2:23" x14ac:dyDescent="0.25">
      <c r="B35" s="4">
        <v>27</v>
      </c>
      <c r="C35" s="33">
        <v>29.853999999999999</v>
      </c>
      <c r="D35" s="5">
        <v>62</v>
      </c>
      <c r="E35" s="4">
        <v>62.8</v>
      </c>
      <c r="F35" s="6">
        <v>58.2</v>
      </c>
      <c r="G35" s="5" t="s">
        <v>39</v>
      </c>
      <c r="H35" s="6">
        <v>2</v>
      </c>
      <c r="I35" s="6">
        <v>2</v>
      </c>
      <c r="J35" s="14">
        <v>7.0000000000000007E-2</v>
      </c>
      <c r="K35" s="4">
        <v>66.5</v>
      </c>
      <c r="L35" s="6">
        <v>49.2</v>
      </c>
      <c r="M35" s="5" t="s">
        <v>32</v>
      </c>
      <c r="N35" s="5">
        <v>1</v>
      </c>
      <c r="O35" s="11">
        <v>8</v>
      </c>
      <c r="P35" s="6" t="s">
        <v>33</v>
      </c>
      <c r="Q35" s="77">
        <v>1009.7872286632827</v>
      </c>
      <c r="R35" s="49">
        <f t="shared" si="1"/>
        <v>16.666666666666668</v>
      </c>
      <c r="S35" s="50">
        <f t="shared" si="1"/>
        <v>17.111111111111111</v>
      </c>
      <c r="T35" s="50">
        <f t="shared" si="1"/>
        <v>14.555555555555557</v>
      </c>
      <c r="U35" s="51">
        <f t="shared" si="2"/>
        <v>0.17780000000000001</v>
      </c>
      <c r="V35" s="50">
        <f t="shared" si="3"/>
        <v>19.166666666666668</v>
      </c>
      <c r="W35" s="14">
        <f t="shared" si="3"/>
        <v>9.5555555555555571</v>
      </c>
    </row>
    <row r="36" spans="2:23" x14ac:dyDescent="0.25">
      <c r="B36" s="4">
        <v>28</v>
      </c>
      <c r="C36" s="33">
        <v>29.952000000000002</v>
      </c>
      <c r="D36" s="5">
        <v>63</v>
      </c>
      <c r="E36" s="4">
        <v>62</v>
      </c>
      <c r="F36" s="6">
        <v>59</v>
      </c>
      <c r="G36" s="5" t="s">
        <v>39</v>
      </c>
      <c r="H36" s="6">
        <v>3</v>
      </c>
      <c r="I36" s="6">
        <v>7</v>
      </c>
      <c r="J36" s="14"/>
      <c r="K36" s="4">
        <v>67.2</v>
      </c>
      <c r="L36" s="6">
        <v>58</v>
      </c>
      <c r="M36" s="5" t="s">
        <v>39</v>
      </c>
      <c r="N36" s="5">
        <v>0</v>
      </c>
      <c r="O36" s="11">
        <v>7</v>
      </c>
      <c r="P36" s="6" t="s">
        <v>33</v>
      </c>
      <c r="Q36" s="77">
        <v>1013.105889530817</v>
      </c>
      <c r="R36" s="49">
        <f t="shared" si="1"/>
        <v>17.222222222222221</v>
      </c>
      <c r="S36" s="50">
        <f t="shared" si="1"/>
        <v>16.666666666666668</v>
      </c>
      <c r="T36" s="50">
        <f t="shared" si="1"/>
        <v>15</v>
      </c>
      <c r="U36" s="51">
        <f t="shared" si="2"/>
        <v>0</v>
      </c>
      <c r="V36" s="50">
        <f t="shared" si="3"/>
        <v>19.555555555555557</v>
      </c>
      <c r="W36" s="14">
        <f t="shared" si="3"/>
        <v>14.444444444444445</v>
      </c>
    </row>
    <row r="37" spans="2:23" x14ac:dyDescent="0.25">
      <c r="B37" s="4">
        <v>29</v>
      </c>
      <c r="C37" s="33">
        <v>29.956</v>
      </c>
      <c r="D37" s="5">
        <v>63</v>
      </c>
      <c r="E37" s="4">
        <v>64</v>
      </c>
      <c r="F37" s="6">
        <v>60.6</v>
      </c>
      <c r="G37" s="5" t="s">
        <v>32</v>
      </c>
      <c r="H37" s="6">
        <v>4</v>
      </c>
      <c r="I37" s="6">
        <v>5</v>
      </c>
      <c r="J37" s="14">
        <v>0.08</v>
      </c>
      <c r="K37" s="4">
        <v>66</v>
      </c>
      <c r="L37" s="6">
        <v>56.1</v>
      </c>
      <c r="M37" s="5" t="s">
        <v>39</v>
      </c>
      <c r="N37" s="5">
        <v>1.5</v>
      </c>
      <c r="O37" s="11">
        <v>9</v>
      </c>
      <c r="P37" s="6" t="s">
        <v>74</v>
      </c>
      <c r="Q37" s="77">
        <v>1013.2413450764307</v>
      </c>
      <c r="R37" s="49">
        <f t="shared" si="1"/>
        <v>17.222222222222221</v>
      </c>
      <c r="S37" s="50">
        <f t="shared" si="1"/>
        <v>17.777777777777779</v>
      </c>
      <c r="T37" s="50">
        <f t="shared" si="1"/>
        <v>15.888888888888889</v>
      </c>
      <c r="U37" s="51">
        <f t="shared" si="2"/>
        <v>0.20319999999999999</v>
      </c>
      <c r="V37" s="50">
        <f t="shared" si="3"/>
        <v>18.888888888888889</v>
      </c>
      <c r="W37" s="14">
        <f t="shared" si="3"/>
        <v>13.388888888888889</v>
      </c>
    </row>
    <row r="38" spans="2:23" x14ac:dyDescent="0.25">
      <c r="B38" s="4">
        <v>30</v>
      </c>
      <c r="C38" s="33">
        <v>29.88</v>
      </c>
      <c r="D38" s="5">
        <v>63</v>
      </c>
      <c r="E38" s="4">
        <v>62.5</v>
      </c>
      <c r="F38" s="6">
        <v>57.8</v>
      </c>
      <c r="G38" s="5" t="s">
        <v>39</v>
      </c>
      <c r="H38" s="6">
        <v>3</v>
      </c>
      <c r="I38" s="6">
        <v>4</v>
      </c>
      <c r="J38" s="14">
        <v>0.1</v>
      </c>
      <c r="K38" s="4">
        <v>66.2</v>
      </c>
      <c r="L38" s="6">
        <v>56.6</v>
      </c>
      <c r="M38" s="5" t="s">
        <v>38</v>
      </c>
      <c r="N38" s="5">
        <v>2</v>
      </c>
      <c r="O38" s="11">
        <v>7</v>
      </c>
      <c r="P38" s="6" t="s">
        <v>33</v>
      </c>
      <c r="Q38" s="77">
        <v>1010.6676897097716</v>
      </c>
      <c r="R38" s="49">
        <f t="shared" si="1"/>
        <v>17.222222222222221</v>
      </c>
      <c r="S38" s="50">
        <f t="shared" si="1"/>
        <v>16.944444444444443</v>
      </c>
      <c r="T38" s="50">
        <f t="shared" si="1"/>
        <v>14.333333333333332</v>
      </c>
      <c r="U38" s="51">
        <f t="shared" si="2"/>
        <v>0.254</v>
      </c>
      <c r="V38" s="50">
        <f t="shared" si="3"/>
        <v>19</v>
      </c>
      <c r="W38" s="14">
        <f t="shared" si="3"/>
        <v>13.666666666666668</v>
      </c>
    </row>
    <row r="39" spans="2:23" x14ac:dyDescent="0.25">
      <c r="B39" s="4">
        <v>31</v>
      </c>
      <c r="C39" s="33">
        <v>30.123999999999999</v>
      </c>
      <c r="D39" s="5">
        <v>63</v>
      </c>
      <c r="E39" s="4">
        <v>62</v>
      </c>
      <c r="F39" s="6">
        <v>59</v>
      </c>
      <c r="G39" s="5" t="s">
        <v>39</v>
      </c>
      <c r="H39" s="6">
        <v>2</v>
      </c>
      <c r="I39" s="6">
        <v>8</v>
      </c>
      <c r="J39" s="14"/>
      <c r="K39" s="4">
        <v>67</v>
      </c>
      <c r="L39" s="6">
        <v>53.7</v>
      </c>
      <c r="M39" s="5"/>
      <c r="N39" s="5">
        <v>1</v>
      </c>
      <c r="O39" s="11">
        <v>8</v>
      </c>
      <c r="P39" s="6" t="s">
        <v>33</v>
      </c>
      <c r="Q39" s="77">
        <v>1018.9304779922035</v>
      </c>
      <c r="R39" s="49">
        <f t="shared" si="1"/>
        <v>17.222222222222221</v>
      </c>
      <c r="S39" s="50">
        <f t="shared" si="1"/>
        <v>16.666666666666668</v>
      </c>
      <c r="T39" s="50">
        <f t="shared" si="1"/>
        <v>15</v>
      </c>
      <c r="U39" s="51">
        <f t="shared" si="2"/>
        <v>0</v>
      </c>
      <c r="V39" s="50">
        <f t="shared" si="3"/>
        <v>19.444444444444443</v>
      </c>
      <c r="W39" s="14">
        <f t="shared" si="3"/>
        <v>12.055555555555557</v>
      </c>
    </row>
    <row r="40" spans="2:23" x14ac:dyDescent="0.25">
      <c r="B40" s="1" t="s">
        <v>15</v>
      </c>
      <c r="C40" s="12">
        <f t="shared" ref="C40:O40" si="4">SUM(C9:C39)</f>
        <v>929.35400000000004</v>
      </c>
      <c r="D40" s="36">
        <f t="shared" si="4"/>
        <v>1962</v>
      </c>
      <c r="E40" s="36">
        <f t="shared" ref="E40" si="5">SUM(E9:E39)</f>
        <v>1949.3</v>
      </c>
      <c r="F40" s="36">
        <f t="shared" si="4"/>
        <v>1857.9999999999998</v>
      </c>
      <c r="G40" s="36"/>
      <c r="H40" s="36">
        <f t="shared" si="4"/>
        <v>66.5</v>
      </c>
      <c r="I40" s="36">
        <f t="shared" si="4"/>
        <v>200</v>
      </c>
      <c r="J40" s="35">
        <f t="shared" si="4"/>
        <v>4.71</v>
      </c>
      <c r="K40" s="36">
        <f t="shared" si="4"/>
        <v>2114.5</v>
      </c>
      <c r="L40" s="36">
        <f t="shared" si="4"/>
        <v>1726.6000000000001</v>
      </c>
      <c r="M40" s="12"/>
      <c r="N40" s="36">
        <f t="shared" si="4"/>
        <v>38.5</v>
      </c>
      <c r="O40" s="37">
        <f t="shared" si="4"/>
        <v>241</v>
      </c>
      <c r="P40" s="3"/>
      <c r="Q40" s="36">
        <f>SUM(Q9:Q39)</f>
        <v>31434.795967806996</v>
      </c>
      <c r="R40" s="37"/>
      <c r="S40" s="47"/>
      <c r="T40" s="47"/>
      <c r="U40" s="48">
        <f t="shared" si="2"/>
        <v>11.9634</v>
      </c>
      <c r="V40" s="47"/>
      <c r="W40" s="13"/>
    </row>
    <row r="41" spans="2:23" x14ac:dyDescent="0.25">
      <c r="B41" s="7" t="s">
        <v>16</v>
      </c>
      <c r="C41" s="15">
        <f>C40/31</f>
        <v>29.979161290322583</v>
      </c>
      <c r="D41" s="38">
        <f t="shared" ref="D41:O41" si="6">D40/31</f>
        <v>63.29032258064516</v>
      </c>
      <c r="E41" s="38">
        <f t="shared" ref="E41" si="7">E40/31</f>
        <v>62.880645161290325</v>
      </c>
      <c r="F41" s="38">
        <f t="shared" si="6"/>
        <v>59.935483870967737</v>
      </c>
      <c r="G41" s="38"/>
      <c r="H41" s="38">
        <f t="shared" si="6"/>
        <v>2.1451612903225805</v>
      </c>
      <c r="I41" s="38">
        <f t="shared" si="6"/>
        <v>6.4516129032258061</v>
      </c>
      <c r="J41" s="38">
        <f t="shared" si="6"/>
        <v>0.15193548387096775</v>
      </c>
      <c r="K41" s="38">
        <f t="shared" si="6"/>
        <v>68.209677419354833</v>
      </c>
      <c r="L41" s="38">
        <f t="shared" si="6"/>
        <v>55.696774193548393</v>
      </c>
      <c r="M41" s="15"/>
      <c r="N41" s="38">
        <f t="shared" si="6"/>
        <v>1.2419354838709677</v>
      </c>
      <c r="O41" s="39">
        <f t="shared" si="6"/>
        <v>7.774193548387097</v>
      </c>
      <c r="P41" s="9"/>
      <c r="Q41" s="38">
        <f>AVERAGE(Q9:Q39)</f>
        <v>1014.0256763808709</v>
      </c>
      <c r="R41" s="39">
        <f t="shared" si="1"/>
        <v>17.383512544802866</v>
      </c>
      <c r="S41" s="52">
        <f t="shared" si="1"/>
        <v>17.155913978494624</v>
      </c>
      <c r="T41" s="52">
        <f t="shared" si="1"/>
        <v>15.519713261648743</v>
      </c>
      <c r="U41" s="53">
        <f t="shared" si="2"/>
        <v>0.38591612903225808</v>
      </c>
      <c r="V41" s="52">
        <f t="shared" si="3"/>
        <v>20.116487455197127</v>
      </c>
      <c r="W41" s="54">
        <f t="shared" si="3"/>
        <v>13.164874551971328</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2.5</v>
      </c>
      <c r="E45" s="5"/>
      <c r="F45" s="5">
        <v>0.5</v>
      </c>
      <c r="G45" s="5">
        <v>3</v>
      </c>
      <c r="H45" s="5">
        <v>9</v>
      </c>
      <c r="I45" s="5">
        <v>12</v>
      </c>
      <c r="J45" s="5">
        <v>1</v>
      </c>
      <c r="K45" s="6"/>
    </row>
    <row r="46" spans="2:23" ht="30" x14ac:dyDescent="0.25">
      <c r="B46" s="24" t="s">
        <v>28</v>
      </c>
      <c r="C46" s="7"/>
      <c r="D46" s="8">
        <v>5.5</v>
      </c>
      <c r="E46" s="8"/>
      <c r="F46" s="8">
        <v>1</v>
      </c>
      <c r="G46" s="8">
        <v>13</v>
      </c>
      <c r="H46" s="8">
        <v>30.5</v>
      </c>
      <c r="I46" s="8">
        <v>51.5</v>
      </c>
      <c r="J46" s="8">
        <v>4</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30.15</v>
      </c>
      <c r="D9" s="1">
        <v>63</v>
      </c>
      <c r="E9" s="1">
        <v>65</v>
      </c>
      <c r="F9" s="3">
        <v>58.8</v>
      </c>
      <c r="G9" s="2" t="s">
        <v>35</v>
      </c>
      <c r="H9" s="3">
        <v>1.5</v>
      </c>
      <c r="I9" s="3">
        <v>4</v>
      </c>
      <c r="J9" s="13"/>
      <c r="K9" s="1">
        <v>68</v>
      </c>
      <c r="L9" s="3">
        <v>47.4</v>
      </c>
      <c r="M9" s="2" t="s">
        <v>37</v>
      </c>
      <c r="N9" s="2">
        <v>1</v>
      </c>
      <c r="O9" s="10">
        <v>7</v>
      </c>
      <c r="P9" s="3" t="s">
        <v>33</v>
      </c>
      <c r="Q9" s="78">
        <v>1019.5061640610614</v>
      </c>
      <c r="R9" s="37">
        <f>CONVERT(D9,"F","C")</f>
        <v>17.222222222222221</v>
      </c>
      <c r="S9" s="47">
        <f t="shared" ref="S9:T24" si="0">CONVERT(E9,"F","C")</f>
        <v>18.333333333333332</v>
      </c>
      <c r="T9" s="47">
        <f t="shared" si="0"/>
        <v>14.888888888888888</v>
      </c>
      <c r="U9" s="48">
        <f>CONVERT(J9,"in","cm")</f>
        <v>0</v>
      </c>
      <c r="V9" s="47">
        <f>CONVERT(K9,"F","C")</f>
        <v>20</v>
      </c>
      <c r="W9" s="13">
        <f>CONVERT(L9,"F","C")</f>
        <v>8.5555555555555554</v>
      </c>
    </row>
    <row r="10" spans="1:23" x14ac:dyDescent="0.25">
      <c r="B10" s="4">
        <v>2</v>
      </c>
      <c r="C10" s="33">
        <v>30.001999999999999</v>
      </c>
      <c r="D10" s="5">
        <v>64</v>
      </c>
      <c r="E10" s="4">
        <v>65</v>
      </c>
      <c r="F10" s="6">
        <v>60.3</v>
      </c>
      <c r="G10" s="5" t="s">
        <v>32</v>
      </c>
      <c r="H10" s="6">
        <v>1.5</v>
      </c>
      <c r="I10" s="6">
        <v>3</v>
      </c>
      <c r="J10" s="14"/>
      <c r="K10" s="4">
        <v>75</v>
      </c>
      <c r="L10" s="6">
        <v>58.8</v>
      </c>
      <c r="M10" s="5" t="s">
        <v>37</v>
      </c>
      <c r="N10" s="5">
        <v>1.5</v>
      </c>
      <c r="O10" s="11">
        <v>5</v>
      </c>
      <c r="P10" s="6" t="s">
        <v>33</v>
      </c>
      <c r="Q10" s="77">
        <v>1014.4943088733568</v>
      </c>
      <c r="R10" s="49">
        <f t="shared" ref="R10:T41" si="1">CONVERT(D10,"F","C")</f>
        <v>17.777777777777779</v>
      </c>
      <c r="S10" s="50">
        <f t="shared" si="0"/>
        <v>18.333333333333332</v>
      </c>
      <c r="T10" s="50">
        <f t="shared" si="0"/>
        <v>15.72222222222222</v>
      </c>
      <c r="U10" s="51">
        <f t="shared" ref="U10:U41" si="2">CONVERT(J10,"in","cm")</f>
        <v>0</v>
      </c>
      <c r="V10" s="50">
        <f t="shared" ref="V10:W41" si="3">CONVERT(K10,"F","C")</f>
        <v>23.888888888888889</v>
      </c>
      <c r="W10" s="14">
        <f t="shared" si="3"/>
        <v>14.888888888888888</v>
      </c>
    </row>
    <row r="11" spans="1:23" x14ac:dyDescent="0.25">
      <c r="B11" s="4">
        <v>3</v>
      </c>
      <c r="C11" s="33">
        <v>29.808</v>
      </c>
      <c r="D11" s="5">
        <v>65</v>
      </c>
      <c r="E11" s="4">
        <v>70</v>
      </c>
      <c r="F11" s="6">
        <v>65</v>
      </c>
      <c r="G11" s="5" t="s">
        <v>39</v>
      </c>
      <c r="H11" s="6">
        <v>1</v>
      </c>
      <c r="I11" s="6">
        <v>0</v>
      </c>
      <c r="J11" s="14">
        <v>0.03</v>
      </c>
      <c r="K11" s="4">
        <v>73</v>
      </c>
      <c r="L11" s="6">
        <v>58.1</v>
      </c>
      <c r="M11" s="5" t="s">
        <v>39</v>
      </c>
      <c r="N11" s="5">
        <v>1.5</v>
      </c>
      <c r="O11" s="11">
        <v>7</v>
      </c>
      <c r="P11" s="6" t="s">
        <v>33</v>
      </c>
      <c r="Q11" s="77">
        <v>1007.9247149110952</v>
      </c>
      <c r="R11" s="49">
        <f t="shared" si="1"/>
        <v>18.333333333333332</v>
      </c>
      <c r="S11" s="50">
        <f t="shared" si="0"/>
        <v>21.111111111111111</v>
      </c>
      <c r="T11" s="50">
        <f t="shared" si="0"/>
        <v>18.333333333333332</v>
      </c>
      <c r="U11" s="51">
        <f t="shared" si="2"/>
        <v>7.6200000000000004E-2</v>
      </c>
      <c r="V11" s="50">
        <f t="shared" si="3"/>
        <v>22.777777777777779</v>
      </c>
      <c r="W11" s="14">
        <f t="shared" si="3"/>
        <v>14.5</v>
      </c>
    </row>
    <row r="12" spans="1:23" x14ac:dyDescent="0.25">
      <c r="B12" s="4">
        <v>4</v>
      </c>
      <c r="C12" s="33">
        <v>29.884</v>
      </c>
      <c r="D12" s="34">
        <v>64</v>
      </c>
      <c r="E12" s="4">
        <v>61</v>
      </c>
      <c r="F12" s="6">
        <v>59</v>
      </c>
      <c r="G12" s="5" t="s">
        <v>39</v>
      </c>
      <c r="H12" s="6">
        <v>2</v>
      </c>
      <c r="I12" s="6">
        <v>9</v>
      </c>
      <c r="J12" s="14"/>
      <c r="K12" s="4">
        <v>66</v>
      </c>
      <c r="L12" s="6">
        <v>57.7</v>
      </c>
      <c r="M12" s="5" t="s">
        <v>39</v>
      </c>
      <c r="N12" s="5">
        <v>2</v>
      </c>
      <c r="O12" s="11">
        <v>8</v>
      </c>
      <c r="P12" s="6" t="s">
        <v>33</v>
      </c>
      <c r="Q12" s="77">
        <v>1010.4983702777544</v>
      </c>
      <c r="R12" s="49">
        <f t="shared" si="1"/>
        <v>17.777777777777779</v>
      </c>
      <c r="S12" s="50">
        <f t="shared" si="0"/>
        <v>16.111111111111111</v>
      </c>
      <c r="T12" s="50">
        <f t="shared" si="0"/>
        <v>15</v>
      </c>
      <c r="U12" s="51">
        <f t="shared" si="2"/>
        <v>0</v>
      </c>
      <c r="V12" s="50">
        <f t="shared" si="3"/>
        <v>18.888888888888889</v>
      </c>
      <c r="W12" s="14">
        <f t="shared" si="3"/>
        <v>14.277777777777779</v>
      </c>
    </row>
    <row r="13" spans="1:23" x14ac:dyDescent="0.25">
      <c r="B13" s="4">
        <v>5</v>
      </c>
      <c r="C13" s="33">
        <v>30.25</v>
      </c>
      <c r="D13" s="34">
        <v>64</v>
      </c>
      <c r="E13" s="4">
        <v>62.5</v>
      </c>
      <c r="F13" s="6">
        <v>59.4</v>
      </c>
      <c r="G13" s="5" t="s">
        <v>35</v>
      </c>
      <c r="H13" s="6">
        <v>1.5</v>
      </c>
      <c r="I13" s="6">
        <v>10</v>
      </c>
      <c r="J13" s="14">
        <v>0.01</v>
      </c>
      <c r="K13" s="4">
        <v>66</v>
      </c>
      <c r="L13" s="6">
        <v>54.4</v>
      </c>
      <c r="M13" s="5" t="s">
        <v>39</v>
      </c>
      <c r="N13" s="5">
        <v>1</v>
      </c>
      <c r="O13" s="11">
        <v>9</v>
      </c>
      <c r="P13" s="6" t="s">
        <v>33</v>
      </c>
      <c r="Q13" s="77">
        <v>1022.8925527014027</v>
      </c>
      <c r="R13" s="49">
        <f t="shared" si="1"/>
        <v>17.777777777777779</v>
      </c>
      <c r="S13" s="50">
        <f t="shared" si="0"/>
        <v>16.944444444444443</v>
      </c>
      <c r="T13" s="50">
        <f t="shared" si="0"/>
        <v>15.222222222222221</v>
      </c>
      <c r="U13" s="51">
        <f t="shared" si="2"/>
        <v>2.5399999999999999E-2</v>
      </c>
      <c r="V13" s="50">
        <f t="shared" si="3"/>
        <v>18.888888888888889</v>
      </c>
      <c r="W13" s="14">
        <f t="shared" si="3"/>
        <v>12.444444444444443</v>
      </c>
    </row>
    <row r="14" spans="1:23" x14ac:dyDescent="0.25">
      <c r="B14" s="4">
        <v>6</v>
      </c>
      <c r="C14" s="33">
        <v>30.36</v>
      </c>
      <c r="D14" s="5">
        <v>64</v>
      </c>
      <c r="E14" s="4">
        <v>64</v>
      </c>
      <c r="F14" s="6">
        <v>61</v>
      </c>
      <c r="G14" s="5" t="s">
        <v>35</v>
      </c>
      <c r="H14" s="6">
        <v>1.5</v>
      </c>
      <c r="I14" s="6">
        <v>7</v>
      </c>
      <c r="J14" s="14"/>
      <c r="K14" s="4">
        <v>70.7</v>
      </c>
      <c r="L14" s="6">
        <v>56.2</v>
      </c>
      <c r="M14" s="5" t="s">
        <v>44</v>
      </c>
      <c r="N14" s="5">
        <v>1.5</v>
      </c>
      <c r="O14" s="11">
        <v>6</v>
      </c>
      <c r="P14" s="6" t="s">
        <v>33</v>
      </c>
      <c r="Q14" s="77">
        <v>1026.6175802057776</v>
      </c>
      <c r="R14" s="49">
        <f t="shared" si="1"/>
        <v>17.777777777777779</v>
      </c>
      <c r="S14" s="50">
        <f t="shared" si="0"/>
        <v>17.777777777777779</v>
      </c>
      <c r="T14" s="50">
        <f t="shared" si="0"/>
        <v>16.111111111111111</v>
      </c>
      <c r="U14" s="51">
        <f t="shared" si="2"/>
        <v>0</v>
      </c>
      <c r="V14" s="50">
        <f t="shared" si="3"/>
        <v>21.5</v>
      </c>
      <c r="W14" s="14">
        <f t="shared" si="3"/>
        <v>13.444444444444446</v>
      </c>
    </row>
    <row r="15" spans="1:23" x14ac:dyDescent="0.25">
      <c r="B15" s="4">
        <v>7</v>
      </c>
      <c r="C15" s="33">
        <v>30.204000000000001</v>
      </c>
      <c r="D15" s="5">
        <v>68</v>
      </c>
      <c r="E15" s="4">
        <v>70</v>
      </c>
      <c r="F15" s="6">
        <v>65</v>
      </c>
      <c r="G15" s="5" t="s">
        <v>31</v>
      </c>
      <c r="H15" s="6">
        <v>1.5</v>
      </c>
      <c r="I15" s="6">
        <v>0</v>
      </c>
      <c r="J15" s="14"/>
      <c r="K15" s="4">
        <v>77.7</v>
      </c>
      <c r="L15" s="6">
        <v>58.2</v>
      </c>
      <c r="M15" s="5" t="s">
        <v>44</v>
      </c>
      <c r="N15" s="5">
        <v>2</v>
      </c>
      <c r="O15" s="11">
        <v>7</v>
      </c>
      <c r="P15" s="6" t="s">
        <v>33</v>
      </c>
      <c r="Q15" s="77">
        <v>1021.3348139268456</v>
      </c>
      <c r="R15" s="49">
        <f t="shared" si="1"/>
        <v>20</v>
      </c>
      <c r="S15" s="50">
        <f t="shared" si="0"/>
        <v>21.111111111111111</v>
      </c>
      <c r="T15" s="50">
        <f t="shared" si="0"/>
        <v>18.333333333333332</v>
      </c>
      <c r="U15" s="51">
        <f t="shared" si="2"/>
        <v>0</v>
      </c>
      <c r="V15" s="50">
        <f t="shared" si="3"/>
        <v>25.388888888888889</v>
      </c>
      <c r="W15" s="14">
        <f t="shared" si="3"/>
        <v>14.555555555555557</v>
      </c>
    </row>
    <row r="16" spans="1:23" x14ac:dyDescent="0.25">
      <c r="B16" s="4">
        <v>8</v>
      </c>
      <c r="C16" s="33">
        <v>30.1</v>
      </c>
      <c r="D16" s="5">
        <v>66</v>
      </c>
      <c r="E16" s="4">
        <v>73.3</v>
      </c>
      <c r="F16" s="6">
        <v>68</v>
      </c>
      <c r="G16" s="5" t="s">
        <v>37</v>
      </c>
      <c r="H16" s="6">
        <v>1.5</v>
      </c>
      <c r="I16" s="6">
        <v>0</v>
      </c>
      <c r="J16" s="14"/>
      <c r="K16" s="4">
        <v>79</v>
      </c>
      <c r="L16" s="6">
        <v>60.5</v>
      </c>
      <c r="M16" s="5" t="s">
        <v>44</v>
      </c>
      <c r="N16" s="5">
        <v>1</v>
      </c>
      <c r="O16" s="11">
        <v>6</v>
      </c>
      <c r="P16" s="6" t="s">
        <v>61</v>
      </c>
      <c r="Q16" s="77">
        <v>1017.8129697408912</v>
      </c>
      <c r="R16" s="49">
        <f t="shared" si="1"/>
        <v>18.888888888888889</v>
      </c>
      <c r="S16" s="50">
        <f t="shared" si="0"/>
        <v>22.944444444444443</v>
      </c>
      <c r="T16" s="50">
        <f t="shared" si="0"/>
        <v>20</v>
      </c>
      <c r="U16" s="51">
        <f t="shared" si="2"/>
        <v>0</v>
      </c>
      <c r="V16" s="50">
        <f t="shared" si="3"/>
        <v>26.111111111111111</v>
      </c>
      <c r="W16" s="14">
        <f t="shared" si="3"/>
        <v>15.833333333333332</v>
      </c>
    </row>
    <row r="17" spans="2:23" x14ac:dyDescent="0.25">
      <c r="B17" s="4">
        <v>9</v>
      </c>
      <c r="C17" s="33">
        <v>30.152000000000001</v>
      </c>
      <c r="D17" s="5">
        <v>66</v>
      </c>
      <c r="E17" s="4">
        <v>73</v>
      </c>
      <c r="F17" s="6">
        <v>67</v>
      </c>
      <c r="G17" s="5" t="s">
        <v>44</v>
      </c>
      <c r="H17" s="6">
        <v>1.5</v>
      </c>
      <c r="I17" s="6">
        <v>0</v>
      </c>
      <c r="J17" s="14"/>
      <c r="K17" s="4">
        <v>80.3</v>
      </c>
      <c r="L17" s="6">
        <v>58.6</v>
      </c>
      <c r="M17" s="5" t="s">
        <v>44</v>
      </c>
      <c r="N17" s="5">
        <v>1</v>
      </c>
      <c r="O17" s="11">
        <v>7</v>
      </c>
      <c r="P17" s="6" t="s">
        <v>61</v>
      </c>
      <c r="Q17" s="77">
        <v>1019.5738918338684</v>
      </c>
      <c r="R17" s="49">
        <f t="shared" si="1"/>
        <v>18.888888888888889</v>
      </c>
      <c r="S17" s="50">
        <f t="shared" si="0"/>
        <v>22.777777777777779</v>
      </c>
      <c r="T17" s="50">
        <f t="shared" si="0"/>
        <v>19.444444444444443</v>
      </c>
      <c r="U17" s="51">
        <f t="shared" si="2"/>
        <v>0</v>
      </c>
      <c r="V17" s="50">
        <f t="shared" si="3"/>
        <v>26.833333333333332</v>
      </c>
      <c r="W17" s="14">
        <f t="shared" si="3"/>
        <v>14.777777777777779</v>
      </c>
    </row>
    <row r="18" spans="2:23" x14ac:dyDescent="0.25">
      <c r="B18" s="4">
        <v>10</v>
      </c>
      <c r="C18" s="33">
        <v>30.184000000000001</v>
      </c>
      <c r="D18" s="5">
        <v>67</v>
      </c>
      <c r="E18" s="4">
        <v>77</v>
      </c>
      <c r="F18" s="6">
        <v>69</v>
      </c>
      <c r="G18" s="5" t="s">
        <v>35</v>
      </c>
      <c r="H18" s="6">
        <v>0.5</v>
      </c>
      <c r="I18" s="6">
        <v>0</v>
      </c>
      <c r="J18" s="14"/>
      <c r="K18" s="4">
        <v>82.4</v>
      </c>
      <c r="L18" s="6">
        <v>59</v>
      </c>
      <c r="M18" s="5" t="s">
        <v>44</v>
      </c>
      <c r="N18" s="5">
        <v>1</v>
      </c>
      <c r="O18" s="11">
        <v>6</v>
      </c>
      <c r="P18" s="6" t="s">
        <v>61</v>
      </c>
      <c r="Q18" s="77">
        <v>1020.6575361987774</v>
      </c>
      <c r="R18" s="49">
        <f t="shared" si="1"/>
        <v>19.444444444444443</v>
      </c>
      <c r="S18" s="50">
        <f t="shared" si="0"/>
        <v>25</v>
      </c>
      <c r="T18" s="50">
        <f t="shared" si="0"/>
        <v>20.555555555555554</v>
      </c>
      <c r="U18" s="51">
        <f t="shared" si="2"/>
        <v>0</v>
      </c>
      <c r="V18" s="50">
        <f t="shared" si="3"/>
        <v>28.000000000000004</v>
      </c>
      <c r="W18" s="14">
        <f t="shared" si="3"/>
        <v>15</v>
      </c>
    </row>
    <row r="19" spans="2:23" x14ac:dyDescent="0.25">
      <c r="B19" s="4">
        <v>11</v>
      </c>
      <c r="C19" s="33">
        <v>30.167999999999999</v>
      </c>
      <c r="D19" s="5">
        <v>68</v>
      </c>
      <c r="E19" s="4">
        <v>76</v>
      </c>
      <c r="F19" s="6">
        <v>69.2</v>
      </c>
      <c r="G19" s="5" t="s">
        <v>32</v>
      </c>
      <c r="H19" s="6">
        <v>1</v>
      </c>
      <c r="I19" s="6">
        <v>0</v>
      </c>
      <c r="J19" s="14"/>
      <c r="K19" s="4">
        <v>80</v>
      </c>
      <c r="L19" s="6">
        <v>58.4</v>
      </c>
      <c r="M19" s="5" t="s">
        <v>32</v>
      </c>
      <c r="N19" s="5">
        <v>1</v>
      </c>
      <c r="O19" s="11">
        <v>6</v>
      </c>
      <c r="P19" s="6" t="s">
        <v>86</v>
      </c>
      <c r="Q19" s="77">
        <v>1020.1157140163228</v>
      </c>
      <c r="R19" s="49">
        <f t="shared" si="1"/>
        <v>20</v>
      </c>
      <c r="S19" s="50">
        <f t="shared" si="0"/>
        <v>24.444444444444443</v>
      </c>
      <c r="T19" s="50">
        <f t="shared" si="0"/>
        <v>20.666666666666668</v>
      </c>
      <c r="U19" s="51">
        <f t="shared" si="2"/>
        <v>0</v>
      </c>
      <c r="V19" s="50">
        <f t="shared" si="3"/>
        <v>26.666666666666664</v>
      </c>
      <c r="W19" s="14">
        <f t="shared" si="3"/>
        <v>14.666666666666666</v>
      </c>
    </row>
    <row r="20" spans="2:23" x14ac:dyDescent="0.25">
      <c r="B20" s="4">
        <v>12</v>
      </c>
      <c r="C20" s="33">
        <v>30.123999999999999</v>
      </c>
      <c r="D20" s="5">
        <v>68</v>
      </c>
      <c r="E20" s="4">
        <v>77</v>
      </c>
      <c r="F20" s="6">
        <v>70</v>
      </c>
      <c r="G20" s="5" t="s">
        <v>44</v>
      </c>
      <c r="H20" s="6">
        <v>1</v>
      </c>
      <c r="I20" s="6">
        <v>0</v>
      </c>
      <c r="J20" s="14"/>
      <c r="K20" s="4">
        <v>82</v>
      </c>
      <c r="L20" s="6">
        <v>60</v>
      </c>
      <c r="M20" s="5" t="s">
        <v>44</v>
      </c>
      <c r="N20" s="5">
        <v>0.5</v>
      </c>
      <c r="O20" s="11">
        <v>6</v>
      </c>
      <c r="P20" s="6" t="s">
        <v>61</v>
      </c>
      <c r="Q20" s="77">
        <v>1018.6257030145728</v>
      </c>
      <c r="R20" s="49">
        <f t="shared" si="1"/>
        <v>20</v>
      </c>
      <c r="S20" s="50">
        <f t="shared" si="0"/>
        <v>25</v>
      </c>
      <c r="T20" s="50">
        <f t="shared" si="0"/>
        <v>21.111111111111111</v>
      </c>
      <c r="U20" s="51">
        <f t="shared" si="2"/>
        <v>0</v>
      </c>
      <c r="V20" s="50">
        <f t="shared" si="3"/>
        <v>27.777777777777779</v>
      </c>
      <c r="W20" s="14">
        <f t="shared" si="3"/>
        <v>15.555555555555555</v>
      </c>
    </row>
    <row r="21" spans="2:23" x14ac:dyDescent="0.25">
      <c r="B21" s="4">
        <v>13</v>
      </c>
      <c r="C21" s="33">
        <v>29.986000000000001</v>
      </c>
      <c r="D21" s="5">
        <v>70</v>
      </c>
      <c r="E21" s="4">
        <v>76.2</v>
      </c>
      <c r="F21" s="6">
        <v>71</v>
      </c>
      <c r="G21" s="5" t="s">
        <v>32</v>
      </c>
      <c r="H21" s="6">
        <v>1</v>
      </c>
      <c r="I21" s="6">
        <v>0</v>
      </c>
      <c r="J21" s="14"/>
      <c r="K21" s="4">
        <v>86</v>
      </c>
      <c r="L21" s="6">
        <v>65</v>
      </c>
      <c r="M21" s="5" t="s">
        <v>44</v>
      </c>
      <c r="N21" s="5">
        <v>1</v>
      </c>
      <c r="O21" s="11">
        <v>5</v>
      </c>
      <c r="P21" s="6" t="s">
        <v>61</v>
      </c>
      <c r="Q21" s="77">
        <v>1013.9524866909023</v>
      </c>
      <c r="R21" s="49">
        <f t="shared" si="1"/>
        <v>21.111111111111111</v>
      </c>
      <c r="S21" s="50">
        <f t="shared" si="0"/>
        <v>24.555555555555557</v>
      </c>
      <c r="T21" s="50">
        <f t="shared" si="0"/>
        <v>21.666666666666668</v>
      </c>
      <c r="U21" s="51">
        <f t="shared" si="2"/>
        <v>0</v>
      </c>
      <c r="V21" s="50">
        <f t="shared" si="3"/>
        <v>30</v>
      </c>
      <c r="W21" s="14">
        <f t="shared" si="3"/>
        <v>18.333333333333332</v>
      </c>
    </row>
    <row r="22" spans="2:23" x14ac:dyDescent="0.25">
      <c r="B22" s="4">
        <v>14</v>
      </c>
      <c r="C22" s="33">
        <v>29.905999999999999</v>
      </c>
      <c r="D22" s="5">
        <v>70</v>
      </c>
      <c r="E22" s="4">
        <v>76</v>
      </c>
      <c r="F22" s="6">
        <v>70.5</v>
      </c>
      <c r="G22" s="5" t="s">
        <v>35</v>
      </c>
      <c r="H22" s="6">
        <v>0.5</v>
      </c>
      <c r="I22" s="6">
        <v>0</v>
      </c>
      <c r="J22" s="14">
        <v>0.03</v>
      </c>
      <c r="K22" s="4">
        <v>82.8</v>
      </c>
      <c r="L22" s="6">
        <v>66</v>
      </c>
      <c r="M22" s="5" t="s">
        <v>35</v>
      </c>
      <c r="N22" s="5">
        <v>0.5</v>
      </c>
      <c r="O22" s="11">
        <v>7</v>
      </c>
      <c r="P22" s="6" t="s">
        <v>87</v>
      </c>
      <c r="Q22" s="77">
        <v>1011.2433757786295</v>
      </c>
      <c r="R22" s="49">
        <f t="shared" si="1"/>
        <v>21.111111111111111</v>
      </c>
      <c r="S22" s="50">
        <f t="shared" si="0"/>
        <v>24.444444444444443</v>
      </c>
      <c r="T22" s="50">
        <f t="shared" si="0"/>
        <v>21.388888888888889</v>
      </c>
      <c r="U22" s="51">
        <f t="shared" si="2"/>
        <v>7.6200000000000004E-2</v>
      </c>
      <c r="V22" s="50">
        <f t="shared" si="3"/>
        <v>28.222222222222221</v>
      </c>
      <c r="W22" s="14">
        <f t="shared" si="3"/>
        <v>18.888888888888889</v>
      </c>
    </row>
    <row r="23" spans="2:23" x14ac:dyDescent="0.25">
      <c r="B23" s="4">
        <v>15</v>
      </c>
      <c r="C23" s="33">
        <v>29.94</v>
      </c>
      <c r="D23" s="5">
        <v>70</v>
      </c>
      <c r="E23" s="4">
        <v>66</v>
      </c>
      <c r="F23" s="6">
        <v>65</v>
      </c>
      <c r="G23" s="5" t="s">
        <v>31</v>
      </c>
      <c r="H23" s="6">
        <v>1</v>
      </c>
      <c r="I23" s="6">
        <v>10</v>
      </c>
      <c r="J23" s="14">
        <v>0.04</v>
      </c>
      <c r="K23" s="4">
        <v>70</v>
      </c>
      <c r="L23" s="6">
        <v>64</v>
      </c>
      <c r="M23" s="5" t="s">
        <v>35</v>
      </c>
      <c r="N23" s="5">
        <v>0.5</v>
      </c>
      <c r="O23" s="11">
        <v>8</v>
      </c>
      <c r="P23" s="6" t="s">
        <v>88</v>
      </c>
      <c r="Q23" s="77">
        <v>1012.3947479163455</v>
      </c>
      <c r="R23" s="49">
        <f t="shared" si="1"/>
        <v>21.111111111111111</v>
      </c>
      <c r="S23" s="50">
        <f t="shared" si="0"/>
        <v>18.888888888888889</v>
      </c>
      <c r="T23" s="50">
        <f t="shared" si="0"/>
        <v>18.333333333333332</v>
      </c>
      <c r="U23" s="51">
        <f t="shared" si="2"/>
        <v>0.1016</v>
      </c>
      <c r="V23" s="50">
        <f t="shared" si="3"/>
        <v>21.111111111111111</v>
      </c>
      <c r="W23" s="14">
        <f t="shared" si="3"/>
        <v>17.777777777777779</v>
      </c>
    </row>
    <row r="24" spans="2:23" x14ac:dyDescent="0.25">
      <c r="B24" s="4">
        <v>16</v>
      </c>
      <c r="C24" s="33">
        <v>30</v>
      </c>
      <c r="D24" s="5">
        <v>69</v>
      </c>
      <c r="E24" s="4">
        <v>67</v>
      </c>
      <c r="F24" s="6">
        <v>65</v>
      </c>
      <c r="G24" s="5" t="s">
        <v>35</v>
      </c>
      <c r="H24" s="6">
        <v>0.5</v>
      </c>
      <c r="I24" s="6">
        <v>10</v>
      </c>
      <c r="J24" s="14"/>
      <c r="K24" s="4">
        <v>73.599999999999994</v>
      </c>
      <c r="L24" s="6">
        <v>61</v>
      </c>
      <c r="M24" s="5" t="s">
        <v>39</v>
      </c>
      <c r="N24" s="5">
        <v>1</v>
      </c>
      <c r="O24" s="11">
        <v>8</v>
      </c>
      <c r="P24" s="6" t="s">
        <v>74</v>
      </c>
      <c r="Q24" s="77">
        <v>1014.4265811005502</v>
      </c>
      <c r="R24" s="49">
        <f t="shared" si="1"/>
        <v>20.555555555555554</v>
      </c>
      <c r="S24" s="50">
        <f t="shared" si="0"/>
        <v>19.444444444444443</v>
      </c>
      <c r="T24" s="50">
        <f t="shared" si="0"/>
        <v>18.333333333333332</v>
      </c>
      <c r="U24" s="51">
        <f t="shared" si="2"/>
        <v>0</v>
      </c>
      <c r="V24" s="50">
        <f t="shared" si="3"/>
        <v>23.111111111111107</v>
      </c>
      <c r="W24" s="14">
        <f t="shared" si="3"/>
        <v>16.111111111111111</v>
      </c>
    </row>
    <row r="25" spans="2:23" x14ac:dyDescent="0.25">
      <c r="B25" s="4">
        <v>17</v>
      </c>
      <c r="C25" s="33">
        <v>29.957999999999998</v>
      </c>
      <c r="D25" s="5">
        <v>69</v>
      </c>
      <c r="E25" s="4">
        <v>64</v>
      </c>
      <c r="F25" s="6">
        <v>63</v>
      </c>
      <c r="G25" s="5" t="s">
        <v>35</v>
      </c>
      <c r="H25" s="6">
        <v>1</v>
      </c>
      <c r="I25" s="6">
        <v>7</v>
      </c>
      <c r="J25" s="14">
        <v>0.44</v>
      </c>
      <c r="K25" s="4">
        <v>70.5</v>
      </c>
      <c r="L25" s="6">
        <v>58.4</v>
      </c>
      <c r="M25" s="5" t="s">
        <v>32</v>
      </c>
      <c r="N25" s="5">
        <v>4</v>
      </c>
      <c r="O25" s="11">
        <v>9</v>
      </c>
      <c r="P25" s="6" t="s">
        <v>33</v>
      </c>
      <c r="Q25" s="77">
        <v>1013.0042978716067</v>
      </c>
      <c r="R25" s="49">
        <f t="shared" si="1"/>
        <v>20.555555555555554</v>
      </c>
      <c r="S25" s="50">
        <f t="shared" si="1"/>
        <v>17.777777777777779</v>
      </c>
      <c r="T25" s="50">
        <f t="shared" si="1"/>
        <v>17.222222222222221</v>
      </c>
      <c r="U25" s="51">
        <f t="shared" si="2"/>
        <v>1.1175999999999999</v>
      </c>
      <c r="V25" s="50">
        <f t="shared" si="3"/>
        <v>21.388888888888889</v>
      </c>
      <c r="W25" s="14">
        <f t="shared" si="3"/>
        <v>14.666666666666666</v>
      </c>
    </row>
    <row r="26" spans="2:23" x14ac:dyDescent="0.25">
      <c r="B26" s="4">
        <v>18</v>
      </c>
      <c r="C26" s="33">
        <v>29.536000000000001</v>
      </c>
      <c r="D26" s="5">
        <v>67</v>
      </c>
      <c r="E26" s="4">
        <v>64.5</v>
      </c>
      <c r="F26" s="6">
        <v>61.3</v>
      </c>
      <c r="G26" s="5" t="s">
        <v>32</v>
      </c>
      <c r="H26" s="6">
        <v>4</v>
      </c>
      <c r="I26" s="6">
        <v>10</v>
      </c>
      <c r="J26" s="14">
        <v>0.13</v>
      </c>
      <c r="K26" s="4">
        <v>65.2</v>
      </c>
      <c r="L26" s="6">
        <v>61</v>
      </c>
      <c r="M26" s="5" t="s">
        <v>39</v>
      </c>
      <c r="N26" s="5">
        <v>2</v>
      </c>
      <c r="O26" s="11">
        <v>10</v>
      </c>
      <c r="P26" s="6" t="s">
        <v>89</v>
      </c>
      <c r="Q26" s="77">
        <v>998.71373780936779</v>
      </c>
      <c r="R26" s="49">
        <f t="shared" si="1"/>
        <v>19.444444444444443</v>
      </c>
      <c r="S26" s="50">
        <f t="shared" si="1"/>
        <v>18.055555555555554</v>
      </c>
      <c r="T26" s="50">
        <f t="shared" si="1"/>
        <v>16.277777777777775</v>
      </c>
      <c r="U26" s="51">
        <f t="shared" si="2"/>
        <v>0.33019999999999999</v>
      </c>
      <c r="V26" s="50">
        <f t="shared" si="3"/>
        <v>18.444444444444446</v>
      </c>
      <c r="W26" s="14">
        <f t="shared" si="3"/>
        <v>16.111111111111111</v>
      </c>
    </row>
    <row r="27" spans="2:23" x14ac:dyDescent="0.25">
      <c r="B27" s="4">
        <v>19</v>
      </c>
      <c r="C27" s="33">
        <v>30.03</v>
      </c>
      <c r="D27" s="5">
        <v>67</v>
      </c>
      <c r="E27" s="4">
        <v>65</v>
      </c>
      <c r="F27" s="6">
        <v>63</v>
      </c>
      <c r="G27" s="5" t="s">
        <v>39</v>
      </c>
      <c r="H27" s="6">
        <v>1.5</v>
      </c>
      <c r="I27" s="6">
        <v>9</v>
      </c>
      <c r="J27" s="14">
        <v>0.01</v>
      </c>
      <c r="K27" s="4">
        <v>67.900000000000006</v>
      </c>
      <c r="L27" s="6">
        <v>56.1</v>
      </c>
      <c r="M27" s="5" t="s">
        <v>39</v>
      </c>
      <c r="N27" s="5">
        <v>0.5</v>
      </c>
      <c r="O27" s="11">
        <v>7</v>
      </c>
      <c r="P27" s="6" t="s">
        <v>90</v>
      </c>
      <c r="Q27" s="77">
        <v>1015.4424976926524</v>
      </c>
      <c r="R27" s="49">
        <f t="shared" si="1"/>
        <v>19.444444444444443</v>
      </c>
      <c r="S27" s="50">
        <f t="shared" si="1"/>
        <v>18.333333333333332</v>
      </c>
      <c r="T27" s="50">
        <f t="shared" si="1"/>
        <v>17.222222222222221</v>
      </c>
      <c r="U27" s="51">
        <f t="shared" si="2"/>
        <v>2.5399999999999999E-2</v>
      </c>
      <c r="V27" s="50">
        <f t="shared" si="3"/>
        <v>19.944444444444446</v>
      </c>
      <c r="W27" s="14">
        <f t="shared" si="3"/>
        <v>13.388888888888889</v>
      </c>
    </row>
    <row r="28" spans="2:23" x14ac:dyDescent="0.25">
      <c r="B28" s="4">
        <v>20</v>
      </c>
      <c r="C28" s="33">
        <v>30.15</v>
      </c>
      <c r="D28" s="5">
        <v>66</v>
      </c>
      <c r="E28" s="4">
        <v>63.7</v>
      </c>
      <c r="F28" s="6">
        <v>61.4</v>
      </c>
      <c r="G28" s="5" t="s">
        <v>32</v>
      </c>
      <c r="H28" s="6">
        <v>3</v>
      </c>
      <c r="I28" s="6">
        <v>10</v>
      </c>
      <c r="J28" s="14"/>
      <c r="K28" s="4">
        <v>71</v>
      </c>
      <c r="L28" s="6">
        <v>56.5</v>
      </c>
      <c r="M28" s="5" t="s">
        <v>35</v>
      </c>
      <c r="N28" s="5">
        <v>2</v>
      </c>
      <c r="O28" s="11">
        <v>8</v>
      </c>
      <c r="P28" s="6" t="s">
        <v>36</v>
      </c>
      <c r="Q28" s="77">
        <v>1019.5061640610614</v>
      </c>
      <c r="R28" s="49">
        <f t="shared" si="1"/>
        <v>18.888888888888889</v>
      </c>
      <c r="S28" s="50">
        <f t="shared" si="1"/>
        <v>17.611111111111111</v>
      </c>
      <c r="T28" s="50">
        <f t="shared" si="1"/>
        <v>16.333333333333332</v>
      </c>
      <c r="U28" s="51">
        <f t="shared" si="2"/>
        <v>0</v>
      </c>
      <c r="V28" s="50">
        <f t="shared" si="3"/>
        <v>21.666666666666668</v>
      </c>
      <c r="W28" s="14">
        <f t="shared" si="3"/>
        <v>13.611111111111111</v>
      </c>
    </row>
    <row r="29" spans="2:23" x14ac:dyDescent="0.25">
      <c r="B29" s="4">
        <v>21</v>
      </c>
      <c r="C29" s="33">
        <v>30.15</v>
      </c>
      <c r="D29" s="5">
        <v>67</v>
      </c>
      <c r="E29" s="4">
        <v>66.400000000000006</v>
      </c>
      <c r="F29" s="6">
        <v>65</v>
      </c>
      <c r="G29" s="5" t="s">
        <v>35</v>
      </c>
      <c r="H29" s="6">
        <v>1.5</v>
      </c>
      <c r="I29" s="6">
        <v>10</v>
      </c>
      <c r="J29" s="14">
        <v>1.34</v>
      </c>
      <c r="K29" s="4">
        <v>71</v>
      </c>
      <c r="L29" s="6">
        <v>63.4</v>
      </c>
      <c r="M29" s="5"/>
      <c r="N29" s="5">
        <v>0</v>
      </c>
      <c r="O29" s="11">
        <v>7</v>
      </c>
      <c r="P29" s="6" t="s">
        <v>91</v>
      </c>
      <c r="Q29" s="77">
        <v>1019.5061640610614</v>
      </c>
      <c r="R29" s="49">
        <f t="shared" si="1"/>
        <v>19.444444444444443</v>
      </c>
      <c r="S29" s="50">
        <f t="shared" si="1"/>
        <v>19.111111111111114</v>
      </c>
      <c r="T29" s="50">
        <f t="shared" si="1"/>
        <v>18.333333333333332</v>
      </c>
      <c r="U29" s="51">
        <f t="shared" si="2"/>
        <v>3.4035999999999995</v>
      </c>
      <c r="V29" s="50">
        <f t="shared" si="3"/>
        <v>21.666666666666668</v>
      </c>
      <c r="W29" s="14">
        <f t="shared" si="3"/>
        <v>17.444444444444443</v>
      </c>
    </row>
    <row r="30" spans="2:23" x14ac:dyDescent="0.25">
      <c r="B30" s="4">
        <v>22</v>
      </c>
      <c r="C30" s="33">
        <v>30.16</v>
      </c>
      <c r="D30" s="5">
        <v>67</v>
      </c>
      <c r="E30" s="4">
        <v>64.599999999999994</v>
      </c>
      <c r="F30" s="6">
        <v>64</v>
      </c>
      <c r="G30" s="5" t="s">
        <v>35</v>
      </c>
      <c r="H30" s="6">
        <v>1</v>
      </c>
      <c r="I30" s="6">
        <v>10</v>
      </c>
      <c r="J30" s="14"/>
      <c r="K30" s="4">
        <v>70.8</v>
      </c>
      <c r="L30" s="6">
        <v>59.8</v>
      </c>
      <c r="M30" s="5"/>
      <c r="N30" s="5">
        <v>0</v>
      </c>
      <c r="O30" s="11">
        <v>7</v>
      </c>
      <c r="P30" s="6" t="s">
        <v>36</v>
      </c>
      <c r="Q30" s="77">
        <v>1019.8448029250957</v>
      </c>
      <c r="R30" s="49">
        <f t="shared" si="1"/>
        <v>19.444444444444443</v>
      </c>
      <c r="S30" s="50">
        <f t="shared" si="1"/>
        <v>18.111111111111107</v>
      </c>
      <c r="T30" s="50">
        <f t="shared" si="1"/>
        <v>17.777777777777779</v>
      </c>
      <c r="U30" s="51">
        <f t="shared" si="2"/>
        <v>0</v>
      </c>
      <c r="V30" s="50">
        <f t="shared" si="3"/>
        <v>21.555555555555554</v>
      </c>
      <c r="W30" s="14">
        <f t="shared" si="3"/>
        <v>15.444444444444443</v>
      </c>
    </row>
    <row r="31" spans="2:23" x14ac:dyDescent="0.25">
      <c r="B31" s="4">
        <v>23</v>
      </c>
      <c r="C31" s="33">
        <v>30.08</v>
      </c>
      <c r="D31" s="5">
        <v>66</v>
      </c>
      <c r="E31" s="4">
        <v>64</v>
      </c>
      <c r="F31" s="6">
        <v>61.8</v>
      </c>
      <c r="G31" s="5" t="s">
        <v>35</v>
      </c>
      <c r="H31" s="6">
        <v>1.5</v>
      </c>
      <c r="I31" s="6">
        <v>10</v>
      </c>
      <c r="J31" s="14">
        <v>0.14000000000000001</v>
      </c>
      <c r="K31" s="4">
        <v>70.3</v>
      </c>
      <c r="L31" s="6">
        <v>59</v>
      </c>
      <c r="M31" s="5" t="s">
        <v>35</v>
      </c>
      <c r="N31" s="5">
        <v>1</v>
      </c>
      <c r="O31" s="11">
        <v>8</v>
      </c>
      <c r="P31" s="6" t="s">
        <v>36</v>
      </c>
      <c r="Q31" s="77">
        <v>1017.1356920128227</v>
      </c>
      <c r="R31" s="49">
        <f t="shared" si="1"/>
        <v>18.888888888888889</v>
      </c>
      <c r="S31" s="50">
        <f t="shared" si="1"/>
        <v>17.777777777777779</v>
      </c>
      <c r="T31" s="50">
        <f t="shared" si="1"/>
        <v>16.555555555555554</v>
      </c>
      <c r="U31" s="51">
        <f t="shared" si="2"/>
        <v>0.35560000000000003</v>
      </c>
      <c r="V31" s="50">
        <f t="shared" si="3"/>
        <v>21.277777777777775</v>
      </c>
      <c r="W31" s="14">
        <f t="shared" si="3"/>
        <v>15</v>
      </c>
    </row>
    <row r="32" spans="2:23" x14ac:dyDescent="0.25">
      <c r="B32" s="4">
        <v>24</v>
      </c>
      <c r="C32" s="33">
        <v>30.007999999999999</v>
      </c>
      <c r="D32" s="5">
        <v>66</v>
      </c>
      <c r="E32" s="4">
        <v>65</v>
      </c>
      <c r="F32" s="6">
        <v>63</v>
      </c>
      <c r="G32" s="5" t="s">
        <v>35</v>
      </c>
      <c r="H32" s="6">
        <v>2</v>
      </c>
      <c r="I32" s="6">
        <v>10</v>
      </c>
      <c r="J32" s="14">
        <v>7.0000000000000007E-2</v>
      </c>
      <c r="K32" s="4">
        <v>69</v>
      </c>
      <c r="L32" s="6">
        <v>61.6</v>
      </c>
      <c r="M32" s="5" t="s">
        <v>35</v>
      </c>
      <c r="N32" s="5">
        <v>3</v>
      </c>
      <c r="O32" s="11">
        <v>8</v>
      </c>
      <c r="P32" s="6" t="s">
        <v>36</v>
      </c>
      <c r="Q32" s="77">
        <v>1014.6974921917772</v>
      </c>
      <c r="R32" s="49">
        <f t="shared" si="1"/>
        <v>18.888888888888889</v>
      </c>
      <c r="S32" s="50">
        <f t="shared" si="1"/>
        <v>18.333333333333332</v>
      </c>
      <c r="T32" s="50">
        <f t="shared" si="1"/>
        <v>17.222222222222221</v>
      </c>
      <c r="U32" s="51">
        <f t="shared" si="2"/>
        <v>0.17780000000000001</v>
      </c>
      <c r="V32" s="50">
        <f t="shared" si="3"/>
        <v>20.555555555555554</v>
      </c>
      <c r="W32" s="14">
        <f t="shared" si="3"/>
        <v>16.444444444444446</v>
      </c>
    </row>
    <row r="33" spans="2:23" x14ac:dyDescent="0.25">
      <c r="B33" s="4">
        <v>25</v>
      </c>
      <c r="C33" s="33">
        <v>30.06</v>
      </c>
      <c r="D33" s="5">
        <v>66</v>
      </c>
      <c r="E33" s="4">
        <v>64</v>
      </c>
      <c r="F33" s="6">
        <v>62.5</v>
      </c>
      <c r="G33" s="5" t="s">
        <v>39</v>
      </c>
      <c r="H33" s="6">
        <v>2</v>
      </c>
      <c r="I33" s="6">
        <v>10</v>
      </c>
      <c r="J33" s="14">
        <v>0.01</v>
      </c>
      <c r="K33" s="4">
        <v>69.3</v>
      </c>
      <c r="L33" s="6">
        <v>58.8</v>
      </c>
      <c r="M33" s="5" t="s">
        <v>39</v>
      </c>
      <c r="N33" s="5">
        <v>1</v>
      </c>
      <c r="O33" s="11">
        <v>9</v>
      </c>
      <c r="P33" s="6" t="s">
        <v>36</v>
      </c>
      <c r="Q33" s="77">
        <v>1016.4584142847547</v>
      </c>
      <c r="R33" s="49">
        <f t="shared" si="1"/>
        <v>18.888888888888889</v>
      </c>
      <c r="S33" s="50">
        <f t="shared" si="1"/>
        <v>17.777777777777779</v>
      </c>
      <c r="T33" s="50">
        <f t="shared" si="1"/>
        <v>16.944444444444443</v>
      </c>
      <c r="U33" s="51">
        <f t="shared" si="2"/>
        <v>2.5399999999999999E-2</v>
      </c>
      <c r="V33" s="50">
        <f t="shared" si="3"/>
        <v>20.722222222222221</v>
      </c>
      <c r="W33" s="14">
        <f t="shared" si="3"/>
        <v>14.888888888888888</v>
      </c>
    </row>
    <row r="34" spans="2:23" x14ac:dyDescent="0.25">
      <c r="B34" s="4">
        <v>26</v>
      </c>
      <c r="C34" s="33">
        <v>30.302</v>
      </c>
      <c r="D34" s="5">
        <v>66</v>
      </c>
      <c r="E34" s="4">
        <v>65</v>
      </c>
      <c r="F34" s="6">
        <v>59</v>
      </c>
      <c r="G34" s="5" t="s">
        <v>38</v>
      </c>
      <c r="H34" s="6">
        <v>2</v>
      </c>
      <c r="I34" s="6">
        <v>3</v>
      </c>
      <c r="J34" s="14"/>
      <c r="K34" s="4">
        <v>68.8</v>
      </c>
      <c r="L34" s="6">
        <v>56.2</v>
      </c>
      <c r="M34" s="5" t="s">
        <v>39</v>
      </c>
      <c r="N34" s="5">
        <v>0.5</v>
      </c>
      <c r="O34" s="11">
        <v>7</v>
      </c>
      <c r="P34" s="6" t="s">
        <v>36</v>
      </c>
      <c r="Q34" s="77">
        <v>1024.6534747943797</v>
      </c>
      <c r="R34" s="49">
        <f t="shared" si="1"/>
        <v>18.888888888888889</v>
      </c>
      <c r="S34" s="50">
        <f t="shared" si="1"/>
        <v>18.333333333333332</v>
      </c>
      <c r="T34" s="50">
        <f t="shared" si="1"/>
        <v>15</v>
      </c>
      <c r="U34" s="51">
        <f t="shared" si="2"/>
        <v>0</v>
      </c>
      <c r="V34" s="50">
        <f t="shared" si="3"/>
        <v>20.444444444444443</v>
      </c>
      <c r="W34" s="14">
        <f t="shared" si="3"/>
        <v>13.444444444444446</v>
      </c>
    </row>
    <row r="35" spans="2:23" x14ac:dyDescent="0.25">
      <c r="B35" s="4">
        <v>27</v>
      </c>
      <c r="C35" s="33">
        <v>30.52</v>
      </c>
      <c r="D35" s="5">
        <v>64</v>
      </c>
      <c r="E35" s="4">
        <v>65.3</v>
      </c>
      <c r="F35" s="6">
        <v>59</v>
      </c>
      <c r="G35" s="5" t="s">
        <v>43</v>
      </c>
      <c r="H35" s="6">
        <v>1.5</v>
      </c>
      <c r="I35" s="6">
        <v>1</v>
      </c>
      <c r="J35" s="14"/>
      <c r="K35" s="4">
        <v>67.8</v>
      </c>
      <c r="L35" s="6">
        <v>51</v>
      </c>
      <c r="M35" s="5"/>
      <c r="N35" s="5">
        <v>0</v>
      </c>
      <c r="O35" s="11">
        <v>7</v>
      </c>
      <c r="P35" s="6" t="s">
        <v>61</v>
      </c>
      <c r="Q35" s="77">
        <v>1032.0358020303233</v>
      </c>
      <c r="R35" s="49">
        <f t="shared" si="1"/>
        <v>17.777777777777779</v>
      </c>
      <c r="S35" s="50">
        <f t="shared" si="1"/>
        <v>18.499999999999996</v>
      </c>
      <c r="T35" s="50">
        <f t="shared" si="1"/>
        <v>15</v>
      </c>
      <c r="U35" s="51">
        <f t="shared" si="2"/>
        <v>0</v>
      </c>
      <c r="V35" s="50">
        <f t="shared" si="3"/>
        <v>19.888888888888886</v>
      </c>
      <c r="W35" s="14">
        <f t="shared" si="3"/>
        <v>10.555555555555555</v>
      </c>
    </row>
    <row r="36" spans="2:23" x14ac:dyDescent="0.25">
      <c r="B36" s="4">
        <v>28</v>
      </c>
      <c r="C36" s="33">
        <v>30.452000000000002</v>
      </c>
      <c r="D36" s="5">
        <v>65</v>
      </c>
      <c r="E36" s="4">
        <v>64</v>
      </c>
      <c r="F36" s="6">
        <v>57</v>
      </c>
      <c r="G36" s="5" t="s">
        <v>37</v>
      </c>
      <c r="H36" s="6">
        <v>2</v>
      </c>
      <c r="I36" s="6">
        <v>0</v>
      </c>
      <c r="J36" s="14"/>
      <c r="K36" s="4">
        <v>70.5</v>
      </c>
      <c r="L36" s="6">
        <v>53.6</v>
      </c>
      <c r="M36" s="5" t="s">
        <v>37</v>
      </c>
      <c r="N36" s="5">
        <v>2</v>
      </c>
      <c r="O36" s="11">
        <v>7</v>
      </c>
      <c r="P36" s="6" t="s">
        <v>61</v>
      </c>
      <c r="Q36" s="77">
        <v>1029.7330577548914</v>
      </c>
      <c r="R36" s="49">
        <f t="shared" si="1"/>
        <v>18.333333333333332</v>
      </c>
      <c r="S36" s="50">
        <f t="shared" si="1"/>
        <v>17.777777777777779</v>
      </c>
      <c r="T36" s="50">
        <f t="shared" si="1"/>
        <v>13.888888888888889</v>
      </c>
      <c r="U36" s="51">
        <f t="shared" si="2"/>
        <v>0</v>
      </c>
      <c r="V36" s="50">
        <f t="shared" si="3"/>
        <v>21.388888888888889</v>
      </c>
      <c r="W36" s="14">
        <f t="shared" si="3"/>
        <v>12</v>
      </c>
    </row>
    <row r="37" spans="2:23" x14ac:dyDescent="0.25">
      <c r="B37" s="4">
        <v>29</v>
      </c>
      <c r="C37" s="33">
        <v>30.12</v>
      </c>
      <c r="D37" s="5">
        <v>64</v>
      </c>
      <c r="E37" s="4">
        <v>65</v>
      </c>
      <c r="F37" s="6">
        <v>59.4</v>
      </c>
      <c r="G37" s="5" t="s">
        <v>37</v>
      </c>
      <c r="H37" s="6">
        <v>2</v>
      </c>
      <c r="I37" s="6">
        <v>0</v>
      </c>
      <c r="J37" s="14"/>
      <c r="K37" s="4">
        <v>73</v>
      </c>
      <c r="L37" s="6">
        <v>56</v>
      </c>
      <c r="M37" s="5" t="s">
        <v>37</v>
      </c>
      <c r="N37" s="5">
        <v>1.5</v>
      </c>
      <c r="O37" s="11">
        <v>6</v>
      </c>
      <c r="P37" s="6" t="s">
        <v>61</v>
      </c>
      <c r="Q37" s="77">
        <v>1018.4902474689593</v>
      </c>
      <c r="R37" s="49">
        <f t="shared" si="1"/>
        <v>17.777777777777779</v>
      </c>
      <c r="S37" s="50">
        <f t="shared" si="1"/>
        <v>18.333333333333332</v>
      </c>
      <c r="T37" s="50">
        <f t="shared" si="1"/>
        <v>15.222222222222221</v>
      </c>
      <c r="U37" s="51">
        <f t="shared" si="2"/>
        <v>0</v>
      </c>
      <c r="V37" s="50">
        <f t="shared" si="3"/>
        <v>22.777777777777779</v>
      </c>
      <c r="W37" s="14">
        <f t="shared" si="3"/>
        <v>13.333333333333332</v>
      </c>
    </row>
    <row r="38" spans="2:23" x14ac:dyDescent="0.25">
      <c r="B38" s="4">
        <v>30</v>
      </c>
      <c r="C38" s="33">
        <v>30.042000000000002</v>
      </c>
      <c r="D38" s="5">
        <v>66</v>
      </c>
      <c r="E38" s="4">
        <v>68</v>
      </c>
      <c r="F38" s="6">
        <v>65</v>
      </c>
      <c r="G38" s="5" t="s">
        <v>35</v>
      </c>
      <c r="H38" s="6">
        <v>1.5</v>
      </c>
      <c r="I38" s="6">
        <v>7</v>
      </c>
      <c r="J38" s="14"/>
      <c r="K38" s="4">
        <v>71</v>
      </c>
      <c r="L38" s="6">
        <v>54</v>
      </c>
      <c r="M38" s="5"/>
      <c r="N38" s="5">
        <v>0</v>
      </c>
      <c r="O38" s="11">
        <v>7</v>
      </c>
      <c r="P38" s="6" t="s">
        <v>33</v>
      </c>
      <c r="Q38" s="77">
        <v>1015.8488643294933</v>
      </c>
      <c r="R38" s="49">
        <f t="shared" si="1"/>
        <v>18.888888888888889</v>
      </c>
      <c r="S38" s="50">
        <f t="shared" si="1"/>
        <v>20</v>
      </c>
      <c r="T38" s="50">
        <f t="shared" si="1"/>
        <v>18.333333333333332</v>
      </c>
      <c r="U38" s="51">
        <f t="shared" si="2"/>
        <v>0</v>
      </c>
      <c r="V38" s="50">
        <f t="shared" si="3"/>
        <v>21.666666666666668</v>
      </c>
      <c r="W38" s="14">
        <f t="shared" si="3"/>
        <v>12.222222222222221</v>
      </c>
    </row>
    <row r="39" spans="2:23" x14ac:dyDescent="0.25">
      <c r="B39" s="4">
        <v>31</v>
      </c>
      <c r="C39" s="33">
        <v>30.128</v>
      </c>
      <c r="D39" s="5">
        <v>65</v>
      </c>
      <c r="E39" s="4">
        <v>64.5</v>
      </c>
      <c r="F39" s="6">
        <v>63.3</v>
      </c>
      <c r="G39" s="5" t="s">
        <v>32</v>
      </c>
      <c r="H39" s="6">
        <v>1</v>
      </c>
      <c r="I39" s="6">
        <v>10</v>
      </c>
      <c r="J39" s="14"/>
      <c r="K39" s="4">
        <v>70</v>
      </c>
      <c r="L39" s="6">
        <v>56.1</v>
      </c>
      <c r="M39" s="5" t="s">
        <v>35</v>
      </c>
      <c r="N39" s="5">
        <v>0.5</v>
      </c>
      <c r="O39" s="11">
        <v>7</v>
      </c>
      <c r="P39" s="6" t="s">
        <v>33</v>
      </c>
      <c r="Q39" s="77">
        <v>1018.7611585601865</v>
      </c>
      <c r="R39" s="49">
        <f t="shared" si="1"/>
        <v>18.333333333333332</v>
      </c>
      <c r="S39" s="50">
        <f t="shared" si="1"/>
        <v>18.055555555555554</v>
      </c>
      <c r="T39" s="50">
        <f t="shared" si="1"/>
        <v>17.388888888888886</v>
      </c>
      <c r="U39" s="51">
        <f t="shared" si="2"/>
        <v>0</v>
      </c>
      <c r="V39" s="50">
        <f t="shared" si="3"/>
        <v>21.111111111111111</v>
      </c>
      <c r="W39" s="14">
        <f t="shared" si="3"/>
        <v>13.388888888888889</v>
      </c>
    </row>
    <row r="40" spans="2:23" x14ac:dyDescent="0.25">
      <c r="B40" s="1" t="s">
        <v>15</v>
      </c>
      <c r="C40" s="12">
        <f t="shared" ref="C40:O40" si="4">SUM(C9:C39)</f>
        <v>932.91399999999999</v>
      </c>
      <c r="D40" s="36">
        <f t="shared" si="4"/>
        <v>2057</v>
      </c>
      <c r="E40" s="36">
        <f t="shared" ref="E40" si="5">SUM(E9:E39)</f>
        <v>2092</v>
      </c>
      <c r="F40" s="36">
        <f t="shared" si="4"/>
        <v>1970.9</v>
      </c>
      <c r="G40" s="36"/>
      <c r="H40" s="36">
        <f t="shared" si="4"/>
        <v>46.5</v>
      </c>
      <c r="I40" s="36">
        <f t="shared" si="4"/>
        <v>160</v>
      </c>
      <c r="J40" s="35">
        <f t="shared" si="4"/>
        <v>2.25</v>
      </c>
      <c r="K40" s="36">
        <f t="shared" si="4"/>
        <v>2258.5999999999995</v>
      </c>
      <c r="L40" s="36">
        <f t="shared" si="4"/>
        <v>1804.7999999999995</v>
      </c>
      <c r="M40" s="12"/>
      <c r="N40" s="36">
        <f t="shared" si="4"/>
        <v>36</v>
      </c>
      <c r="O40" s="37">
        <f t="shared" si="4"/>
        <v>222</v>
      </c>
      <c r="P40" s="3"/>
      <c r="Q40" s="36">
        <f>SUM(Q9:Q39)</f>
        <v>31545.903379096602</v>
      </c>
      <c r="R40" s="37"/>
      <c r="S40" s="47"/>
      <c r="T40" s="47"/>
      <c r="U40" s="48">
        <f t="shared" si="2"/>
        <v>5.7149999999999999</v>
      </c>
      <c r="V40" s="47"/>
      <c r="W40" s="13"/>
    </row>
    <row r="41" spans="2:23" x14ac:dyDescent="0.25">
      <c r="B41" s="7" t="s">
        <v>16</v>
      </c>
      <c r="C41" s="15">
        <f>C40/31</f>
        <v>30.094000000000001</v>
      </c>
      <c r="D41" s="38">
        <f t="shared" ref="D41:O41" si="6">D40/31</f>
        <v>66.354838709677423</v>
      </c>
      <c r="E41" s="38">
        <f t="shared" ref="E41" si="7">E40/31</f>
        <v>67.483870967741936</v>
      </c>
      <c r="F41" s="38">
        <f t="shared" si="6"/>
        <v>63.57741935483871</v>
      </c>
      <c r="G41" s="38"/>
      <c r="H41" s="38">
        <f t="shared" si="6"/>
        <v>1.5</v>
      </c>
      <c r="I41" s="38">
        <f t="shared" si="6"/>
        <v>5.161290322580645</v>
      </c>
      <c r="J41" s="38">
        <f t="shared" si="6"/>
        <v>7.2580645161290328E-2</v>
      </c>
      <c r="K41" s="38">
        <f t="shared" si="6"/>
        <v>72.858064516129019</v>
      </c>
      <c r="L41" s="38">
        <f t="shared" si="6"/>
        <v>58.219354838709663</v>
      </c>
      <c r="M41" s="15"/>
      <c r="N41" s="38">
        <f t="shared" si="6"/>
        <v>1.1612903225806452</v>
      </c>
      <c r="O41" s="39">
        <f t="shared" si="6"/>
        <v>7.161290322580645</v>
      </c>
      <c r="P41" s="9"/>
      <c r="Q41" s="38">
        <f>AVERAGE(Q9:Q39)</f>
        <v>1017.6097864224711</v>
      </c>
      <c r="R41" s="39">
        <f t="shared" si="1"/>
        <v>19.086021505376348</v>
      </c>
      <c r="S41" s="52">
        <f t="shared" si="1"/>
        <v>19.713261648745519</v>
      </c>
      <c r="T41" s="52">
        <f t="shared" si="1"/>
        <v>17.543010752688172</v>
      </c>
      <c r="U41" s="53">
        <f t="shared" si="2"/>
        <v>0.18435483870967742</v>
      </c>
      <c r="V41" s="52">
        <f t="shared" si="3"/>
        <v>22.698924731182789</v>
      </c>
      <c r="W41" s="54">
        <f t="shared" si="3"/>
        <v>14.56630824372759</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4</v>
      </c>
      <c r="E45" s="5">
        <v>3.5</v>
      </c>
      <c r="F45" s="5">
        <v>0.5</v>
      </c>
      <c r="G45" s="5">
        <v>4</v>
      </c>
      <c r="H45" s="5">
        <v>9</v>
      </c>
      <c r="I45" s="5">
        <v>6</v>
      </c>
      <c r="J45" s="5">
        <v>0.5</v>
      </c>
      <c r="K45" s="6"/>
    </row>
    <row r="46" spans="2:23" ht="30" x14ac:dyDescent="0.25">
      <c r="B46" s="24" t="s">
        <v>28</v>
      </c>
      <c r="C46" s="7">
        <v>1.5</v>
      </c>
      <c r="D46" s="8">
        <v>8.5</v>
      </c>
      <c r="E46" s="8">
        <v>11.5</v>
      </c>
      <c r="F46" s="8">
        <v>1</v>
      </c>
      <c r="G46" s="8">
        <v>16.5</v>
      </c>
      <c r="H46" s="8">
        <v>22</v>
      </c>
      <c r="I46" s="8">
        <v>16</v>
      </c>
      <c r="J46" s="8">
        <v>2</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20 K22: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I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127</v>
      </c>
    </row>
    <row r="2" spans="1:23" x14ac:dyDescent="0.25">
      <c r="C2" s="90" t="s">
        <v>128</v>
      </c>
    </row>
    <row r="3" spans="1:23" x14ac:dyDescent="0.25">
      <c r="C3" s="90" t="s">
        <v>129</v>
      </c>
    </row>
    <row r="4" spans="1:23" x14ac:dyDescent="0.25">
      <c r="C4" s="90" t="s">
        <v>130</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113</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114</v>
      </c>
      <c r="D8" s="32" t="s">
        <v>4</v>
      </c>
      <c r="E8" s="29" t="s">
        <v>5</v>
      </c>
      <c r="F8" s="30" t="s">
        <v>6</v>
      </c>
      <c r="G8" s="29" t="s">
        <v>7</v>
      </c>
      <c r="H8" s="30" t="s">
        <v>8</v>
      </c>
      <c r="I8" s="30" t="s">
        <v>9</v>
      </c>
      <c r="J8" s="83"/>
      <c r="K8" s="28" t="s">
        <v>11</v>
      </c>
      <c r="L8" s="30" t="s">
        <v>12</v>
      </c>
      <c r="M8" s="29" t="s">
        <v>7</v>
      </c>
      <c r="N8" s="29" t="s">
        <v>8</v>
      </c>
      <c r="O8" s="31" t="s">
        <v>13</v>
      </c>
      <c r="P8" s="80"/>
      <c r="Q8" s="22" t="s">
        <v>115</v>
      </c>
      <c r="R8" s="43" t="s">
        <v>4</v>
      </c>
      <c r="S8" s="41" t="s">
        <v>5</v>
      </c>
      <c r="T8" s="42" t="s">
        <v>6</v>
      </c>
      <c r="U8" s="83"/>
      <c r="V8" s="40" t="s">
        <v>11</v>
      </c>
      <c r="W8" s="42" t="s">
        <v>12</v>
      </c>
    </row>
    <row r="9" spans="1:23" x14ac:dyDescent="0.25">
      <c r="B9" s="1">
        <v>1</v>
      </c>
      <c r="C9" s="27">
        <v>30.12</v>
      </c>
      <c r="D9" s="1">
        <v>67</v>
      </c>
      <c r="E9" s="1">
        <v>68</v>
      </c>
      <c r="F9" s="3">
        <v>65.5</v>
      </c>
      <c r="G9" s="2" t="s">
        <v>35</v>
      </c>
      <c r="H9" s="3">
        <v>0.5</v>
      </c>
      <c r="I9" s="3">
        <v>1</v>
      </c>
      <c r="J9" s="13"/>
      <c r="K9" s="1">
        <v>76</v>
      </c>
      <c r="L9" s="3">
        <v>57.6</v>
      </c>
      <c r="M9" s="2" t="s">
        <v>44</v>
      </c>
      <c r="N9" s="2">
        <v>1</v>
      </c>
      <c r="O9" s="10">
        <v>6</v>
      </c>
      <c r="P9" s="3" t="s">
        <v>33</v>
      </c>
      <c r="Q9" s="78">
        <v>1018.79502244659</v>
      </c>
      <c r="R9" s="37">
        <f>CONVERT(D9,"F","C")</f>
        <v>19.444444444444443</v>
      </c>
      <c r="S9" s="47">
        <f t="shared" ref="S9:T24" si="0">CONVERT(E9,"F","C")</f>
        <v>20</v>
      </c>
      <c r="T9" s="47">
        <f t="shared" si="0"/>
        <v>18.611111111111111</v>
      </c>
      <c r="U9" s="48">
        <f>CONVERT(J9,"in","cm")</f>
        <v>0</v>
      </c>
      <c r="V9" s="47">
        <f>CONVERT(K9,"F","C")</f>
        <v>24.444444444444443</v>
      </c>
      <c r="W9" s="13">
        <f>CONVERT(L9,"F","C")</f>
        <v>14.222222222222223</v>
      </c>
    </row>
    <row r="10" spans="1:23" x14ac:dyDescent="0.25">
      <c r="B10" s="4">
        <v>2</v>
      </c>
      <c r="C10" s="33">
        <v>30.103999999999999</v>
      </c>
      <c r="D10" s="5">
        <v>67</v>
      </c>
      <c r="E10" s="4">
        <v>68.8</v>
      </c>
      <c r="F10" s="6">
        <v>67</v>
      </c>
      <c r="G10" s="5" t="s">
        <v>35</v>
      </c>
      <c r="H10" s="6">
        <v>1</v>
      </c>
      <c r="I10" s="6">
        <v>6</v>
      </c>
      <c r="J10" s="14"/>
      <c r="K10" s="4">
        <v>75</v>
      </c>
      <c r="L10" s="6">
        <v>60</v>
      </c>
      <c r="M10" s="5"/>
      <c r="N10" s="5">
        <v>0</v>
      </c>
      <c r="O10" s="11">
        <v>7</v>
      </c>
      <c r="P10" s="6" t="s">
        <v>33</v>
      </c>
      <c r="Q10" s="77">
        <v>1018.2532002641352</v>
      </c>
      <c r="R10" s="49">
        <f t="shared" ref="R10:T40" si="1">CONVERT(D10,"F","C")</f>
        <v>19.444444444444443</v>
      </c>
      <c r="S10" s="50">
        <f t="shared" si="0"/>
        <v>20.444444444444443</v>
      </c>
      <c r="T10" s="50">
        <f t="shared" si="0"/>
        <v>19.444444444444443</v>
      </c>
      <c r="U10" s="51">
        <f t="shared" ref="U10:U40" si="2">CONVERT(J10,"in","cm")</f>
        <v>0</v>
      </c>
      <c r="V10" s="50">
        <f t="shared" ref="V10:W40" si="3">CONVERT(K10,"F","C")</f>
        <v>23.888888888888889</v>
      </c>
      <c r="W10" s="14">
        <f t="shared" si="3"/>
        <v>15.555555555555555</v>
      </c>
    </row>
    <row r="11" spans="1:23" x14ac:dyDescent="0.25">
      <c r="B11" s="4">
        <v>3</v>
      </c>
      <c r="C11" s="33">
        <v>30.044</v>
      </c>
      <c r="D11" s="5">
        <v>66</v>
      </c>
      <c r="E11" s="4">
        <v>63.7</v>
      </c>
      <c r="F11" s="6">
        <v>60.7</v>
      </c>
      <c r="G11" s="5" t="s">
        <v>39</v>
      </c>
      <c r="H11" s="6">
        <v>3</v>
      </c>
      <c r="I11" s="6">
        <v>10</v>
      </c>
      <c r="J11" s="14"/>
      <c r="K11" s="4">
        <v>69.7</v>
      </c>
      <c r="L11" s="6">
        <v>56</v>
      </c>
      <c r="M11" s="5"/>
      <c r="N11" s="5">
        <v>0</v>
      </c>
      <c r="O11" s="11">
        <v>8</v>
      </c>
      <c r="P11" s="6" t="s">
        <v>33</v>
      </c>
      <c r="Q11" s="77">
        <v>1016.2213670799309</v>
      </c>
      <c r="R11" s="49">
        <f t="shared" si="1"/>
        <v>18.888888888888889</v>
      </c>
      <c r="S11" s="50">
        <f t="shared" si="0"/>
        <v>17.611111111111111</v>
      </c>
      <c r="T11" s="50">
        <f t="shared" si="0"/>
        <v>15.944444444444446</v>
      </c>
      <c r="U11" s="51">
        <f t="shared" si="2"/>
        <v>0</v>
      </c>
      <c r="V11" s="50">
        <f t="shared" si="3"/>
        <v>20.944444444444446</v>
      </c>
      <c r="W11" s="14">
        <f t="shared" si="3"/>
        <v>13.333333333333332</v>
      </c>
    </row>
    <row r="12" spans="1:23" x14ac:dyDescent="0.25">
      <c r="B12" s="4">
        <v>4</v>
      </c>
      <c r="C12" s="33">
        <v>29.908000000000001</v>
      </c>
      <c r="D12" s="34">
        <v>66</v>
      </c>
      <c r="E12" s="4">
        <v>61.8</v>
      </c>
      <c r="F12" s="6">
        <v>61.4</v>
      </c>
      <c r="G12" s="5" t="s">
        <v>32</v>
      </c>
      <c r="H12" s="6">
        <v>2</v>
      </c>
      <c r="I12" s="6">
        <v>10</v>
      </c>
      <c r="J12" s="14">
        <v>0.81</v>
      </c>
      <c r="K12" s="4">
        <v>64</v>
      </c>
      <c r="L12" s="6">
        <v>53.7</v>
      </c>
      <c r="M12" s="5" t="s">
        <v>39</v>
      </c>
      <c r="N12" s="5">
        <v>1</v>
      </c>
      <c r="O12" s="11">
        <v>10</v>
      </c>
      <c r="P12" s="6" t="s">
        <v>49</v>
      </c>
      <c r="Q12" s="77">
        <v>1011.6158785290671</v>
      </c>
      <c r="R12" s="49">
        <f t="shared" si="1"/>
        <v>18.888888888888889</v>
      </c>
      <c r="S12" s="50">
        <f t="shared" si="0"/>
        <v>16.555555555555554</v>
      </c>
      <c r="T12" s="50">
        <f t="shared" si="0"/>
        <v>16.333333333333332</v>
      </c>
      <c r="U12" s="51">
        <f t="shared" si="2"/>
        <v>2.0573999999999999</v>
      </c>
      <c r="V12" s="50">
        <f t="shared" si="3"/>
        <v>17.777777777777779</v>
      </c>
      <c r="W12" s="14">
        <f t="shared" si="3"/>
        <v>12.055555555555557</v>
      </c>
    </row>
    <row r="13" spans="1:23" x14ac:dyDescent="0.25">
      <c r="B13" s="4">
        <v>5</v>
      </c>
      <c r="C13" s="33">
        <v>30.17</v>
      </c>
      <c r="D13" s="34">
        <v>65</v>
      </c>
      <c r="E13" s="4">
        <v>63</v>
      </c>
      <c r="F13" s="6">
        <v>60</v>
      </c>
      <c r="G13" s="5" t="s">
        <v>39</v>
      </c>
      <c r="H13" s="6">
        <v>1</v>
      </c>
      <c r="I13" s="6">
        <v>4</v>
      </c>
      <c r="J13" s="14"/>
      <c r="K13" s="4">
        <v>69</v>
      </c>
      <c r="L13" s="6">
        <v>52.1</v>
      </c>
      <c r="M13" s="5" t="s">
        <v>32</v>
      </c>
      <c r="N13" s="5">
        <v>1</v>
      </c>
      <c r="O13" s="11">
        <v>8</v>
      </c>
      <c r="P13" s="6" t="s">
        <v>33</v>
      </c>
      <c r="Q13" s="77">
        <v>1020.4882167667603</v>
      </c>
      <c r="R13" s="49">
        <f t="shared" si="1"/>
        <v>18.333333333333332</v>
      </c>
      <c r="S13" s="50">
        <f t="shared" si="0"/>
        <v>17.222222222222221</v>
      </c>
      <c r="T13" s="50">
        <f t="shared" si="0"/>
        <v>15.555555555555555</v>
      </c>
      <c r="U13" s="51">
        <f t="shared" si="2"/>
        <v>0</v>
      </c>
      <c r="V13" s="50">
        <f t="shared" si="3"/>
        <v>20.555555555555554</v>
      </c>
      <c r="W13" s="14">
        <f t="shared" si="3"/>
        <v>11.166666666666668</v>
      </c>
    </row>
    <row r="14" spans="1:23" x14ac:dyDescent="0.25">
      <c r="B14" s="4">
        <v>6</v>
      </c>
      <c r="C14" s="33">
        <v>30.026</v>
      </c>
      <c r="D14" s="5">
        <v>65</v>
      </c>
      <c r="E14" s="4">
        <v>65</v>
      </c>
      <c r="F14" s="6">
        <v>63.7</v>
      </c>
      <c r="G14" s="5" t="s">
        <v>44</v>
      </c>
      <c r="H14" s="6">
        <v>1</v>
      </c>
      <c r="I14" s="6">
        <v>10</v>
      </c>
      <c r="J14" s="14">
        <v>0.46</v>
      </c>
      <c r="K14" s="4">
        <v>75.599999999999994</v>
      </c>
      <c r="L14" s="6">
        <v>58.5</v>
      </c>
      <c r="M14" s="5" t="s">
        <v>39</v>
      </c>
      <c r="N14" s="5">
        <v>0.5</v>
      </c>
      <c r="O14" s="11">
        <v>9</v>
      </c>
      <c r="P14" s="6" t="s">
        <v>107</v>
      </c>
      <c r="Q14" s="77">
        <v>1015.6118171246694</v>
      </c>
      <c r="R14" s="49">
        <f t="shared" si="1"/>
        <v>18.333333333333332</v>
      </c>
      <c r="S14" s="50">
        <f t="shared" si="0"/>
        <v>18.333333333333332</v>
      </c>
      <c r="T14" s="50">
        <f t="shared" si="0"/>
        <v>17.611111111111111</v>
      </c>
      <c r="U14" s="51">
        <f t="shared" si="2"/>
        <v>1.1684000000000001</v>
      </c>
      <c r="V14" s="50">
        <f t="shared" si="3"/>
        <v>24.222222222222218</v>
      </c>
      <c r="W14" s="14">
        <f t="shared" si="3"/>
        <v>14.722222222222221</v>
      </c>
    </row>
    <row r="15" spans="1:23" x14ac:dyDescent="0.25">
      <c r="B15" s="4">
        <v>7</v>
      </c>
      <c r="C15" s="33">
        <v>30.11</v>
      </c>
      <c r="D15" s="5">
        <v>65</v>
      </c>
      <c r="E15" s="4">
        <v>62</v>
      </c>
      <c r="F15" s="6">
        <v>59.6</v>
      </c>
      <c r="G15" s="5" t="s">
        <v>35</v>
      </c>
      <c r="H15" s="6">
        <v>1.5</v>
      </c>
      <c r="I15" s="6">
        <v>10</v>
      </c>
      <c r="J15" s="14"/>
      <c r="K15" s="4">
        <v>67.5</v>
      </c>
      <c r="L15" s="6">
        <v>53.1</v>
      </c>
      <c r="M15" s="5" t="s">
        <v>39</v>
      </c>
      <c r="N15" s="5">
        <v>0.5</v>
      </c>
      <c r="O15" s="11">
        <v>9</v>
      </c>
      <c r="P15" s="6" t="s">
        <v>36</v>
      </c>
      <c r="Q15" s="77">
        <v>1018.4563835825556</v>
      </c>
      <c r="R15" s="49">
        <f t="shared" si="1"/>
        <v>18.333333333333332</v>
      </c>
      <c r="S15" s="50">
        <f t="shared" si="0"/>
        <v>16.666666666666668</v>
      </c>
      <c r="T15" s="50">
        <f t="shared" si="0"/>
        <v>15.333333333333334</v>
      </c>
      <c r="U15" s="51">
        <f t="shared" si="2"/>
        <v>0</v>
      </c>
      <c r="V15" s="50">
        <f t="shared" si="3"/>
        <v>19.722222222222221</v>
      </c>
      <c r="W15" s="14">
        <f t="shared" si="3"/>
        <v>11.722222222222223</v>
      </c>
    </row>
    <row r="16" spans="1:23" x14ac:dyDescent="0.25">
      <c r="B16" s="4">
        <v>8</v>
      </c>
      <c r="C16" s="33">
        <v>29.923999999999999</v>
      </c>
      <c r="D16" s="5">
        <v>64</v>
      </c>
      <c r="E16" s="4">
        <v>63</v>
      </c>
      <c r="F16" s="6">
        <v>59.5</v>
      </c>
      <c r="G16" s="5" t="s">
        <v>35</v>
      </c>
      <c r="H16" s="6">
        <v>1.5</v>
      </c>
      <c r="I16" s="6">
        <v>7</v>
      </c>
      <c r="J16" s="14">
        <v>0.39</v>
      </c>
      <c r="K16" s="4">
        <v>69</v>
      </c>
      <c r="L16" s="6">
        <v>54.5</v>
      </c>
      <c r="M16" s="5" t="s">
        <v>35</v>
      </c>
      <c r="N16" s="5">
        <v>1</v>
      </c>
      <c r="O16" s="11">
        <v>7</v>
      </c>
      <c r="P16" s="6" t="s">
        <v>108</v>
      </c>
      <c r="Q16" s="77">
        <v>1012.1577007115217</v>
      </c>
      <c r="R16" s="49">
        <f t="shared" si="1"/>
        <v>17.777777777777779</v>
      </c>
      <c r="S16" s="50">
        <f t="shared" si="0"/>
        <v>17.222222222222221</v>
      </c>
      <c r="T16" s="50">
        <f t="shared" si="0"/>
        <v>15.277777777777777</v>
      </c>
      <c r="U16" s="51">
        <f t="shared" si="2"/>
        <v>0.99060000000000004</v>
      </c>
      <c r="V16" s="50">
        <f t="shared" si="3"/>
        <v>20.555555555555554</v>
      </c>
      <c r="W16" s="14">
        <f t="shared" si="3"/>
        <v>12.5</v>
      </c>
    </row>
    <row r="17" spans="2:23" x14ac:dyDescent="0.25">
      <c r="B17" s="4">
        <v>9</v>
      </c>
      <c r="C17" s="33">
        <v>29.8</v>
      </c>
      <c r="D17" s="5">
        <v>62</v>
      </c>
      <c r="E17" s="4">
        <v>57.5</v>
      </c>
      <c r="F17" s="6">
        <v>54.7</v>
      </c>
      <c r="G17" s="5" t="s">
        <v>35</v>
      </c>
      <c r="H17" s="6">
        <v>3</v>
      </c>
      <c r="I17" s="6">
        <v>8</v>
      </c>
      <c r="J17" s="14">
        <v>0.15</v>
      </c>
      <c r="K17" s="4">
        <v>65.3</v>
      </c>
      <c r="L17" s="6">
        <v>51.7</v>
      </c>
      <c r="M17" s="5" t="s">
        <v>32</v>
      </c>
      <c r="N17" s="5">
        <v>2</v>
      </c>
      <c r="O17" s="11">
        <v>9</v>
      </c>
      <c r="P17" s="6" t="s">
        <v>109</v>
      </c>
      <c r="Q17" s="77">
        <v>1007.9585787974987</v>
      </c>
      <c r="R17" s="49">
        <f t="shared" si="1"/>
        <v>16.666666666666668</v>
      </c>
      <c r="S17" s="50">
        <f t="shared" si="0"/>
        <v>14.166666666666666</v>
      </c>
      <c r="T17" s="50">
        <f t="shared" si="0"/>
        <v>12.611111111111112</v>
      </c>
      <c r="U17" s="51">
        <f t="shared" si="2"/>
        <v>0.38100000000000001</v>
      </c>
      <c r="V17" s="50">
        <f t="shared" si="3"/>
        <v>18.499999999999996</v>
      </c>
      <c r="W17" s="14">
        <f t="shared" si="3"/>
        <v>10.944444444444446</v>
      </c>
    </row>
    <row r="18" spans="2:23" x14ac:dyDescent="0.25">
      <c r="B18" s="4">
        <v>10</v>
      </c>
      <c r="C18" s="33">
        <v>29.73</v>
      </c>
      <c r="D18" s="5">
        <v>64</v>
      </c>
      <c r="E18" s="4">
        <v>65</v>
      </c>
      <c r="F18" s="6">
        <v>59</v>
      </c>
      <c r="G18" s="5" t="s">
        <v>31</v>
      </c>
      <c r="H18" s="6">
        <v>3</v>
      </c>
      <c r="I18" s="6">
        <v>9</v>
      </c>
      <c r="J18" s="14">
        <v>0.02</v>
      </c>
      <c r="K18" s="4">
        <v>67</v>
      </c>
      <c r="L18" s="6">
        <v>56.3</v>
      </c>
      <c r="M18" s="5" t="s">
        <v>32</v>
      </c>
      <c r="N18" s="5">
        <v>2</v>
      </c>
      <c r="O18" s="11">
        <v>7</v>
      </c>
      <c r="P18" s="6" t="s">
        <v>33</v>
      </c>
      <c r="Q18" s="77">
        <v>1005.5881067492601</v>
      </c>
      <c r="R18" s="49">
        <f t="shared" si="1"/>
        <v>17.777777777777779</v>
      </c>
      <c r="S18" s="50">
        <f t="shared" si="0"/>
        <v>18.333333333333332</v>
      </c>
      <c r="T18" s="50">
        <f t="shared" si="0"/>
        <v>15</v>
      </c>
      <c r="U18" s="51">
        <f t="shared" si="2"/>
        <v>5.0799999999999998E-2</v>
      </c>
      <c r="V18" s="50">
        <f t="shared" si="3"/>
        <v>19.444444444444443</v>
      </c>
      <c r="W18" s="14">
        <f t="shared" si="3"/>
        <v>13.499999999999998</v>
      </c>
    </row>
    <row r="19" spans="2:23" x14ac:dyDescent="0.25">
      <c r="B19" s="4">
        <v>11</v>
      </c>
      <c r="C19" s="33">
        <v>29.93</v>
      </c>
      <c r="D19" s="5">
        <v>64</v>
      </c>
      <c r="E19" s="4">
        <v>64</v>
      </c>
      <c r="F19" s="6">
        <v>59</v>
      </c>
      <c r="G19" s="5" t="s">
        <v>31</v>
      </c>
      <c r="H19" s="6">
        <v>1</v>
      </c>
      <c r="I19" s="6">
        <v>6</v>
      </c>
      <c r="J19" s="14"/>
      <c r="K19" s="4">
        <v>65.3</v>
      </c>
      <c r="L19" s="6">
        <v>55</v>
      </c>
      <c r="M19" s="5" t="s">
        <v>44</v>
      </c>
      <c r="N19" s="5">
        <v>1</v>
      </c>
      <c r="O19" s="11">
        <v>8</v>
      </c>
      <c r="P19" s="6" t="s">
        <v>33</v>
      </c>
      <c r="Q19" s="77">
        <v>1012.3608840299419</v>
      </c>
      <c r="R19" s="49">
        <f t="shared" si="1"/>
        <v>17.777777777777779</v>
      </c>
      <c r="S19" s="50">
        <f t="shared" si="0"/>
        <v>17.777777777777779</v>
      </c>
      <c r="T19" s="50">
        <f t="shared" si="0"/>
        <v>15</v>
      </c>
      <c r="U19" s="51">
        <f t="shared" si="2"/>
        <v>0</v>
      </c>
      <c r="V19" s="50">
        <f t="shared" si="3"/>
        <v>18.499999999999996</v>
      </c>
      <c r="W19" s="14">
        <f t="shared" si="3"/>
        <v>12.777777777777777</v>
      </c>
    </row>
    <row r="20" spans="2:23" x14ac:dyDescent="0.25">
      <c r="B20" s="4">
        <v>12</v>
      </c>
      <c r="C20" s="33">
        <v>30.11</v>
      </c>
      <c r="D20" s="5">
        <v>64</v>
      </c>
      <c r="E20" s="4">
        <v>64.8</v>
      </c>
      <c r="F20" s="6">
        <v>62</v>
      </c>
      <c r="G20" s="5" t="s">
        <v>44</v>
      </c>
      <c r="H20" s="6">
        <v>3</v>
      </c>
      <c r="I20" s="6">
        <v>3</v>
      </c>
      <c r="J20" s="14"/>
      <c r="K20" s="4">
        <v>69.2</v>
      </c>
      <c r="L20" s="6">
        <v>56.7</v>
      </c>
      <c r="M20" s="5" t="s">
        <v>44</v>
      </c>
      <c r="N20" s="5">
        <v>3</v>
      </c>
      <c r="O20" s="11">
        <v>8</v>
      </c>
      <c r="P20" s="6" t="s">
        <v>33</v>
      </c>
      <c r="Q20" s="77">
        <v>1018.4563835825556</v>
      </c>
      <c r="R20" s="49">
        <f t="shared" si="1"/>
        <v>17.777777777777779</v>
      </c>
      <c r="S20" s="50">
        <f t="shared" si="0"/>
        <v>18.222222222222221</v>
      </c>
      <c r="T20" s="50">
        <f t="shared" si="0"/>
        <v>16.666666666666668</v>
      </c>
      <c r="U20" s="51">
        <f t="shared" si="2"/>
        <v>0</v>
      </c>
      <c r="V20" s="50">
        <f t="shared" si="3"/>
        <v>20.666666666666668</v>
      </c>
      <c r="W20" s="14">
        <f t="shared" si="3"/>
        <v>13.722222222222223</v>
      </c>
    </row>
    <row r="21" spans="2:23" x14ac:dyDescent="0.25">
      <c r="B21" s="4">
        <v>13</v>
      </c>
      <c r="C21" s="33">
        <v>30.15</v>
      </c>
      <c r="D21" s="5">
        <v>64</v>
      </c>
      <c r="E21" s="4">
        <v>64</v>
      </c>
      <c r="F21" s="6">
        <v>58.4</v>
      </c>
      <c r="G21" s="5" t="s">
        <v>44</v>
      </c>
      <c r="H21" s="6">
        <v>4</v>
      </c>
      <c r="I21" s="6">
        <v>2</v>
      </c>
      <c r="J21" s="14"/>
      <c r="K21" s="4">
        <v>67</v>
      </c>
      <c r="L21" s="6">
        <v>59</v>
      </c>
      <c r="M21" s="5" t="s">
        <v>44</v>
      </c>
      <c r="N21" s="5">
        <v>3</v>
      </c>
      <c r="O21" s="11">
        <v>7</v>
      </c>
      <c r="P21" s="6" t="s">
        <v>33</v>
      </c>
      <c r="Q21" s="77">
        <v>1019.8109390386921</v>
      </c>
      <c r="R21" s="49">
        <f t="shared" si="1"/>
        <v>17.777777777777779</v>
      </c>
      <c r="S21" s="50">
        <f t="shared" si="0"/>
        <v>17.777777777777779</v>
      </c>
      <c r="T21" s="50">
        <f t="shared" si="0"/>
        <v>14.666666666666666</v>
      </c>
      <c r="U21" s="51">
        <f t="shared" si="2"/>
        <v>0</v>
      </c>
      <c r="V21" s="50">
        <f t="shared" si="3"/>
        <v>19.444444444444443</v>
      </c>
      <c r="W21" s="14">
        <f t="shared" si="3"/>
        <v>15</v>
      </c>
    </row>
    <row r="22" spans="2:23" x14ac:dyDescent="0.25">
      <c r="B22" s="4">
        <v>14</v>
      </c>
      <c r="C22" s="33">
        <v>30.154</v>
      </c>
      <c r="D22" s="5">
        <v>64</v>
      </c>
      <c r="E22" s="4">
        <v>65</v>
      </c>
      <c r="F22" s="6">
        <v>60</v>
      </c>
      <c r="G22" s="5" t="s">
        <v>44</v>
      </c>
      <c r="H22" s="6">
        <v>4</v>
      </c>
      <c r="I22" s="6">
        <v>2</v>
      </c>
      <c r="J22" s="14"/>
      <c r="K22" s="4">
        <v>67.599999999999994</v>
      </c>
      <c r="L22" s="6">
        <v>58.9</v>
      </c>
      <c r="M22" s="5" t="s">
        <v>44</v>
      </c>
      <c r="N22" s="5">
        <v>3</v>
      </c>
      <c r="O22" s="11">
        <v>7</v>
      </c>
      <c r="P22" s="6" t="s">
        <v>33</v>
      </c>
      <c r="Q22" s="77">
        <v>1019.9463945843058</v>
      </c>
      <c r="R22" s="49">
        <f t="shared" si="1"/>
        <v>17.777777777777779</v>
      </c>
      <c r="S22" s="50">
        <f t="shared" si="0"/>
        <v>18.333333333333332</v>
      </c>
      <c r="T22" s="50">
        <f t="shared" si="0"/>
        <v>15.555555555555555</v>
      </c>
      <c r="U22" s="51">
        <f t="shared" si="2"/>
        <v>0</v>
      </c>
      <c r="V22" s="50">
        <f t="shared" si="3"/>
        <v>19.777777777777775</v>
      </c>
      <c r="W22" s="14">
        <f t="shared" si="3"/>
        <v>14.944444444444443</v>
      </c>
    </row>
    <row r="23" spans="2:23" x14ac:dyDescent="0.25">
      <c r="B23" s="4">
        <v>15</v>
      </c>
      <c r="C23" s="33">
        <v>30.122</v>
      </c>
      <c r="D23" s="5">
        <v>64</v>
      </c>
      <c r="E23" s="4">
        <v>64.7</v>
      </c>
      <c r="F23" s="6">
        <v>60</v>
      </c>
      <c r="G23" s="5" t="s">
        <v>44</v>
      </c>
      <c r="H23" s="6">
        <v>3</v>
      </c>
      <c r="I23" s="6">
        <v>0</v>
      </c>
      <c r="J23" s="14"/>
      <c r="K23" s="4">
        <v>70.599999999999994</v>
      </c>
      <c r="L23" s="6">
        <v>58.3</v>
      </c>
      <c r="M23" s="5" t="s">
        <v>44</v>
      </c>
      <c r="N23" s="5">
        <v>3</v>
      </c>
      <c r="O23" s="11">
        <v>7</v>
      </c>
      <c r="P23" s="6" t="s">
        <v>33</v>
      </c>
      <c r="Q23" s="77">
        <v>1018.8627502193965</v>
      </c>
      <c r="R23" s="49">
        <f t="shared" si="1"/>
        <v>17.777777777777779</v>
      </c>
      <c r="S23" s="50">
        <f t="shared" si="0"/>
        <v>18.166666666666668</v>
      </c>
      <c r="T23" s="50">
        <f t="shared" si="0"/>
        <v>15.555555555555555</v>
      </c>
      <c r="U23" s="51">
        <f t="shared" si="2"/>
        <v>0</v>
      </c>
      <c r="V23" s="50">
        <f t="shared" si="3"/>
        <v>21.444444444444439</v>
      </c>
      <c r="W23" s="14">
        <f t="shared" si="3"/>
        <v>14.611111111111109</v>
      </c>
    </row>
    <row r="24" spans="2:23" x14ac:dyDescent="0.25">
      <c r="B24" s="4">
        <v>16</v>
      </c>
      <c r="C24" s="33">
        <v>30.152000000000001</v>
      </c>
      <c r="D24" s="5">
        <v>65</v>
      </c>
      <c r="E24" s="4">
        <v>68.5</v>
      </c>
      <c r="F24" s="6">
        <v>63</v>
      </c>
      <c r="G24" s="5" t="s">
        <v>37</v>
      </c>
      <c r="H24" s="6">
        <v>2</v>
      </c>
      <c r="I24" s="6">
        <v>1</v>
      </c>
      <c r="J24" s="14"/>
      <c r="K24" s="4">
        <v>73.400000000000006</v>
      </c>
      <c r="L24" s="6">
        <v>61</v>
      </c>
      <c r="M24" s="5" t="s">
        <v>44</v>
      </c>
      <c r="N24" s="5">
        <v>2</v>
      </c>
      <c r="O24" s="11">
        <v>7</v>
      </c>
      <c r="P24" s="6" t="s">
        <v>33</v>
      </c>
      <c r="Q24" s="77">
        <v>1019.8786668114991</v>
      </c>
      <c r="R24" s="49">
        <f t="shared" si="1"/>
        <v>18.333333333333332</v>
      </c>
      <c r="S24" s="50">
        <f t="shared" si="0"/>
        <v>20.277777777777779</v>
      </c>
      <c r="T24" s="50">
        <f t="shared" si="0"/>
        <v>17.222222222222221</v>
      </c>
      <c r="U24" s="51">
        <f t="shared" si="2"/>
        <v>0</v>
      </c>
      <c r="V24" s="50">
        <f t="shared" si="3"/>
        <v>23.000000000000004</v>
      </c>
      <c r="W24" s="14">
        <f t="shared" si="3"/>
        <v>16.111111111111111</v>
      </c>
    </row>
    <row r="25" spans="2:23" x14ac:dyDescent="0.25">
      <c r="B25" s="4">
        <v>17</v>
      </c>
      <c r="C25" s="33">
        <v>30.143999999999998</v>
      </c>
      <c r="D25" s="5">
        <v>65</v>
      </c>
      <c r="E25" s="4">
        <v>63</v>
      </c>
      <c r="F25" s="6">
        <v>61</v>
      </c>
      <c r="G25" s="5" t="s">
        <v>37</v>
      </c>
      <c r="H25" s="6">
        <v>1</v>
      </c>
      <c r="I25" s="6">
        <v>10</v>
      </c>
      <c r="J25" s="14">
        <v>0.02</v>
      </c>
      <c r="K25" s="4">
        <v>68.5</v>
      </c>
      <c r="L25" s="6">
        <v>59.4</v>
      </c>
      <c r="M25" s="5" t="s">
        <v>44</v>
      </c>
      <c r="N25" s="5">
        <v>2</v>
      </c>
      <c r="O25" s="11">
        <v>8</v>
      </c>
      <c r="P25" s="6" t="s">
        <v>110</v>
      </c>
      <c r="Q25" s="77">
        <v>1019.6077557202717</v>
      </c>
      <c r="R25" s="49">
        <f t="shared" si="1"/>
        <v>18.333333333333332</v>
      </c>
      <c r="S25" s="50">
        <f t="shared" si="1"/>
        <v>17.222222222222221</v>
      </c>
      <c r="T25" s="50">
        <f t="shared" si="1"/>
        <v>16.111111111111111</v>
      </c>
      <c r="U25" s="51">
        <f t="shared" si="2"/>
        <v>5.0799999999999998E-2</v>
      </c>
      <c r="V25" s="50">
        <f t="shared" si="3"/>
        <v>20.277777777777779</v>
      </c>
      <c r="W25" s="14">
        <f t="shared" si="3"/>
        <v>15.222222222222221</v>
      </c>
    </row>
    <row r="26" spans="2:23" x14ac:dyDescent="0.25">
      <c r="B26" s="4">
        <v>18</v>
      </c>
      <c r="C26" s="33">
        <v>30.11</v>
      </c>
      <c r="D26" s="5">
        <v>64</v>
      </c>
      <c r="E26" s="4">
        <v>61</v>
      </c>
      <c r="F26" s="6">
        <v>57.4</v>
      </c>
      <c r="G26" s="5" t="s">
        <v>44</v>
      </c>
      <c r="H26" s="6">
        <v>1.5</v>
      </c>
      <c r="I26" s="6">
        <v>7</v>
      </c>
      <c r="J26" s="14"/>
      <c r="K26" s="4">
        <v>65</v>
      </c>
      <c r="L26" s="6">
        <v>54.3</v>
      </c>
      <c r="M26" s="5" t="s">
        <v>44</v>
      </c>
      <c r="N26" s="5">
        <v>1</v>
      </c>
      <c r="O26" s="11">
        <v>7</v>
      </c>
      <c r="P26" s="6" t="s">
        <v>33</v>
      </c>
      <c r="Q26" s="77">
        <v>1018.4563835825556</v>
      </c>
      <c r="R26" s="49">
        <f t="shared" si="1"/>
        <v>17.777777777777779</v>
      </c>
      <c r="S26" s="50">
        <f t="shared" si="1"/>
        <v>16.111111111111111</v>
      </c>
      <c r="T26" s="50">
        <f t="shared" si="1"/>
        <v>14.111111111111111</v>
      </c>
      <c r="U26" s="51">
        <f t="shared" si="2"/>
        <v>0</v>
      </c>
      <c r="V26" s="50">
        <f t="shared" si="3"/>
        <v>18.333333333333332</v>
      </c>
      <c r="W26" s="14">
        <f t="shared" si="3"/>
        <v>12.388888888888888</v>
      </c>
    </row>
    <row r="27" spans="2:23" x14ac:dyDescent="0.25">
      <c r="B27" s="4">
        <v>19</v>
      </c>
      <c r="C27" s="33">
        <v>30.08</v>
      </c>
      <c r="D27" s="5">
        <v>62</v>
      </c>
      <c r="E27" s="4">
        <v>61</v>
      </c>
      <c r="F27" s="6">
        <v>54.4</v>
      </c>
      <c r="G27" s="5" t="s">
        <v>31</v>
      </c>
      <c r="H27" s="6">
        <v>1.5</v>
      </c>
      <c r="I27" s="6">
        <v>1</v>
      </c>
      <c r="J27" s="14"/>
      <c r="K27" s="4">
        <v>65</v>
      </c>
      <c r="L27" s="6">
        <v>47.2</v>
      </c>
      <c r="M27" s="5" t="s">
        <v>31</v>
      </c>
      <c r="N27" s="5">
        <v>1</v>
      </c>
      <c r="O27" s="11">
        <v>7</v>
      </c>
      <c r="P27" s="6" t="s">
        <v>33</v>
      </c>
      <c r="Q27" s="77">
        <v>1017.1018281264195</v>
      </c>
      <c r="R27" s="49">
        <f t="shared" si="1"/>
        <v>16.666666666666668</v>
      </c>
      <c r="S27" s="50">
        <f t="shared" si="1"/>
        <v>16.111111111111111</v>
      </c>
      <c r="T27" s="50">
        <f t="shared" si="1"/>
        <v>12.444444444444443</v>
      </c>
      <c r="U27" s="51">
        <f t="shared" si="2"/>
        <v>0</v>
      </c>
      <c r="V27" s="50">
        <f t="shared" si="3"/>
        <v>18.333333333333332</v>
      </c>
      <c r="W27" s="14">
        <f t="shared" si="3"/>
        <v>8.4444444444444464</v>
      </c>
    </row>
    <row r="28" spans="2:23" x14ac:dyDescent="0.25">
      <c r="B28" s="4">
        <v>20</v>
      </c>
      <c r="C28" s="33">
        <v>29.94</v>
      </c>
      <c r="D28" s="5">
        <v>62</v>
      </c>
      <c r="E28" s="4">
        <v>59.7</v>
      </c>
      <c r="F28" s="6">
        <v>53</v>
      </c>
      <c r="G28" s="5" t="s">
        <v>31</v>
      </c>
      <c r="H28" s="6">
        <v>2</v>
      </c>
      <c r="I28" s="6">
        <v>0</v>
      </c>
      <c r="J28" s="14">
        <v>0.24</v>
      </c>
      <c r="K28" s="4">
        <v>65</v>
      </c>
      <c r="L28" s="6">
        <v>52</v>
      </c>
      <c r="M28" s="5" t="s">
        <v>31</v>
      </c>
      <c r="N28" s="5">
        <v>1</v>
      </c>
      <c r="O28" s="11">
        <v>7</v>
      </c>
      <c r="P28" s="6" t="s">
        <v>33</v>
      </c>
      <c r="Q28" s="77">
        <v>1012.6995228939762</v>
      </c>
      <c r="R28" s="49">
        <f t="shared" si="1"/>
        <v>16.666666666666668</v>
      </c>
      <c r="S28" s="50">
        <f t="shared" si="1"/>
        <v>15.388888888888889</v>
      </c>
      <c r="T28" s="50">
        <f t="shared" si="1"/>
        <v>11.666666666666666</v>
      </c>
      <c r="U28" s="51">
        <f t="shared" si="2"/>
        <v>0.60960000000000003</v>
      </c>
      <c r="V28" s="50">
        <f t="shared" si="3"/>
        <v>18.333333333333332</v>
      </c>
      <c r="W28" s="14">
        <f t="shared" si="3"/>
        <v>11.111111111111111</v>
      </c>
    </row>
    <row r="29" spans="2:23" x14ac:dyDescent="0.25">
      <c r="B29" s="4">
        <v>21</v>
      </c>
      <c r="C29" s="33">
        <v>29.56</v>
      </c>
      <c r="D29" s="5">
        <v>63</v>
      </c>
      <c r="E29" s="4">
        <v>57</v>
      </c>
      <c r="F29" s="6">
        <v>56</v>
      </c>
      <c r="G29" s="5" t="s">
        <v>44</v>
      </c>
      <c r="H29" s="6">
        <v>1.5</v>
      </c>
      <c r="I29" s="6">
        <v>10</v>
      </c>
      <c r="J29" s="14">
        <v>0.02</v>
      </c>
      <c r="K29" s="4">
        <v>62.8</v>
      </c>
      <c r="L29" s="6">
        <v>50.4</v>
      </c>
      <c r="M29" s="5" t="s">
        <v>39</v>
      </c>
      <c r="N29" s="5">
        <v>0.5</v>
      </c>
      <c r="O29" s="11">
        <v>9</v>
      </c>
      <c r="P29" s="6" t="s">
        <v>36</v>
      </c>
      <c r="Q29" s="77">
        <v>999.83124606068009</v>
      </c>
      <c r="R29" s="49">
        <f t="shared" si="1"/>
        <v>17.222222222222221</v>
      </c>
      <c r="S29" s="50">
        <f t="shared" si="1"/>
        <v>13.888888888888889</v>
      </c>
      <c r="T29" s="50">
        <f t="shared" si="1"/>
        <v>13.333333333333332</v>
      </c>
      <c r="U29" s="51">
        <f t="shared" si="2"/>
        <v>5.0799999999999998E-2</v>
      </c>
      <c r="V29" s="50">
        <f t="shared" si="3"/>
        <v>17.111111111111111</v>
      </c>
      <c r="W29" s="14">
        <f t="shared" si="3"/>
        <v>10.222222222222221</v>
      </c>
    </row>
    <row r="30" spans="2:23" x14ac:dyDescent="0.25">
      <c r="B30" s="4">
        <v>22</v>
      </c>
      <c r="C30" s="33">
        <v>29.91</v>
      </c>
      <c r="D30" s="5">
        <v>62</v>
      </c>
      <c r="E30" s="4">
        <v>57.5</v>
      </c>
      <c r="F30" s="6">
        <v>54.5</v>
      </c>
      <c r="G30" s="5" t="s">
        <v>39</v>
      </c>
      <c r="H30" s="6">
        <v>1.5</v>
      </c>
      <c r="I30" s="6">
        <v>10</v>
      </c>
      <c r="J30" s="14">
        <v>0.25</v>
      </c>
      <c r="K30" s="4">
        <v>63</v>
      </c>
      <c r="L30" s="6">
        <v>45.5</v>
      </c>
      <c r="M30" s="34" t="s">
        <v>106</v>
      </c>
      <c r="N30" s="5">
        <v>0</v>
      </c>
      <c r="O30" s="11">
        <v>8</v>
      </c>
      <c r="P30" s="6" t="s">
        <v>74</v>
      </c>
      <c r="Q30" s="77">
        <v>1011.6836063018739</v>
      </c>
      <c r="R30" s="49">
        <f t="shared" si="1"/>
        <v>16.666666666666668</v>
      </c>
      <c r="S30" s="50">
        <f t="shared" si="1"/>
        <v>14.166666666666666</v>
      </c>
      <c r="T30" s="50">
        <f t="shared" si="1"/>
        <v>12.5</v>
      </c>
      <c r="U30" s="51">
        <f t="shared" si="2"/>
        <v>0.63500000000000001</v>
      </c>
      <c r="V30" s="50">
        <f t="shared" si="3"/>
        <v>17.222222222222221</v>
      </c>
      <c r="W30" s="14">
        <f t="shared" si="3"/>
        <v>7.5</v>
      </c>
    </row>
    <row r="31" spans="2:23" x14ac:dyDescent="0.25">
      <c r="B31" s="4">
        <v>23</v>
      </c>
      <c r="C31" s="33">
        <v>29.827999999999999</v>
      </c>
      <c r="D31" s="5">
        <v>61</v>
      </c>
      <c r="E31" s="4">
        <v>54</v>
      </c>
      <c r="F31" s="6">
        <v>52</v>
      </c>
      <c r="G31" s="5" t="s">
        <v>32</v>
      </c>
      <c r="H31" s="6">
        <v>1</v>
      </c>
      <c r="I31" s="6">
        <v>10</v>
      </c>
      <c r="J31" s="14">
        <v>1.24</v>
      </c>
      <c r="K31" s="4" t="s">
        <v>106</v>
      </c>
      <c r="L31" s="6" t="s">
        <v>106</v>
      </c>
      <c r="M31" s="34" t="s">
        <v>106</v>
      </c>
      <c r="N31" s="5" t="s">
        <v>106</v>
      </c>
      <c r="O31" s="11" t="s">
        <v>106</v>
      </c>
      <c r="P31" s="6" t="s">
        <v>85</v>
      </c>
      <c r="Q31" s="77">
        <v>1008.9067676167941</v>
      </c>
      <c r="R31" s="49">
        <f t="shared" si="1"/>
        <v>16.111111111111111</v>
      </c>
      <c r="S31" s="50">
        <f t="shared" si="1"/>
        <v>12.222222222222221</v>
      </c>
      <c r="T31" s="50">
        <f t="shared" si="1"/>
        <v>11.111111111111111</v>
      </c>
      <c r="U31" s="51">
        <f t="shared" si="2"/>
        <v>3.1496000000000004</v>
      </c>
      <c r="V31" s="50" t="e">
        <f t="shared" si="3"/>
        <v>#VALUE!</v>
      </c>
      <c r="W31" s="14" t="e">
        <f t="shared" si="3"/>
        <v>#VALUE!</v>
      </c>
    </row>
    <row r="32" spans="2:23" x14ac:dyDescent="0.25">
      <c r="B32" s="4">
        <v>24</v>
      </c>
      <c r="C32" s="33">
        <v>29.77</v>
      </c>
      <c r="D32" s="5">
        <v>63</v>
      </c>
      <c r="E32" s="4" t="s">
        <v>106</v>
      </c>
      <c r="F32" s="6" t="s">
        <v>106</v>
      </c>
      <c r="G32" s="5" t="s">
        <v>38</v>
      </c>
      <c r="H32" s="6">
        <v>2</v>
      </c>
      <c r="I32" s="6" t="s">
        <v>106</v>
      </c>
      <c r="J32" s="14" t="s">
        <v>106</v>
      </c>
      <c r="K32" s="4">
        <v>63</v>
      </c>
      <c r="L32" s="6">
        <v>48.2</v>
      </c>
      <c r="M32" s="34" t="s">
        <v>106</v>
      </c>
      <c r="N32" s="5" t="s">
        <v>106</v>
      </c>
      <c r="O32" s="11" t="s">
        <v>106</v>
      </c>
      <c r="P32" s="6" t="s">
        <v>33</v>
      </c>
      <c r="Q32" s="77">
        <v>1006.9426622053962</v>
      </c>
      <c r="R32" s="49">
        <f t="shared" si="1"/>
        <v>17.222222222222221</v>
      </c>
      <c r="S32" s="50" t="e">
        <f t="shared" si="1"/>
        <v>#VALUE!</v>
      </c>
      <c r="T32" s="50" t="e">
        <f t="shared" si="1"/>
        <v>#VALUE!</v>
      </c>
      <c r="U32" s="51" t="e">
        <f t="shared" si="2"/>
        <v>#VALUE!</v>
      </c>
      <c r="V32" s="50">
        <f t="shared" si="3"/>
        <v>17.222222222222221</v>
      </c>
      <c r="W32" s="14">
        <f t="shared" si="3"/>
        <v>9.0000000000000018</v>
      </c>
    </row>
    <row r="33" spans="2:23" x14ac:dyDescent="0.25">
      <c r="B33" s="4">
        <v>25</v>
      </c>
      <c r="C33" s="33">
        <v>29.664000000000001</v>
      </c>
      <c r="D33" s="5">
        <v>60</v>
      </c>
      <c r="E33" s="4">
        <v>54</v>
      </c>
      <c r="F33" s="6">
        <v>52</v>
      </c>
      <c r="G33" s="5" t="s">
        <v>31</v>
      </c>
      <c r="H33" s="6">
        <v>2</v>
      </c>
      <c r="I33" s="6">
        <v>10</v>
      </c>
      <c r="J33" s="14">
        <v>0.71</v>
      </c>
      <c r="K33" s="4">
        <v>58.1</v>
      </c>
      <c r="L33" s="6">
        <v>48.1</v>
      </c>
      <c r="M33" s="5" t="s">
        <v>31</v>
      </c>
      <c r="N33" s="5">
        <v>1.5</v>
      </c>
      <c r="O33" s="11">
        <v>8</v>
      </c>
      <c r="P33" s="6" t="s">
        <v>111</v>
      </c>
      <c r="Q33" s="77">
        <v>1003.353090246635</v>
      </c>
      <c r="R33" s="49">
        <f t="shared" si="1"/>
        <v>15.555555555555555</v>
      </c>
      <c r="S33" s="50">
        <f t="shared" si="1"/>
        <v>12.222222222222221</v>
      </c>
      <c r="T33" s="50">
        <f t="shared" si="1"/>
        <v>11.111111111111111</v>
      </c>
      <c r="U33" s="51">
        <f t="shared" si="2"/>
        <v>1.8034000000000001</v>
      </c>
      <c r="V33" s="50">
        <f t="shared" si="3"/>
        <v>14.5</v>
      </c>
      <c r="W33" s="14">
        <f t="shared" si="3"/>
        <v>8.9444444444444446</v>
      </c>
    </row>
    <row r="34" spans="2:23" x14ac:dyDescent="0.25">
      <c r="B34" s="4">
        <v>26</v>
      </c>
      <c r="C34" s="33">
        <v>29.504000000000001</v>
      </c>
      <c r="D34" s="5">
        <v>61</v>
      </c>
      <c r="E34" s="4">
        <v>58</v>
      </c>
      <c r="F34" s="6">
        <v>57</v>
      </c>
      <c r="G34" s="5" t="s">
        <v>32</v>
      </c>
      <c r="H34" s="6">
        <v>0.5</v>
      </c>
      <c r="I34" s="6">
        <v>10</v>
      </c>
      <c r="J34" s="14">
        <v>0.38</v>
      </c>
      <c r="K34" s="4">
        <v>63.4</v>
      </c>
      <c r="L34" s="6">
        <v>56.2</v>
      </c>
      <c r="M34" s="5" t="s">
        <v>35</v>
      </c>
      <c r="N34" s="5">
        <v>2</v>
      </c>
      <c r="O34" s="11">
        <v>9</v>
      </c>
      <c r="P34" s="6" t="s">
        <v>74</v>
      </c>
      <c r="Q34" s="77">
        <v>997.93486842208938</v>
      </c>
      <c r="R34" s="49">
        <f t="shared" si="1"/>
        <v>16.111111111111111</v>
      </c>
      <c r="S34" s="50">
        <f t="shared" si="1"/>
        <v>14.444444444444445</v>
      </c>
      <c r="T34" s="50">
        <f t="shared" si="1"/>
        <v>13.888888888888889</v>
      </c>
      <c r="U34" s="51">
        <f t="shared" si="2"/>
        <v>0.96520000000000006</v>
      </c>
      <c r="V34" s="50">
        <f t="shared" si="3"/>
        <v>17.444444444444443</v>
      </c>
      <c r="W34" s="14">
        <f t="shared" si="3"/>
        <v>13.444444444444446</v>
      </c>
    </row>
    <row r="35" spans="2:23" x14ac:dyDescent="0.25">
      <c r="B35" s="4">
        <v>27</v>
      </c>
      <c r="C35" s="33">
        <v>29.254000000000001</v>
      </c>
      <c r="D35" s="5">
        <v>63</v>
      </c>
      <c r="E35" s="4">
        <v>62</v>
      </c>
      <c r="F35" s="6">
        <v>58.4</v>
      </c>
      <c r="G35" s="5" t="s">
        <v>32</v>
      </c>
      <c r="H35" s="6">
        <v>5</v>
      </c>
      <c r="I35" s="6">
        <v>8</v>
      </c>
      <c r="J35" s="14">
        <v>0.36</v>
      </c>
      <c r="K35" s="4">
        <v>64.2</v>
      </c>
      <c r="L35" s="6">
        <v>55.5</v>
      </c>
      <c r="M35" s="5" t="s">
        <v>35</v>
      </c>
      <c r="N35" s="5">
        <v>5</v>
      </c>
      <c r="O35" s="11">
        <v>10</v>
      </c>
      <c r="P35" s="6" t="s">
        <v>112</v>
      </c>
      <c r="Q35" s="77">
        <v>989.46889682123674</v>
      </c>
      <c r="R35" s="49">
        <f t="shared" si="1"/>
        <v>17.222222222222221</v>
      </c>
      <c r="S35" s="50">
        <f t="shared" si="1"/>
        <v>16.666666666666668</v>
      </c>
      <c r="T35" s="50">
        <f t="shared" si="1"/>
        <v>14.666666666666666</v>
      </c>
      <c r="U35" s="51">
        <f t="shared" si="2"/>
        <v>0.91439999999999988</v>
      </c>
      <c r="V35" s="50">
        <f t="shared" si="3"/>
        <v>17.888888888888889</v>
      </c>
      <c r="W35" s="14">
        <f t="shared" si="3"/>
        <v>13.055555555555555</v>
      </c>
    </row>
    <row r="36" spans="2:23" x14ac:dyDescent="0.25">
      <c r="B36" s="4">
        <v>28</v>
      </c>
      <c r="C36" s="33">
        <v>29.544</v>
      </c>
      <c r="D36" s="5">
        <v>63</v>
      </c>
      <c r="E36" s="4">
        <v>59</v>
      </c>
      <c r="F36" s="6">
        <v>55.4</v>
      </c>
      <c r="G36" s="5" t="s">
        <v>39</v>
      </c>
      <c r="H36" s="6">
        <v>3</v>
      </c>
      <c r="I36" s="6">
        <v>10</v>
      </c>
      <c r="J36" s="14">
        <v>0.02</v>
      </c>
      <c r="K36" s="4">
        <v>63.7</v>
      </c>
      <c r="L36" s="6">
        <v>53.1</v>
      </c>
      <c r="M36" s="5"/>
      <c r="N36" s="5">
        <v>0</v>
      </c>
      <c r="O36" s="11">
        <v>8</v>
      </c>
      <c r="P36" s="6" t="s">
        <v>33</v>
      </c>
      <c r="Q36" s="77">
        <v>999.28942387822576</v>
      </c>
      <c r="R36" s="49">
        <f t="shared" si="1"/>
        <v>17.222222222222221</v>
      </c>
      <c r="S36" s="50">
        <f t="shared" si="1"/>
        <v>15</v>
      </c>
      <c r="T36" s="50">
        <f t="shared" si="1"/>
        <v>12.999999999999998</v>
      </c>
      <c r="U36" s="51">
        <f t="shared" si="2"/>
        <v>5.0799999999999998E-2</v>
      </c>
      <c r="V36" s="50">
        <f t="shared" si="3"/>
        <v>17.611111111111111</v>
      </c>
      <c r="W36" s="14">
        <f t="shared" si="3"/>
        <v>11.722222222222223</v>
      </c>
    </row>
    <row r="37" spans="2:23" x14ac:dyDescent="0.25">
      <c r="B37" s="4">
        <v>29</v>
      </c>
      <c r="C37" s="33">
        <v>29.66</v>
      </c>
      <c r="D37" s="5">
        <v>62</v>
      </c>
      <c r="E37" s="4">
        <v>59.8</v>
      </c>
      <c r="F37" s="6">
        <v>58.5</v>
      </c>
      <c r="G37" s="5" t="s">
        <v>31</v>
      </c>
      <c r="H37" s="6">
        <v>1.5</v>
      </c>
      <c r="I37" s="6">
        <v>10</v>
      </c>
      <c r="J37" s="14">
        <v>0.17</v>
      </c>
      <c r="K37" s="4">
        <v>63.4</v>
      </c>
      <c r="L37" s="6">
        <v>52</v>
      </c>
      <c r="M37" s="5" t="s">
        <v>35</v>
      </c>
      <c r="N37" s="5">
        <v>2</v>
      </c>
      <c r="O37" s="11">
        <v>8</v>
      </c>
      <c r="P37" s="6" t="s">
        <v>36</v>
      </c>
      <c r="Q37" s="77">
        <v>1003.2176347010211</v>
      </c>
      <c r="R37" s="49">
        <f t="shared" si="1"/>
        <v>16.666666666666668</v>
      </c>
      <c r="S37" s="50">
        <f t="shared" si="1"/>
        <v>15.444444444444443</v>
      </c>
      <c r="T37" s="50">
        <f t="shared" si="1"/>
        <v>14.722222222222221</v>
      </c>
      <c r="U37" s="51">
        <f t="shared" si="2"/>
        <v>0.43179999999999996</v>
      </c>
      <c r="V37" s="50">
        <f t="shared" si="3"/>
        <v>17.444444444444443</v>
      </c>
      <c r="W37" s="14">
        <f t="shared" si="3"/>
        <v>11.111111111111111</v>
      </c>
    </row>
    <row r="38" spans="2:23" x14ac:dyDescent="0.25">
      <c r="B38" s="4">
        <v>30</v>
      </c>
      <c r="C38" s="33">
        <v>29.89</v>
      </c>
      <c r="D38" s="5">
        <v>62</v>
      </c>
      <c r="E38" s="4">
        <v>53</v>
      </c>
      <c r="F38" s="6">
        <v>49.7</v>
      </c>
      <c r="G38" s="5" t="s">
        <v>39</v>
      </c>
      <c r="H38" s="6">
        <v>1.5</v>
      </c>
      <c r="I38" s="6">
        <v>10</v>
      </c>
      <c r="J38" s="14">
        <v>0.6</v>
      </c>
      <c r="K38" s="4">
        <v>57.7</v>
      </c>
      <c r="L38" s="6">
        <v>49.6</v>
      </c>
      <c r="M38" s="5" t="s">
        <v>35</v>
      </c>
      <c r="N38" s="5">
        <v>1.5</v>
      </c>
      <c r="O38" s="11">
        <v>7</v>
      </c>
      <c r="P38" s="6" t="s">
        <v>33</v>
      </c>
      <c r="Q38" s="77">
        <v>1011.0063285738057</v>
      </c>
      <c r="R38" s="49">
        <f t="shared" si="1"/>
        <v>16.666666666666668</v>
      </c>
      <c r="S38" s="50">
        <f t="shared" si="1"/>
        <v>11.666666666666666</v>
      </c>
      <c r="T38" s="50">
        <f t="shared" si="1"/>
        <v>9.8333333333333339</v>
      </c>
      <c r="U38" s="51">
        <f t="shared" si="2"/>
        <v>1.524</v>
      </c>
      <c r="V38" s="50">
        <f t="shared" si="3"/>
        <v>14.277777777777779</v>
      </c>
      <c r="W38" s="14">
        <f t="shared" si="3"/>
        <v>9.7777777777777786</v>
      </c>
    </row>
    <row r="39" spans="2:23" x14ac:dyDescent="0.25">
      <c r="B39" s="1" t="s">
        <v>15</v>
      </c>
      <c r="C39" s="12">
        <f t="shared" ref="C39:O39" si="4">SUM(C8:C38)</f>
        <v>897.41199999999992</v>
      </c>
      <c r="D39" s="36">
        <f t="shared" si="4"/>
        <v>1909</v>
      </c>
      <c r="E39" s="36">
        <f t="shared" si="4"/>
        <v>1787.8</v>
      </c>
      <c r="F39" s="36">
        <f t="shared" si="4"/>
        <v>1692.8000000000004</v>
      </c>
      <c r="G39" s="36"/>
      <c r="H39" s="36">
        <f t="shared" si="4"/>
        <v>60</v>
      </c>
      <c r="I39" s="36">
        <f t="shared" si="4"/>
        <v>195</v>
      </c>
      <c r="J39" s="35">
        <f t="shared" si="4"/>
        <v>5.839999999999999</v>
      </c>
      <c r="K39" s="36">
        <f t="shared" si="4"/>
        <v>1934.0000000000002</v>
      </c>
      <c r="L39" s="36">
        <f t="shared" si="4"/>
        <v>1573.8999999999999</v>
      </c>
      <c r="M39" s="12"/>
      <c r="N39" s="36">
        <f t="shared" si="4"/>
        <v>41.5</v>
      </c>
      <c r="O39" s="37">
        <f t="shared" si="4"/>
        <v>220</v>
      </c>
      <c r="P39" s="3"/>
      <c r="Q39" s="37">
        <f>SUM(Q9:Q38)</f>
        <v>30353.962305469358</v>
      </c>
      <c r="R39" s="37"/>
      <c r="S39" s="47"/>
      <c r="T39" s="47"/>
      <c r="U39" s="48">
        <f t="shared" si="2"/>
        <v>14.833599999999997</v>
      </c>
      <c r="V39" s="47"/>
      <c r="W39" s="13"/>
    </row>
    <row r="40" spans="2:23" x14ac:dyDescent="0.25">
      <c r="B40" s="7" t="s">
        <v>16</v>
      </c>
      <c r="C40" s="15">
        <f>C39/30</f>
        <v>29.91373333333333</v>
      </c>
      <c r="D40" s="38">
        <f>D39/30</f>
        <v>63.633333333333333</v>
      </c>
      <c r="E40" s="38">
        <f>E39/30</f>
        <v>59.593333333333334</v>
      </c>
      <c r="F40" s="38">
        <f>F39/30</f>
        <v>56.426666666666684</v>
      </c>
      <c r="G40" s="38"/>
      <c r="H40" s="38">
        <f>H39/30</f>
        <v>2</v>
      </c>
      <c r="I40" s="38">
        <f>I39/30</f>
        <v>6.5</v>
      </c>
      <c r="J40" s="38">
        <f>J39/30</f>
        <v>0.19466666666666663</v>
      </c>
      <c r="K40" s="38">
        <f>K39/30</f>
        <v>64.466666666666669</v>
      </c>
      <c r="L40" s="38">
        <f>L39/30</f>
        <v>52.463333333333331</v>
      </c>
      <c r="M40" s="15"/>
      <c r="N40" s="38">
        <f>N39/30</f>
        <v>1.3833333333333333</v>
      </c>
      <c r="O40" s="39">
        <f>O39/30</f>
        <v>7.333333333333333</v>
      </c>
      <c r="P40" s="9"/>
      <c r="Q40" s="38">
        <f>AVERAGE(Q9:Q38)</f>
        <v>1011.7987435156452</v>
      </c>
      <c r="R40" s="39">
        <f t="shared" si="1"/>
        <v>17.574074074074073</v>
      </c>
      <c r="S40" s="52">
        <f t="shared" si="1"/>
        <v>15.329629629629629</v>
      </c>
      <c r="T40" s="52">
        <f t="shared" si="1"/>
        <v>13.57037037037038</v>
      </c>
      <c r="U40" s="53">
        <f t="shared" si="2"/>
        <v>0.49445333333333324</v>
      </c>
      <c r="V40" s="52">
        <f t="shared" si="3"/>
        <v>18.037037037037038</v>
      </c>
      <c r="W40" s="54">
        <f t="shared" si="3"/>
        <v>11.368518518518517</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0.5</v>
      </c>
      <c r="D44" s="5">
        <v>4</v>
      </c>
      <c r="E44" s="5">
        <v>3.5</v>
      </c>
      <c r="F44" s="5">
        <v>0.5</v>
      </c>
      <c r="G44" s="5">
        <v>4</v>
      </c>
      <c r="H44" s="5">
        <v>9</v>
      </c>
      <c r="I44" s="5">
        <v>6</v>
      </c>
      <c r="J44" s="5">
        <v>0.5</v>
      </c>
      <c r="K44" s="6"/>
    </row>
    <row r="45" spans="2:23" ht="30" x14ac:dyDescent="0.25">
      <c r="B45" s="24" t="s">
        <v>28</v>
      </c>
      <c r="C45" s="7">
        <v>1.5</v>
      </c>
      <c r="D45" s="8">
        <v>8.5</v>
      </c>
      <c r="E45" s="8">
        <v>11.5</v>
      </c>
      <c r="F45" s="8">
        <v>1</v>
      </c>
      <c r="G45" s="8">
        <v>16.5</v>
      </c>
      <c r="H45" s="8">
        <v>22</v>
      </c>
      <c r="I45" s="8">
        <v>16</v>
      </c>
      <c r="J45" s="8">
        <v>2</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1 I33:I38">
    <cfRule type="cellIs" dxfId="46" priority="8" operator="greaterThan">
      <formula>10</formula>
    </cfRule>
  </conditionalFormatting>
  <conditionalFormatting sqref="J9:J31 J33:J38">
    <cfRule type="cellIs" dxfId="45" priority="7" operator="greaterThanOrEqual">
      <formula>5</formula>
    </cfRule>
  </conditionalFormatting>
  <conditionalFormatting sqref="K9:K30 K33:K38">
    <cfRule type="cellIs" dxfId="44" priority="5" operator="lessThan">
      <formula>35</formula>
    </cfRule>
    <cfRule type="cellIs" dxfId="43" priority="6" operator="greaterThanOrEqual">
      <formula>85</formula>
    </cfRule>
  </conditionalFormatting>
  <conditionalFormatting sqref="L9:L30 L33:L38">
    <cfRule type="cellIs" dxfId="42" priority="3" operator="notBetween">
      <formula>70</formula>
      <formula>20</formula>
    </cfRule>
    <cfRule type="expression" dxfId="41" priority="4">
      <formula>L9&gt;K9</formula>
    </cfRule>
  </conditionalFormatting>
  <conditionalFormatting sqref="O9:O30 O33: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321D97-1384-43F5-9C47-2F85BDFCEC09}">
  <ds:schemaRefs>
    <ds:schemaRef ds:uri="http://schemas.microsoft.com/sharepoint/v3/contenttype/forms"/>
  </ds:schemaRefs>
</ds:datastoreItem>
</file>

<file path=customXml/itemProps3.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