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199" documentId="13_ncr:1_{5F2EC9B4-412A-402E-9C95-81F556D675A6}" xr6:coauthVersionLast="45" xr6:coauthVersionMax="45" xr10:uidLastSave="{002797B5-4A72-49DE-9C59-E7CDD3E1A17B}"/>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8" i="12" l="1"/>
  <c r="Q37" i="12"/>
  <c r="Q39" i="8"/>
  <c r="Q39" i="9"/>
  <c r="Q39" i="10"/>
  <c r="Q39" i="11"/>
  <c r="Q40" i="8"/>
  <c r="Q40" i="9"/>
  <c r="Q40" i="10"/>
  <c r="Q40" i="11"/>
  <c r="Q41" i="1"/>
  <c r="Q41" i="2"/>
  <c r="Q41" i="3"/>
  <c r="Q41" i="4"/>
  <c r="Q41" i="5"/>
  <c r="Q41" i="6"/>
  <c r="Q41" i="7"/>
  <c r="Q40" i="1"/>
  <c r="Q40" i="2"/>
  <c r="Q40" i="3"/>
  <c r="Q40" i="4"/>
  <c r="Q40" i="5"/>
  <c r="Q40" i="6"/>
  <c r="Q40" i="7"/>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40" i="8" l="1"/>
  <c r="V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40" i="9"/>
  <c r="V40" i="9"/>
  <c r="U40" i="9"/>
  <c r="T40" i="9"/>
  <c r="S40" i="9"/>
  <c r="R40" i="9"/>
  <c r="U39" i="9"/>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40" i="10"/>
  <c r="V40" i="10"/>
  <c r="U40" i="10"/>
  <c r="T40" i="10"/>
  <c r="S40" i="10"/>
  <c r="R40" i="10"/>
  <c r="U39" i="10"/>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40" i="1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1" i="7" l="1"/>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5"/>
  <c r="V41" i="5"/>
  <c r="U41" i="5"/>
  <c r="T41" i="5"/>
  <c r="S41" i="5"/>
  <c r="R41" i="5"/>
  <c r="U40" i="5"/>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41" i="1"/>
  <c r="V41" i="1"/>
  <c r="U41" i="1"/>
  <c r="T41" i="1"/>
  <c r="S41" i="1"/>
  <c r="R41" i="1"/>
  <c r="U40"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38" i="12"/>
  <c r="V38" i="12"/>
  <c r="U38" i="12"/>
  <c r="T38" i="12"/>
  <c r="S38" i="12"/>
  <c r="R38" i="12"/>
  <c r="U37" i="12"/>
  <c r="W36" i="12"/>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E40" i="7" l="1"/>
  <c r="E41" i="7"/>
  <c r="E39" i="11"/>
  <c r="E40" i="11" s="1"/>
  <c r="E40" i="6"/>
  <c r="E41" i="6"/>
  <c r="E39" i="10"/>
  <c r="E40" i="10"/>
  <c r="E40" i="5"/>
  <c r="E41" i="5"/>
  <c r="E40" i="4"/>
  <c r="E41" i="4"/>
  <c r="E40" i="3"/>
  <c r="E41" i="3"/>
  <c r="O40" i="11" l="1"/>
  <c r="N40" i="11"/>
  <c r="L40" i="11"/>
  <c r="K40" i="11"/>
  <c r="J40" i="11"/>
  <c r="I40" i="11"/>
  <c r="H40" i="11"/>
  <c r="F40" i="11"/>
  <c r="D40" i="11"/>
  <c r="O40" i="10"/>
  <c r="N40" i="10"/>
  <c r="L40" i="10"/>
  <c r="K40" i="10"/>
  <c r="J40" i="10"/>
  <c r="I40" i="10"/>
  <c r="H40" i="10"/>
  <c r="F40" i="10"/>
  <c r="D40" i="10"/>
  <c r="N40" i="9"/>
  <c r="L40" i="9"/>
  <c r="K40" i="9"/>
  <c r="J40" i="9"/>
  <c r="H40" i="9"/>
  <c r="F40" i="9"/>
  <c r="E40" i="9"/>
  <c r="D40" i="9"/>
  <c r="E39" i="9"/>
  <c r="D38" i="12"/>
  <c r="E38" i="12"/>
  <c r="F38" i="12"/>
  <c r="H38" i="12"/>
  <c r="I38" i="12"/>
  <c r="J38" i="12"/>
  <c r="K38" i="12"/>
  <c r="L38" i="12"/>
  <c r="N38" i="12"/>
  <c r="O38" i="12"/>
  <c r="D40" i="8"/>
  <c r="E40" i="8"/>
  <c r="F40" i="8"/>
  <c r="H40" i="8"/>
  <c r="I40" i="8"/>
  <c r="J40" i="8"/>
  <c r="L40" i="8"/>
  <c r="N40" i="8"/>
  <c r="O40" i="8"/>
  <c r="E39" i="8"/>
  <c r="E40" i="2"/>
  <c r="E41" i="2" s="1"/>
  <c r="E37" i="12"/>
  <c r="E40" i="1"/>
  <c r="E41" i="1"/>
  <c r="O37" i="12" l="1"/>
  <c r="N37" i="12"/>
  <c r="L37" i="12"/>
  <c r="K37" i="12"/>
  <c r="J37" i="12"/>
  <c r="I37" i="12"/>
  <c r="H37" i="12"/>
  <c r="F37" i="12"/>
  <c r="D37" i="12"/>
  <c r="C37" i="12"/>
  <c r="O39" i="9"/>
  <c r="O40" i="9" s="1"/>
  <c r="N39" i="9"/>
  <c r="L39" i="9"/>
  <c r="K39" i="9"/>
  <c r="J39" i="9"/>
  <c r="I39" i="9"/>
  <c r="I40" i="9" s="1"/>
  <c r="H39" i="9"/>
  <c r="F39" i="9"/>
  <c r="D39" i="9"/>
  <c r="C39" i="9"/>
  <c r="O39" i="10"/>
  <c r="N39" i="10"/>
  <c r="L39" i="10"/>
  <c r="K39" i="10"/>
  <c r="J39" i="10"/>
  <c r="I39" i="10"/>
  <c r="H39" i="10"/>
  <c r="F39" i="10"/>
  <c r="D39" i="10"/>
  <c r="C39" i="10"/>
  <c r="O39" i="11"/>
  <c r="N39" i="11"/>
  <c r="L39" i="11"/>
  <c r="K39" i="11"/>
  <c r="J39" i="11"/>
  <c r="I39" i="11"/>
  <c r="H39" i="11"/>
  <c r="F39" i="11"/>
  <c r="D39" i="11"/>
  <c r="C39" i="11"/>
  <c r="L41" i="7"/>
  <c r="H41" i="7"/>
  <c r="O40" i="7"/>
  <c r="O41" i="7" s="1"/>
  <c r="N40" i="7"/>
  <c r="N41" i="7" s="1"/>
  <c r="L40" i="7"/>
  <c r="K40" i="7"/>
  <c r="K41" i="7" s="1"/>
  <c r="J40" i="7"/>
  <c r="J41" i="7" s="1"/>
  <c r="I40" i="7"/>
  <c r="I41" i="7" s="1"/>
  <c r="H40" i="7"/>
  <c r="F40" i="7"/>
  <c r="F41" i="7" s="1"/>
  <c r="D40" i="7"/>
  <c r="D41" i="7" s="1"/>
  <c r="C40" i="7"/>
  <c r="C41" i="7" s="1"/>
  <c r="L41" i="6"/>
  <c r="H41" i="6"/>
  <c r="C41" i="6"/>
  <c r="O40" i="6"/>
  <c r="O41" i="6" s="1"/>
  <c r="N40" i="6"/>
  <c r="N41" i="6" s="1"/>
  <c r="L40" i="6"/>
  <c r="K40" i="6"/>
  <c r="K41" i="6" s="1"/>
  <c r="J40" i="6"/>
  <c r="J41" i="6" s="1"/>
  <c r="I40" i="6"/>
  <c r="I41" i="6" s="1"/>
  <c r="H40" i="6"/>
  <c r="F40" i="6"/>
  <c r="F41" i="6" s="1"/>
  <c r="D40" i="6"/>
  <c r="D41" i="6" s="1"/>
  <c r="C40" i="6"/>
  <c r="N41" i="5"/>
  <c r="I41" i="5"/>
  <c r="H41" i="5"/>
  <c r="D41" i="5"/>
  <c r="C41" i="5"/>
  <c r="O40" i="5"/>
  <c r="O41" i="5" s="1"/>
  <c r="N40" i="5"/>
  <c r="L40" i="5"/>
  <c r="L41" i="5" s="1"/>
  <c r="K40" i="5"/>
  <c r="K41" i="5" s="1"/>
  <c r="J40" i="5"/>
  <c r="J41" i="5" s="1"/>
  <c r="I40" i="5"/>
  <c r="H40" i="5"/>
  <c r="F40" i="5"/>
  <c r="F41" i="5" s="1"/>
  <c r="D40" i="5"/>
  <c r="C40" i="5"/>
  <c r="O40" i="4"/>
  <c r="O41" i="4" s="1"/>
  <c r="N40" i="4"/>
  <c r="N41" i="4" s="1"/>
  <c r="L40" i="4"/>
  <c r="L41" i="4" s="1"/>
  <c r="K40" i="4"/>
  <c r="K41" i="4" s="1"/>
  <c r="J40" i="4"/>
  <c r="J41" i="4" s="1"/>
  <c r="I40" i="4"/>
  <c r="I41" i="4" s="1"/>
  <c r="H40" i="4"/>
  <c r="H41" i="4" s="1"/>
  <c r="F40" i="4"/>
  <c r="F41" i="4" s="1"/>
  <c r="D40" i="4"/>
  <c r="D41" i="4" s="1"/>
  <c r="C40" i="4"/>
  <c r="C41" i="4" s="1"/>
  <c r="O40" i="3"/>
  <c r="O41" i="3" s="1"/>
  <c r="N40" i="3"/>
  <c r="N41" i="3" s="1"/>
  <c r="L40" i="3"/>
  <c r="L41" i="3" s="1"/>
  <c r="K40" i="3"/>
  <c r="K41" i="3" s="1"/>
  <c r="J40" i="3"/>
  <c r="J41" i="3" s="1"/>
  <c r="I40" i="3"/>
  <c r="I41" i="3" s="1"/>
  <c r="H40" i="3"/>
  <c r="H41" i="3" s="1"/>
  <c r="F40" i="3"/>
  <c r="F41" i="3" s="1"/>
  <c r="D40" i="3"/>
  <c r="D41" i="3" s="1"/>
  <c r="C40" i="3"/>
  <c r="C41" i="3" s="1"/>
  <c r="C40" i="2"/>
  <c r="C41" i="2" s="1"/>
  <c r="C39" i="8"/>
  <c r="O39" i="8"/>
  <c r="N39" i="8"/>
  <c r="L39" i="8"/>
  <c r="K39" i="8"/>
  <c r="K40" i="8" s="1"/>
  <c r="J39" i="8"/>
  <c r="I39" i="8"/>
  <c r="H39" i="8"/>
  <c r="F39" i="8"/>
  <c r="D39" i="8"/>
  <c r="N41" i="2"/>
  <c r="K41" i="2"/>
  <c r="D41" i="2"/>
  <c r="O40" i="2"/>
  <c r="O41" i="2" s="1"/>
  <c r="N40" i="2"/>
  <c r="L40" i="2"/>
  <c r="L41" i="2" s="1"/>
  <c r="K40" i="2"/>
  <c r="J40" i="2"/>
  <c r="J41" i="2" s="1"/>
  <c r="I40" i="2"/>
  <c r="I41" i="2" s="1"/>
  <c r="H40" i="2"/>
  <c r="H41" i="2" s="1"/>
  <c r="F40" i="2"/>
  <c r="F41" i="2" s="1"/>
  <c r="D40" i="2"/>
  <c r="K40" i="1"/>
  <c r="K41" i="1" s="1"/>
  <c r="C40" i="11" l="1"/>
  <c r="C40" i="9"/>
  <c r="C40" i="8"/>
  <c r="C40" i="10"/>
  <c r="C38" i="12"/>
  <c r="D40" i="1"/>
  <c r="D41" i="1" s="1"/>
  <c r="F40" i="1"/>
  <c r="H40" i="1"/>
  <c r="I40" i="1"/>
  <c r="I41" i="1" s="1"/>
  <c r="J40" i="1"/>
  <c r="J41" i="1" s="1"/>
  <c r="L40" i="1"/>
  <c r="L41" i="1" s="1"/>
  <c r="N40" i="1"/>
  <c r="N41" i="1" s="1"/>
  <c r="O40" i="1"/>
  <c r="O41" i="1" s="1"/>
  <c r="F41" i="1"/>
  <c r="H41" i="1"/>
  <c r="C40" i="1"/>
  <c r="C41" i="1" s="1"/>
</calcChain>
</file>

<file path=xl/sharedStrings.xml><?xml version="1.0" encoding="utf-8"?>
<sst xmlns="http://schemas.openxmlformats.org/spreadsheetml/2006/main" count="1637" uniqueCount="157">
  <si>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</si>
  <si>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</si>
  <si>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</si>
  <si>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</si>
  <si>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</si>
  <si>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</si>
  <si>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</si>
  <si>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</si>
  <si>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</si>
  <si>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</si>
  <si>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</si>
  <si>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</si>
  <si>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</si>
  <si>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</si>
  <si>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</si>
  <si>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</si>
  <si>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</si>
  <si>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</si>
  <si>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</si>
  <si>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</si>
  <si>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</si>
  <si>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</si>
  <si>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</si>
  <si>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</si>
  <si>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</si>
  <si>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</si>
  <si>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</si>
  <si>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</si>
  <si>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</si>
  <si>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</si>
  <si>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</si>
  <si>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NW</t>
  </si>
  <si>
    <t>SW</t>
  </si>
  <si>
    <t>Fair. lu. co.</t>
  </si>
  <si>
    <t>Rainy</t>
  </si>
  <si>
    <t>Stormy</t>
  </si>
  <si>
    <t>W</t>
  </si>
  <si>
    <t>Squalls, hl.</t>
  </si>
  <si>
    <t>Fair</t>
  </si>
  <si>
    <t>S</t>
  </si>
  <si>
    <t>Gale</t>
  </si>
  <si>
    <t>Cloudy</t>
  </si>
  <si>
    <t>Fine</t>
  </si>
  <si>
    <t>NE</t>
  </si>
  <si>
    <t>Cloudy li. shs.</t>
  </si>
  <si>
    <t>N</t>
  </si>
  <si>
    <t>Gale from S. to W.</t>
  </si>
  <si>
    <t>Lt. shs.</t>
  </si>
  <si>
    <t>Li. Shs.</t>
  </si>
  <si>
    <t>Fair, h.r.</t>
  </si>
  <si>
    <t>Fair, shs.</t>
  </si>
  <si>
    <t>SE</t>
  </si>
  <si>
    <t>Dull</t>
  </si>
  <si>
    <t>E</t>
  </si>
  <si>
    <t>Fair Aurora</t>
  </si>
  <si>
    <t>Hr. fr. Fine</t>
  </si>
  <si>
    <t>Cloudy, hr. sh.</t>
  </si>
  <si>
    <t>G. at night</t>
  </si>
  <si>
    <t>Fair g. at night</t>
  </si>
  <si>
    <t>Shrs.</t>
  </si>
  <si>
    <t>G. from S.</t>
  </si>
  <si>
    <t>Fair shs.</t>
  </si>
  <si>
    <t>Hr. fr.</t>
  </si>
  <si>
    <t>Snow &amp; hl.</t>
  </si>
  <si>
    <t>Snow &amp; fair</t>
  </si>
  <si>
    <t>Fog</t>
  </si>
  <si>
    <t>Fair, li. sh.</t>
  </si>
  <si>
    <t>Mist</t>
  </si>
  <si>
    <t>ME</t>
  </si>
  <si>
    <t>Fine; rain</t>
  </si>
  <si>
    <t>Cloudy, lu. ha.</t>
  </si>
  <si>
    <t>Rainy after noon</t>
  </si>
  <si>
    <t>Stormy at night</t>
  </si>
  <si>
    <t>G. w. &amp; r., 29.208 bar at 9 pm</t>
  </si>
  <si>
    <t>Dull : fair</t>
  </si>
  <si>
    <t>Fine cuckoo</t>
  </si>
  <si>
    <t>Dull : swallows</t>
  </si>
  <si>
    <t>Fair, lu. ha.</t>
  </si>
  <si>
    <t>Fair li. th.</t>
  </si>
  <si>
    <t>Shs. hl</t>
  </si>
  <si>
    <t>Li. shs.</t>
  </si>
  <si>
    <t>Fog fair</t>
  </si>
  <si>
    <t>Cloudy : fair</t>
  </si>
  <si>
    <t>Shs. fair</t>
  </si>
  <si>
    <t>SSW</t>
  </si>
  <si>
    <t>T. l.</t>
  </si>
  <si>
    <t>Thunderstorm</t>
  </si>
  <si>
    <t>Fair fog</t>
  </si>
  <si>
    <t>Fair l.</t>
  </si>
  <si>
    <t>Fog l.</t>
  </si>
  <si>
    <t>H. r. fair</t>
  </si>
  <si>
    <t>Fair : dull, r. during night</t>
  </si>
  <si>
    <t>Shs.</t>
  </si>
  <si>
    <t>Variable</t>
  </si>
  <si>
    <t>Dull fair, fog</t>
  </si>
  <si>
    <t>Dull, shs.</t>
  </si>
  <si>
    <t>Showers</t>
  </si>
  <si>
    <t>Showers variable</t>
  </si>
  <si>
    <t>Showers boisterous</t>
  </si>
  <si>
    <t>Fog, fair</t>
  </si>
  <si>
    <t>Fair; h. r.</t>
  </si>
  <si>
    <t>Fair, cloudy</t>
  </si>
  <si>
    <t>Gale, 29.40 bar at 6pm</t>
  </si>
  <si>
    <t>Gale of w. and r.</t>
  </si>
  <si>
    <t>Fine h.d.</t>
  </si>
  <si>
    <t>Sh. Fair</t>
  </si>
  <si>
    <t>Fair h.d</t>
  </si>
  <si>
    <t>Fair lu. ha.</t>
  </si>
  <si>
    <t>Fair t.l.</t>
  </si>
  <si>
    <t>H. shs.</t>
  </si>
  <si>
    <t>Squally</t>
  </si>
  <si>
    <t>Sunshine &amp; shs.</t>
  </si>
  <si>
    <t>G. at nt. From S. to W.</t>
  </si>
  <si>
    <t>Fair : rain</t>
  </si>
  <si>
    <t>Dull fair</t>
  </si>
  <si>
    <t>G. of w. &amp; r.</t>
  </si>
  <si>
    <t>R. after 12</t>
  </si>
  <si>
    <t>Overcasy</t>
  </si>
  <si>
    <t>Cloudy : shs.</t>
  </si>
  <si>
    <t>Fair, h.d.</t>
  </si>
  <si>
    <t>Fine, h.d.</t>
  </si>
  <si>
    <t>Fair cloudy</t>
  </si>
  <si>
    <t>Shs. hl.</t>
  </si>
  <si>
    <t>Cloudy, shrs.</t>
  </si>
  <si>
    <t>W. &amp; r.</t>
  </si>
  <si>
    <t>Stormy t.l.hl.</t>
  </si>
  <si>
    <t>Fair : hl.</t>
  </si>
  <si>
    <t>Cloudy w. &amp; r.</t>
  </si>
  <si>
    <t>Fair : shs. hl.</t>
  </si>
  <si>
    <t>W. &amp; r. stormy</t>
  </si>
  <si>
    <t>Fair.</t>
  </si>
  <si>
    <t>Stormy : t.l.hl. Bar 28.908 at 11pm</t>
  </si>
  <si>
    <t>Squally, hl.</t>
  </si>
  <si>
    <t>Hl</t>
  </si>
  <si>
    <t>Cloudy, sn</t>
  </si>
  <si>
    <t>Fair. fr.</t>
  </si>
  <si>
    <t>Snow, fr.</t>
  </si>
  <si>
    <t>Snow 5 in. deep</t>
  </si>
  <si>
    <t>-</t>
  </si>
  <si>
    <t>Rain (cm)</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</si>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</sst>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name val="Calibri"/>
      <family val="2"/>
    </font>
    <font>
      <sz val="11"/>
      <name val="Calibri"/>
      <family val="2"/>
    </font>
    <font>
      <sz val="1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7">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5" xfId="0" applyFill="1" applyBorder="1"/>
    <xf numFmtId="0" fontId="0" fillId="0" borderId="6"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12" xfId="0" applyBorder="1"/>
    <xf numFmtId="0" fontId="0" fillId="0" borderId="7" xfId="0" applyBorder="1" applyAlignment="1">
      <alignment horizontal="center"/>
    </xf>
    <xf numFmtId="0" fontId="0" fillId="0" borderId="9" xfId="0" applyBorder="1" applyAlignment="1">
      <alignment horizontal="center"/>
    </xf>
    <xf numFmtId="2" fontId="0" fillId="0" borderId="3" xfId="0" applyNumberFormat="1" applyBorder="1"/>
    <xf numFmtId="2" fontId="0" fillId="0" borderId="10" xfId="0" applyNumberFormat="1" applyBorder="1"/>
    <xf numFmtId="165" fontId="0" fillId="0" borderId="11" xfId="0" applyNumberFormat="1" applyBorder="1"/>
    <xf numFmtId="2" fontId="0" fillId="0" borderId="0" xfId="0" applyNumberFormat="1"/>
    <xf numFmtId="2" fontId="0" fillId="0" borderId="11" xfId="0" applyNumberFormat="1" applyBorder="1"/>
    <xf numFmtId="2" fontId="0" fillId="0" borderId="8" xfId="0" applyNumberFormat="1" applyBorder="1"/>
    <xf numFmtId="2" fontId="0" fillId="0" borderId="12" xfId="0" applyNumberFormat="1" applyBorder="1"/>
    <xf numFmtId="2" fontId="0" fillId="0" borderId="9" xfId="0" applyNumberFormat="1" applyBorder="1"/>
    <xf numFmtId="0" fontId="1" fillId="0" borderId="0" xfId="0" applyFont="1" applyAlignment="1">
      <alignment horizontal="left"/>
    </xf>
    <xf numFmtId="0" fontId="2" fillId="0" borderId="0" xfId="0" applyFont="1"/>
    <xf numFmtId="2" fontId="2" fillId="0" borderId="0" xfId="0" applyNumberFormat="1" applyFont="1"/>
    <xf numFmtId="2" fontId="2" fillId="0" borderId="2" xfId="0" applyNumberFormat="1" applyFont="1" applyBorder="1" applyAlignment="1">
      <alignment horizontal="center"/>
    </xf>
    <xf numFmtId="0" fontId="2" fillId="0" borderId="10"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7" xfId="0" applyFont="1" applyBorder="1"/>
    <xf numFmtId="0" fontId="2" fillId="0" borderId="5" xfId="0" applyFont="1" applyBorder="1" applyAlignment="1">
      <alignment horizontal="center"/>
    </xf>
    <xf numFmtId="164" fontId="2" fillId="0" borderId="19" xfId="0" applyNumberFormat="1" applyFont="1" applyBorder="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164" fontId="2" fillId="0" borderId="11" xfId="0" applyNumberFormat="1"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164" fontId="2" fillId="0" borderId="12" xfId="0" applyNumberFormat="1" applyFont="1" applyBorder="1" applyAlignment="1">
      <alignment horizontal="center"/>
    </xf>
    <xf numFmtId="164" fontId="2" fillId="0" borderId="8" xfId="0" applyNumberFormat="1" applyFont="1" applyBorder="1" applyAlignment="1">
      <alignment horizontal="center"/>
    </xf>
    <xf numFmtId="0" fontId="2" fillId="0" borderId="12" xfId="0" applyFont="1" applyBorder="1" applyAlignment="1">
      <alignment horizontal="center"/>
    </xf>
    <xf numFmtId="165" fontId="3" fillId="0" borderId="0" xfId="0" applyNumberFormat="1" applyFont="1" applyAlignment="1">
      <alignment horizontal="right"/>
    </xf>
    <xf numFmtId="0" fontId="0" fillId="0" borderId="1" xfId="0" applyBorder="1" applyAlignment="1">
      <alignment horizont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cellXfs>
  <cellStyles count="1">
    <cellStyle name="Normal" xfId="0" builtinId="0"/>
  </cellStyles>
  <dxfs count="17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FC5B4D23-10C6-4E3D-BF1B-EE29A3B5467A}"/>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s="20" customFormat="1" ht="90" x14ac:dyDescent="0.25">
      <c r="B8" s="87"/>
      <c r="C8" s="22" t="s">
        <v>140</v>
      </c>
      <c r="D8" s="26" t="s">
        <v>4</v>
      </c>
      <c r="E8" s="17" t="s">
        <v>5</v>
      </c>
      <c r="F8" s="25" t="s">
        <v>6</v>
      </c>
      <c r="G8" s="17" t="s">
        <v>7</v>
      </c>
      <c r="H8" s="18" t="s">
        <v>8</v>
      </c>
      <c r="I8" s="18" t="s">
        <v>9</v>
      </c>
      <c r="J8" s="89"/>
      <c r="K8" s="19" t="s">
        <v>11</v>
      </c>
      <c r="L8" s="18" t="s">
        <v>12</v>
      </c>
      <c r="M8" s="17" t="s">
        <v>7</v>
      </c>
      <c r="N8" s="17" t="s">
        <v>8</v>
      </c>
      <c r="O8" s="21" t="s">
        <v>13</v>
      </c>
      <c r="P8" s="86"/>
      <c r="Q8" s="84" t="s">
        <v>141</v>
      </c>
      <c r="R8" s="43" t="s">
        <v>4</v>
      </c>
      <c r="S8" s="41" t="s">
        <v>5</v>
      </c>
      <c r="T8" s="42" t="s">
        <v>6</v>
      </c>
      <c r="U8" s="89"/>
      <c r="V8" s="40" t="s">
        <v>11</v>
      </c>
      <c r="W8" s="42" t="s">
        <v>12</v>
      </c>
    </row>
    <row r="9" spans="1:23" x14ac:dyDescent="0.25">
      <c r="B9" s="1">
        <v>1</v>
      </c>
      <c r="C9" s="27">
        <v>30.256</v>
      </c>
      <c r="D9" s="1">
        <v>50</v>
      </c>
      <c r="E9" s="1">
        <v>42.2</v>
      </c>
      <c r="F9" s="3">
        <v>41.6</v>
      </c>
      <c r="G9" s="2" t="s">
        <v>31</v>
      </c>
      <c r="H9" s="3">
        <v>0</v>
      </c>
      <c r="I9" s="3">
        <v>0</v>
      </c>
      <c r="J9" s="13"/>
      <c r="K9" s="1">
        <v>53.1</v>
      </c>
      <c r="L9" s="3">
        <v>40.4</v>
      </c>
      <c r="M9" s="2" t="s">
        <v>32</v>
      </c>
      <c r="N9" s="2">
        <v>2</v>
      </c>
      <c r="O9" s="10">
        <v>8</v>
      </c>
      <c r="P9" s="3" t="s">
        <v>33</v>
      </c>
      <c r="Q9" s="83">
        <v>1024.8566581128002</v>
      </c>
      <c r="R9" s="37">
        <f>CONVERT(D9,"F","C")</f>
        <v>10</v>
      </c>
      <c r="S9" s="53">
        <f t="shared" ref="S9:T24" si="0">CONVERT(E9,"F","C")</f>
        <v>5.6666666666666679</v>
      </c>
      <c r="T9" s="53">
        <f t="shared" si="0"/>
        <v>5.3333333333333339</v>
      </c>
      <c r="U9" s="54">
        <f>CONVERT(J9,"in","cm")</f>
        <v>0</v>
      </c>
      <c r="V9" s="53">
        <f>CONVERT(K9,"F","C")</f>
        <v>11.722222222222223</v>
      </c>
      <c r="W9" s="13">
        <f>CONVERT(L9,"F","C")</f>
        <v>4.6666666666666661</v>
      </c>
    </row>
    <row r="10" spans="1:23" x14ac:dyDescent="0.25">
      <c r="B10" s="4">
        <v>2</v>
      </c>
      <c r="C10" s="33">
        <v>30.11</v>
      </c>
      <c r="D10" s="5">
        <v>51</v>
      </c>
      <c r="E10" s="4">
        <v>48.6</v>
      </c>
      <c r="F10" s="6">
        <v>48</v>
      </c>
      <c r="G10" s="5" t="s">
        <v>32</v>
      </c>
      <c r="H10" s="6">
        <v>2</v>
      </c>
      <c r="I10" s="6">
        <v>10</v>
      </c>
      <c r="J10" s="14">
        <v>0.48</v>
      </c>
      <c r="K10" s="4">
        <v>50.1</v>
      </c>
      <c r="L10" s="6">
        <v>45.5</v>
      </c>
      <c r="M10" s="5" t="s">
        <v>32</v>
      </c>
      <c r="N10" s="5">
        <v>1.5</v>
      </c>
      <c r="O10" s="11">
        <v>10</v>
      </c>
      <c r="P10" s="6" t="s">
        <v>34</v>
      </c>
      <c r="Q10" s="83">
        <v>1019.9125306979023</v>
      </c>
      <c r="R10" s="55">
        <f t="shared" ref="R10:T41" si="1">CONVERT(D10,"F","C")</f>
        <v>10.555555555555555</v>
      </c>
      <c r="S10" s="56">
        <f t="shared" si="0"/>
        <v>9.2222222222222232</v>
      </c>
      <c r="T10" s="56">
        <f t="shared" si="0"/>
        <v>8.8888888888888893</v>
      </c>
      <c r="U10" s="57">
        <f t="shared" ref="U10:U41" si="2">CONVERT(J10,"in","cm")</f>
        <v>1.2192000000000001</v>
      </c>
      <c r="V10" s="56">
        <f t="shared" ref="V10:W41" si="3">CONVERT(K10,"F","C")</f>
        <v>10.055555555555555</v>
      </c>
      <c r="W10" s="14">
        <f t="shared" si="3"/>
        <v>7.5</v>
      </c>
    </row>
    <row r="11" spans="1:23" x14ac:dyDescent="0.25">
      <c r="B11" s="4">
        <v>3</v>
      </c>
      <c r="C11" s="33">
        <v>29.574000000000002</v>
      </c>
      <c r="D11" s="5">
        <v>51</v>
      </c>
      <c r="E11" s="4">
        <v>48</v>
      </c>
      <c r="F11" s="6">
        <v>46.5</v>
      </c>
      <c r="G11" s="5" t="s">
        <v>32</v>
      </c>
      <c r="H11" s="6">
        <v>4</v>
      </c>
      <c r="I11" s="6">
        <v>10</v>
      </c>
      <c r="J11" s="14">
        <v>0.38</v>
      </c>
      <c r="K11" s="4">
        <v>51.2</v>
      </c>
      <c r="L11" s="6">
        <v>40.200000000000003</v>
      </c>
      <c r="M11" s="5" t="s">
        <v>32</v>
      </c>
      <c r="N11" s="5">
        <v>5</v>
      </c>
      <c r="O11" s="11">
        <v>9</v>
      </c>
      <c r="P11" s="6" t="s">
        <v>35</v>
      </c>
      <c r="Q11" s="83">
        <v>1001.7614875856748</v>
      </c>
      <c r="R11" s="55">
        <f t="shared" si="1"/>
        <v>10.555555555555555</v>
      </c>
      <c r="S11" s="56">
        <f t="shared" si="0"/>
        <v>8.8888888888888893</v>
      </c>
      <c r="T11" s="56">
        <f t="shared" si="0"/>
        <v>8.0555555555555554</v>
      </c>
      <c r="U11" s="57">
        <f t="shared" si="2"/>
        <v>0.96520000000000006</v>
      </c>
      <c r="V11" s="56">
        <f t="shared" si="3"/>
        <v>10.666666666666668</v>
      </c>
      <c r="W11" s="14">
        <f t="shared" si="3"/>
        <v>4.5555555555555571</v>
      </c>
    </row>
    <row r="12" spans="1:23" x14ac:dyDescent="0.25">
      <c r="B12" s="4">
        <v>4</v>
      </c>
      <c r="C12" s="33">
        <v>29.713999999999999</v>
      </c>
      <c r="D12" s="34">
        <v>50</v>
      </c>
      <c r="E12" s="4">
        <v>43.6</v>
      </c>
      <c r="F12" s="6">
        <v>39.5</v>
      </c>
      <c r="G12" s="5" t="s">
        <v>36</v>
      </c>
      <c r="H12" s="6">
        <v>2</v>
      </c>
      <c r="I12" s="6">
        <v>9</v>
      </c>
      <c r="J12" s="14">
        <v>0.2</v>
      </c>
      <c r="K12" s="4">
        <v>44.8</v>
      </c>
      <c r="L12" s="6">
        <v>37.1</v>
      </c>
      <c r="M12" s="5" t="s">
        <v>31</v>
      </c>
      <c r="N12" s="5">
        <v>2</v>
      </c>
      <c r="O12" s="11">
        <v>7</v>
      </c>
      <c r="P12" s="6" t="s">
        <v>37</v>
      </c>
      <c r="Q12" s="83">
        <v>1006.502431682152</v>
      </c>
      <c r="R12" s="55">
        <f t="shared" si="1"/>
        <v>10</v>
      </c>
      <c r="S12" s="56">
        <f t="shared" si="0"/>
        <v>6.4444444444444446</v>
      </c>
      <c r="T12" s="56">
        <f t="shared" si="0"/>
        <v>4.166666666666667</v>
      </c>
      <c r="U12" s="57">
        <f t="shared" si="2"/>
        <v>0.50800000000000001</v>
      </c>
      <c r="V12" s="56">
        <f t="shared" si="3"/>
        <v>7.1111111111111089</v>
      </c>
      <c r="W12" s="14">
        <f t="shared" si="3"/>
        <v>2.8333333333333339</v>
      </c>
    </row>
    <row r="13" spans="1:23" x14ac:dyDescent="0.25">
      <c r="B13" s="4">
        <v>5</v>
      </c>
      <c r="C13" s="33">
        <v>30.111999999999998</v>
      </c>
      <c r="D13" s="34">
        <v>49</v>
      </c>
      <c r="E13" s="4">
        <v>42.2</v>
      </c>
      <c r="F13" s="6">
        <v>39</v>
      </c>
      <c r="G13" s="5" t="s">
        <v>31</v>
      </c>
      <c r="H13" s="6">
        <v>1.5</v>
      </c>
      <c r="I13" s="6">
        <v>3</v>
      </c>
      <c r="J13" s="14"/>
      <c r="K13" s="4">
        <v>49</v>
      </c>
      <c r="L13" s="6">
        <v>32.200000000000003</v>
      </c>
      <c r="M13" s="5"/>
      <c r="N13" s="5">
        <v>0</v>
      </c>
      <c r="O13" s="11">
        <v>7</v>
      </c>
      <c r="P13" s="6" t="s">
        <v>38</v>
      </c>
      <c r="Q13" s="83">
        <v>1019.980258470709</v>
      </c>
      <c r="R13" s="55">
        <f t="shared" si="1"/>
        <v>9.4444444444444446</v>
      </c>
      <c r="S13" s="56">
        <f t="shared" si="0"/>
        <v>5.6666666666666679</v>
      </c>
      <c r="T13" s="56">
        <f t="shared" si="0"/>
        <v>3.8888888888888888</v>
      </c>
      <c r="U13" s="57">
        <f t="shared" si="2"/>
        <v>0</v>
      </c>
      <c r="V13" s="56">
        <f t="shared" si="3"/>
        <v>9.4444444444444446</v>
      </c>
      <c r="W13" s="14">
        <f t="shared" si="3"/>
        <v>0.11111111111111269</v>
      </c>
    </row>
    <row r="14" spans="1:23" x14ac:dyDescent="0.25">
      <c r="B14" s="4">
        <v>6</v>
      </c>
      <c r="C14" s="33">
        <v>30.431999999999999</v>
      </c>
      <c r="D14" s="5">
        <v>48</v>
      </c>
      <c r="E14" s="4">
        <v>32</v>
      </c>
      <c r="F14" s="6">
        <v>32</v>
      </c>
      <c r="G14" s="5"/>
      <c r="H14" s="6">
        <v>0</v>
      </c>
      <c r="I14" s="6">
        <v>3</v>
      </c>
      <c r="J14" s="14"/>
      <c r="K14" s="4">
        <v>50</v>
      </c>
      <c r="L14" s="6">
        <v>29.4</v>
      </c>
      <c r="M14" s="5" t="s">
        <v>32</v>
      </c>
      <c r="N14" s="5">
        <v>1.5</v>
      </c>
      <c r="O14" s="11">
        <v>8</v>
      </c>
      <c r="P14" s="6" t="s">
        <v>38</v>
      </c>
      <c r="Q14" s="83">
        <v>1030.8167021198008</v>
      </c>
      <c r="R14" s="55">
        <f t="shared" si="1"/>
        <v>8.8888888888888893</v>
      </c>
      <c r="S14" s="56">
        <f t="shared" si="0"/>
        <v>0</v>
      </c>
      <c r="T14" s="56">
        <f t="shared" si="0"/>
        <v>0</v>
      </c>
      <c r="U14" s="57">
        <f t="shared" si="2"/>
        <v>0</v>
      </c>
      <c r="V14" s="56">
        <f t="shared" si="3"/>
        <v>10</v>
      </c>
      <c r="W14" s="14">
        <f t="shared" si="3"/>
        <v>-1.4444444444444453</v>
      </c>
    </row>
    <row r="15" spans="1:23" x14ac:dyDescent="0.25">
      <c r="B15" s="4">
        <v>7</v>
      </c>
      <c r="C15" s="33">
        <v>30.265999999999998</v>
      </c>
      <c r="D15" s="5">
        <v>47</v>
      </c>
      <c r="E15" s="4">
        <v>39.4</v>
      </c>
      <c r="F15" s="6">
        <v>37</v>
      </c>
      <c r="G15" s="5" t="s">
        <v>39</v>
      </c>
      <c r="H15" s="6">
        <v>3</v>
      </c>
      <c r="I15" s="6">
        <v>8</v>
      </c>
      <c r="J15" s="14"/>
      <c r="K15" s="4">
        <v>43.6</v>
      </c>
      <c r="L15" s="6">
        <v>34.4</v>
      </c>
      <c r="M15" s="5" t="s">
        <v>39</v>
      </c>
      <c r="N15" s="5">
        <v>3</v>
      </c>
      <c r="O15" s="11">
        <v>7</v>
      </c>
      <c r="P15" s="6" t="s">
        <v>38</v>
      </c>
      <c r="Q15" s="83">
        <v>1025.1952969768345</v>
      </c>
      <c r="R15" s="55">
        <f t="shared" si="1"/>
        <v>8.3333333333333339</v>
      </c>
      <c r="S15" s="56">
        <f t="shared" si="0"/>
        <v>4.1111111111111098</v>
      </c>
      <c r="T15" s="56">
        <f t="shared" si="0"/>
        <v>2.7777777777777777</v>
      </c>
      <c r="U15" s="57">
        <f t="shared" si="2"/>
        <v>0</v>
      </c>
      <c r="V15" s="56">
        <f t="shared" si="3"/>
        <v>6.4444444444444446</v>
      </c>
      <c r="W15" s="14">
        <f t="shared" si="3"/>
        <v>1.3333333333333326</v>
      </c>
    </row>
    <row r="16" spans="1:23" x14ac:dyDescent="0.25">
      <c r="B16" s="4">
        <v>8</v>
      </c>
      <c r="C16" s="33">
        <v>29.88</v>
      </c>
      <c r="D16" s="5">
        <v>46</v>
      </c>
      <c r="E16" s="4">
        <v>40</v>
      </c>
      <c r="F16" s="6">
        <v>39.6</v>
      </c>
      <c r="G16" s="5" t="s">
        <v>39</v>
      </c>
      <c r="H16" s="6">
        <v>4</v>
      </c>
      <c r="I16" s="6">
        <v>10</v>
      </c>
      <c r="J16" s="14">
        <v>0.18</v>
      </c>
      <c r="K16" s="4">
        <v>44</v>
      </c>
      <c r="L16" s="6">
        <v>34.1</v>
      </c>
      <c r="M16" s="5" t="s">
        <v>39</v>
      </c>
      <c r="N16" s="5">
        <v>4</v>
      </c>
      <c r="O16" s="11">
        <v>8</v>
      </c>
      <c r="P16" s="6" t="s">
        <v>40</v>
      </c>
      <c r="Q16" s="83">
        <v>1012.1238368251182</v>
      </c>
      <c r="R16" s="55">
        <f t="shared" si="1"/>
        <v>7.7777777777777777</v>
      </c>
      <c r="S16" s="56">
        <f t="shared" si="0"/>
        <v>4.4444444444444446</v>
      </c>
      <c r="T16" s="56">
        <f t="shared" si="0"/>
        <v>4.2222222222222232</v>
      </c>
      <c r="U16" s="57">
        <f t="shared" si="2"/>
        <v>0.45719999999999994</v>
      </c>
      <c r="V16" s="56">
        <f t="shared" si="3"/>
        <v>6.6666666666666661</v>
      </c>
      <c r="W16" s="14">
        <f t="shared" si="3"/>
        <v>1.1666666666666674</v>
      </c>
    </row>
    <row r="17" spans="2:23" x14ac:dyDescent="0.25">
      <c r="B17" s="4">
        <v>9</v>
      </c>
      <c r="C17" s="33">
        <v>29.84</v>
      </c>
      <c r="D17" s="5">
        <v>48</v>
      </c>
      <c r="E17" s="4">
        <v>46.7</v>
      </c>
      <c r="F17" s="6">
        <v>45.3</v>
      </c>
      <c r="G17" s="5" t="s">
        <v>39</v>
      </c>
      <c r="H17" s="6">
        <v>4</v>
      </c>
      <c r="I17" s="6">
        <v>10</v>
      </c>
      <c r="J17" s="14"/>
      <c r="K17" s="4">
        <v>49.3</v>
      </c>
      <c r="L17" s="6">
        <v>42.6</v>
      </c>
      <c r="M17" s="5" t="s">
        <v>39</v>
      </c>
      <c r="N17" s="5">
        <v>1</v>
      </c>
      <c r="O17" s="11">
        <v>8</v>
      </c>
      <c r="P17" s="6" t="s">
        <v>41</v>
      </c>
      <c r="Q17" s="83">
        <v>1010.7692813689816</v>
      </c>
      <c r="R17" s="55">
        <f t="shared" si="1"/>
        <v>8.8888888888888893</v>
      </c>
      <c r="S17" s="56">
        <f t="shared" si="0"/>
        <v>8.1666666666666679</v>
      </c>
      <c r="T17" s="56">
        <f t="shared" si="0"/>
        <v>7.3888888888888875</v>
      </c>
      <c r="U17" s="57">
        <f t="shared" si="2"/>
        <v>0</v>
      </c>
      <c r="V17" s="56">
        <f t="shared" si="3"/>
        <v>9.6111111111111089</v>
      </c>
      <c r="W17" s="14">
        <f t="shared" si="3"/>
        <v>5.8888888888888893</v>
      </c>
    </row>
    <row r="18" spans="2:23" x14ac:dyDescent="0.25">
      <c r="B18" s="4">
        <v>10</v>
      </c>
      <c r="C18" s="33">
        <v>30.106000000000002</v>
      </c>
      <c r="D18" s="5">
        <v>48</v>
      </c>
      <c r="E18" s="4">
        <v>43</v>
      </c>
      <c r="F18" s="6">
        <v>42.5</v>
      </c>
      <c r="G18" s="5" t="s">
        <v>39</v>
      </c>
      <c r="H18" s="6">
        <v>1</v>
      </c>
      <c r="I18" s="6">
        <v>0</v>
      </c>
      <c r="J18" s="14"/>
      <c r="K18" s="4">
        <v>50</v>
      </c>
      <c r="L18" s="6">
        <v>36.6</v>
      </c>
      <c r="M18" s="5"/>
      <c r="N18" s="5">
        <v>0</v>
      </c>
      <c r="O18" s="11">
        <v>7</v>
      </c>
      <c r="P18" s="6" t="s">
        <v>42</v>
      </c>
      <c r="Q18" s="83">
        <v>1019.7770751522886</v>
      </c>
      <c r="R18" s="55">
        <f t="shared" si="1"/>
        <v>8.8888888888888893</v>
      </c>
      <c r="S18" s="56">
        <f t="shared" si="0"/>
        <v>6.1111111111111107</v>
      </c>
      <c r="T18" s="56">
        <f t="shared" si="0"/>
        <v>5.833333333333333</v>
      </c>
      <c r="U18" s="57">
        <f t="shared" si="2"/>
        <v>0</v>
      </c>
      <c r="V18" s="56">
        <f t="shared" si="3"/>
        <v>10</v>
      </c>
      <c r="W18" s="14">
        <f t="shared" si="3"/>
        <v>2.5555555555555562</v>
      </c>
    </row>
    <row r="19" spans="2:23" x14ac:dyDescent="0.25">
      <c r="B19" s="4">
        <v>11</v>
      </c>
      <c r="C19" s="33">
        <v>30.14</v>
      </c>
      <c r="D19" s="5">
        <v>49</v>
      </c>
      <c r="E19" s="4">
        <v>46.7</v>
      </c>
      <c r="F19" s="6">
        <v>46.3</v>
      </c>
      <c r="G19" s="5" t="s">
        <v>43</v>
      </c>
      <c r="H19" s="6">
        <v>1</v>
      </c>
      <c r="I19" s="6">
        <v>10</v>
      </c>
      <c r="J19" s="14"/>
      <c r="K19" s="4">
        <v>49.4</v>
      </c>
      <c r="L19" s="6">
        <v>34</v>
      </c>
      <c r="M19" s="5"/>
      <c r="N19" s="5">
        <v>0</v>
      </c>
      <c r="O19" s="11">
        <v>4</v>
      </c>
      <c r="P19" s="6" t="s">
        <v>41</v>
      </c>
      <c r="Q19" s="83">
        <v>1020.9284472900047</v>
      </c>
      <c r="R19" s="55">
        <f t="shared" si="1"/>
        <v>9.4444444444444446</v>
      </c>
      <c r="S19" s="56">
        <f t="shared" si="0"/>
        <v>8.1666666666666679</v>
      </c>
      <c r="T19" s="56">
        <f t="shared" si="0"/>
        <v>7.9444444444444429</v>
      </c>
      <c r="U19" s="57">
        <f t="shared" si="2"/>
        <v>0</v>
      </c>
      <c r="V19" s="56">
        <f t="shared" si="3"/>
        <v>9.6666666666666661</v>
      </c>
      <c r="W19" s="14">
        <f t="shared" si="3"/>
        <v>1.1111111111111112</v>
      </c>
    </row>
    <row r="20" spans="2:23" x14ac:dyDescent="0.25">
      <c r="B20" s="4">
        <v>12</v>
      </c>
      <c r="C20" s="33">
        <v>30.044</v>
      </c>
      <c r="D20" s="5">
        <v>49</v>
      </c>
      <c r="E20" s="4">
        <v>46.4</v>
      </c>
      <c r="F20" s="6">
        <v>46.1</v>
      </c>
      <c r="G20" s="5" t="s">
        <v>32</v>
      </c>
      <c r="H20" s="6">
        <v>1</v>
      </c>
      <c r="I20" s="6">
        <v>10</v>
      </c>
      <c r="J20" s="14">
        <v>0.09</v>
      </c>
      <c r="K20" s="4">
        <v>49</v>
      </c>
      <c r="L20" s="6">
        <v>34</v>
      </c>
      <c r="M20" s="5"/>
      <c r="N20" s="5">
        <v>0</v>
      </c>
      <c r="O20" s="11">
        <v>9</v>
      </c>
      <c r="P20" s="6" t="s">
        <v>44</v>
      </c>
      <c r="Q20" s="83">
        <v>1017.6775141952776</v>
      </c>
      <c r="R20" s="55">
        <f t="shared" si="1"/>
        <v>9.4444444444444446</v>
      </c>
      <c r="S20" s="56">
        <f t="shared" si="0"/>
        <v>7.9999999999999991</v>
      </c>
      <c r="T20" s="56">
        <f t="shared" si="0"/>
        <v>7.8333333333333339</v>
      </c>
      <c r="U20" s="57">
        <f t="shared" si="2"/>
        <v>0.22859999999999997</v>
      </c>
      <c r="V20" s="56">
        <f t="shared" si="3"/>
        <v>9.4444444444444446</v>
      </c>
      <c r="W20" s="14">
        <f t="shared" si="3"/>
        <v>1.1111111111111112</v>
      </c>
    </row>
    <row r="21" spans="2:23" x14ac:dyDescent="0.25">
      <c r="B21" s="4">
        <v>13</v>
      </c>
      <c r="C21" s="33">
        <v>30.19</v>
      </c>
      <c r="D21" s="5">
        <v>50</v>
      </c>
      <c r="E21" s="4">
        <v>45.2</v>
      </c>
      <c r="F21" s="6">
        <v>45.1</v>
      </c>
      <c r="G21" s="5" t="s">
        <v>45</v>
      </c>
      <c r="H21" s="6">
        <v>1</v>
      </c>
      <c r="I21" s="6">
        <v>10</v>
      </c>
      <c r="J21" s="14"/>
      <c r="K21" s="4">
        <v>49.2</v>
      </c>
      <c r="L21" s="6">
        <v>44</v>
      </c>
      <c r="M21" s="5" t="s">
        <v>32</v>
      </c>
      <c r="N21" s="5">
        <v>1</v>
      </c>
      <c r="O21" s="11">
        <v>9</v>
      </c>
      <c r="P21" s="6" t="s">
        <v>41</v>
      </c>
      <c r="Q21" s="83">
        <v>1022.6216416101754</v>
      </c>
      <c r="R21" s="55">
        <f t="shared" si="1"/>
        <v>10</v>
      </c>
      <c r="S21" s="56">
        <f t="shared" si="0"/>
        <v>7.3333333333333348</v>
      </c>
      <c r="T21" s="56">
        <f t="shared" si="0"/>
        <v>7.2777777777777786</v>
      </c>
      <c r="U21" s="57">
        <f t="shared" si="2"/>
        <v>0</v>
      </c>
      <c r="V21" s="56">
        <f t="shared" si="3"/>
        <v>9.5555555555555571</v>
      </c>
      <c r="W21" s="14">
        <f t="shared" si="3"/>
        <v>6.6666666666666661</v>
      </c>
    </row>
    <row r="22" spans="2:23" x14ac:dyDescent="0.25">
      <c r="B22" s="4">
        <v>14</v>
      </c>
      <c r="C22" s="33">
        <v>30.155999999999999</v>
      </c>
      <c r="D22" s="5">
        <v>50</v>
      </c>
      <c r="E22" s="4">
        <v>46</v>
      </c>
      <c r="F22" s="6">
        <v>45.5</v>
      </c>
      <c r="G22" s="5" t="s">
        <v>32</v>
      </c>
      <c r="H22" s="6">
        <v>1.5</v>
      </c>
      <c r="I22" s="6">
        <v>10</v>
      </c>
      <c r="J22" s="14">
        <v>0.01</v>
      </c>
      <c r="K22" s="4">
        <v>49</v>
      </c>
      <c r="L22" s="6">
        <v>45.6</v>
      </c>
      <c r="M22" s="5" t="s">
        <v>32</v>
      </c>
      <c r="N22" s="5">
        <v>2</v>
      </c>
      <c r="O22" s="11">
        <v>9</v>
      </c>
      <c r="P22" s="6" t="s">
        <v>41</v>
      </c>
      <c r="Q22" s="83">
        <v>1021.4702694724591</v>
      </c>
      <c r="R22" s="55">
        <f t="shared" si="1"/>
        <v>10</v>
      </c>
      <c r="S22" s="56">
        <f t="shared" si="0"/>
        <v>7.7777777777777777</v>
      </c>
      <c r="T22" s="56">
        <f t="shared" si="0"/>
        <v>7.5</v>
      </c>
      <c r="U22" s="57">
        <f t="shared" si="2"/>
        <v>2.5399999999999999E-2</v>
      </c>
      <c r="V22" s="56">
        <f t="shared" si="3"/>
        <v>9.4444444444444446</v>
      </c>
      <c r="W22" s="14">
        <f t="shared" si="3"/>
        <v>7.5555555555555562</v>
      </c>
    </row>
    <row r="23" spans="2:23" x14ac:dyDescent="0.25">
      <c r="B23" s="4">
        <v>15</v>
      </c>
      <c r="C23" s="33">
        <v>30.05</v>
      </c>
      <c r="D23" s="5">
        <v>50</v>
      </c>
      <c r="E23" s="4">
        <v>47.3</v>
      </c>
      <c r="F23" s="6">
        <v>46</v>
      </c>
      <c r="G23" s="5" t="s">
        <v>32</v>
      </c>
      <c r="H23" s="6">
        <v>2</v>
      </c>
      <c r="I23" s="6">
        <v>9</v>
      </c>
      <c r="J23" s="14"/>
      <c r="K23" s="4">
        <v>48.8</v>
      </c>
      <c r="L23" s="6">
        <v>43.5</v>
      </c>
      <c r="M23" s="5" t="s">
        <v>39</v>
      </c>
      <c r="N23" s="5">
        <v>3</v>
      </c>
      <c r="O23" s="11">
        <v>9</v>
      </c>
      <c r="P23" s="6" t="s">
        <v>41</v>
      </c>
      <c r="Q23" s="83">
        <v>1017.8806975136978</v>
      </c>
      <c r="R23" s="55">
        <f t="shared" si="1"/>
        <v>10</v>
      </c>
      <c r="S23" s="56">
        <f t="shared" si="0"/>
        <v>8.4999999999999982</v>
      </c>
      <c r="T23" s="56">
        <f t="shared" si="0"/>
        <v>7.7777777777777777</v>
      </c>
      <c r="U23" s="57">
        <f t="shared" si="2"/>
        <v>0</v>
      </c>
      <c r="V23" s="56">
        <f t="shared" si="3"/>
        <v>9.3333333333333321</v>
      </c>
      <c r="W23" s="14">
        <f t="shared" si="3"/>
        <v>6.3888888888888884</v>
      </c>
    </row>
    <row r="24" spans="2:23" x14ac:dyDescent="0.25">
      <c r="B24" s="4">
        <v>16</v>
      </c>
      <c r="C24" s="33">
        <v>29.584</v>
      </c>
      <c r="D24" s="5">
        <v>50</v>
      </c>
      <c r="E24" s="4">
        <v>47</v>
      </c>
      <c r="F24" s="6">
        <v>46.1</v>
      </c>
      <c r="G24" s="5" t="s">
        <v>39</v>
      </c>
      <c r="H24" s="6">
        <v>4</v>
      </c>
      <c r="I24" s="6">
        <v>9</v>
      </c>
      <c r="J24" s="14">
        <v>0.41</v>
      </c>
      <c r="K24" s="4">
        <v>51.7</v>
      </c>
      <c r="L24" s="6">
        <v>41.8</v>
      </c>
      <c r="M24" s="5" t="s">
        <v>36</v>
      </c>
      <c r="N24" s="5">
        <v>1</v>
      </c>
      <c r="O24" s="11">
        <v>9</v>
      </c>
      <c r="P24" s="6" t="s">
        <v>46</v>
      </c>
      <c r="Q24" s="83">
        <v>1002.1001264497088</v>
      </c>
      <c r="R24" s="55">
        <f t="shared" si="1"/>
        <v>10</v>
      </c>
      <c r="S24" s="56">
        <f t="shared" si="0"/>
        <v>8.3333333333333339</v>
      </c>
      <c r="T24" s="56">
        <f t="shared" si="0"/>
        <v>7.8333333333333339</v>
      </c>
      <c r="U24" s="57">
        <f t="shared" si="2"/>
        <v>1.0413999999999999</v>
      </c>
      <c r="V24" s="56">
        <f t="shared" si="3"/>
        <v>10.944444444444446</v>
      </c>
      <c r="W24" s="14">
        <f t="shared" si="3"/>
        <v>5.4444444444444429</v>
      </c>
    </row>
    <row r="25" spans="2:23" x14ac:dyDescent="0.25">
      <c r="B25" s="4">
        <v>17</v>
      </c>
      <c r="C25" s="33">
        <v>29.67</v>
      </c>
      <c r="D25" s="5">
        <v>49</v>
      </c>
      <c r="E25" s="4">
        <v>41</v>
      </c>
      <c r="F25" s="6">
        <v>39.1</v>
      </c>
      <c r="G25" s="5" t="s">
        <v>36</v>
      </c>
      <c r="H25" s="6">
        <v>1.5</v>
      </c>
      <c r="I25" s="6">
        <v>6</v>
      </c>
      <c r="J25" s="14">
        <v>0.02</v>
      </c>
      <c r="K25" s="4">
        <v>47.4</v>
      </c>
      <c r="L25" s="6">
        <v>37.5</v>
      </c>
      <c r="M25" s="5" t="s">
        <v>31</v>
      </c>
      <c r="N25" s="5">
        <v>0.5</v>
      </c>
      <c r="O25" s="11">
        <v>8</v>
      </c>
      <c r="P25" s="6" t="s">
        <v>38</v>
      </c>
      <c r="Q25" s="83">
        <v>1005.0124206804021</v>
      </c>
      <c r="R25" s="55">
        <f t="shared" si="1"/>
        <v>9.4444444444444446</v>
      </c>
      <c r="S25" s="56">
        <f t="shared" si="1"/>
        <v>5</v>
      </c>
      <c r="T25" s="56">
        <f t="shared" si="1"/>
        <v>3.9444444444444451</v>
      </c>
      <c r="U25" s="57">
        <f t="shared" si="2"/>
        <v>5.0799999999999998E-2</v>
      </c>
      <c r="V25" s="56">
        <f t="shared" si="3"/>
        <v>8.5555555555555554</v>
      </c>
      <c r="W25" s="14">
        <f t="shared" si="3"/>
        <v>3.0555555555555554</v>
      </c>
    </row>
    <row r="26" spans="2:23" x14ac:dyDescent="0.25">
      <c r="B26" s="4">
        <v>18</v>
      </c>
      <c r="C26" s="33">
        <v>29.88</v>
      </c>
      <c r="D26" s="5">
        <v>48</v>
      </c>
      <c r="E26" s="4">
        <v>46</v>
      </c>
      <c r="F26" s="6">
        <v>45.3</v>
      </c>
      <c r="G26" s="5" t="s">
        <v>39</v>
      </c>
      <c r="H26" s="6">
        <v>4</v>
      </c>
      <c r="I26" s="6">
        <v>10</v>
      </c>
      <c r="J26" s="14">
        <v>0.05</v>
      </c>
      <c r="K26" s="4">
        <v>52</v>
      </c>
      <c r="L26" s="6">
        <v>36.700000000000003</v>
      </c>
      <c r="M26" s="5" t="s">
        <v>36</v>
      </c>
      <c r="N26" s="5">
        <v>1.5</v>
      </c>
      <c r="O26" s="11">
        <v>9</v>
      </c>
      <c r="P26" s="6" t="s">
        <v>47</v>
      </c>
      <c r="Q26" s="83">
        <v>1012.1238368251182</v>
      </c>
      <c r="R26" s="55">
        <f t="shared" si="1"/>
        <v>8.8888888888888893</v>
      </c>
      <c r="S26" s="56">
        <f t="shared" si="1"/>
        <v>7.7777777777777777</v>
      </c>
      <c r="T26" s="56">
        <f t="shared" si="1"/>
        <v>7.3888888888888875</v>
      </c>
      <c r="U26" s="57">
        <f t="shared" si="2"/>
        <v>0.127</v>
      </c>
      <c r="V26" s="56">
        <f t="shared" si="3"/>
        <v>11.111111111111111</v>
      </c>
      <c r="W26" s="14">
        <f t="shared" si="3"/>
        <v>2.6111111111111125</v>
      </c>
    </row>
    <row r="27" spans="2:23" x14ac:dyDescent="0.25">
      <c r="B27" s="4">
        <v>19</v>
      </c>
      <c r="C27" s="33">
        <v>29.75</v>
      </c>
      <c r="D27" s="5">
        <v>50</v>
      </c>
      <c r="E27" s="4">
        <v>51</v>
      </c>
      <c r="F27" s="6">
        <v>50.5</v>
      </c>
      <c r="G27" s="5" t="s">
        <v>32</v>
      </c>
      <c r="H27" s="6">
        <v>2</v>
      </c>
      <c r="I27" s="6">
        <v>10</v>
      </c>
      <c r="J27" s="14">
        <v>0.03</v>
      </c>
      <c r="K27" s="4">
        <v>53.4</v>
      </c>
      <c r="L27" s="6">
        <v>48.8</v>
      </c>
      <c r="M27" s="5" t="s">
        <v>32</v>
      </c>
      <c r="N27" s="5">
        <v>2</v>
      </c>
      <c r="O27" s="11">
        <v>10</v>
      </c>
      <c r="P27" s="6" t="s">
        <v>47</v>
      </c>
      <c r="Q27" s="83">
        <v>1007.7215315926746</v>
      </c>
      <c r="R27" s="55">
        <f t="shared" si="1"/>
        <v>10</v>
      </c>
      <c r="S27" s="56">
        <f t="shared" si="1"/>
        <v>10.555555555555555</v>
      </c>
      <c r="T27" s="56">
        <f t="shared" si="1"/>
        <v>10.277777777777777</v>
      </c>
      <c r="U27" s="57">
        <f t="shared" si="2"/>
        <v>7.6200000000000004E-2</v>
      </c>
      <c r="V27" s="56">
        <f t="shared" si="3"/>
        <v>11.888888888888888</v>
      </c>
      <c r="W27" s="14">
        <f t="shared" si="3"/>
        <v>9.3333333333333321</v>
      </c>
    </row>
    <row r="28" spans="2:23" x14ac:dyDescent="0.25">
      <c r="B28" s="4">
        <v>20</v>
      </c>
      <c r="C28" s="33">
        <v>29.882000000000001</v>
      </c>
      <c r="D28" s="5">
        <v>52</v>
      </c>
      <c r="E28" s="4">
        <v>50.9</v>
      </c>
      <c r="F28" s="6">
        <v>50.3</v>
      </c>
      <c r="G28" s="5" t="s">
        <v>32</v>
      </c>
      <c r="H28" s="6">
        <v>2</v>
      </c>
      <c r="I28" s="6">
        <v>10</v>
      </c>
      <c r="J28" s="14">
        <v>0.1</v>
      </c>
      <c r="K28" s="4">
        <v>52.5</v>
      </c>
      <c r="L28" s="6">
        <v>47.9</v>
      </c>
      <c r="M28" s="5" t="s">
        <v>36</v>
      </c>
      <c r="N28" s="5">
        <v>1</v>
      </c>
      <c r="O28" s="11">
        <v>10</v>
      </c>
      <c r="P28" s="6" t="s">
        <v>47</v>
      </c>
      <c r="Q28" s="83">
        <v>1012.191564597925</v>
      </c>
      <c r="R28" s="55">
        <f t="shared" si="1"/>
        <v>11.111111111111111</v>
      </c>
      <c r="S28" s="56">
        <f t="shared" si="1"/>
        <v>10.499999999999998</v>
      </c>
      <c r="T28" s="56">
        <f t="shared" si="1"/>
        <v>10.166666666666664</v>
      </c>
      <c r="U28" s="57">
        <f t="shared" si="2"/>
        <v>0.254</v>
      </c>
      <c r="V28" s="56">
        <f t="shared" si="3"/>
        <v>11.388888888888889</v>
      </c>
      <c r="W28" s="14">
        <f t="shared" si="3"/>
        <v>8.8333333333333321</v>
      </c>
    </row>
    <row r="29" spans="2:23" x14ac:dyDescent="0.25">
      <c r="B29" s="4">
        <v>21</v>
      </c>
      <c r="C29" s="33">
        <v>30.204000000000001</v>
      </c>
      <c r="D29" s="5">
        <v>51</v>
      </c>
      <c r="E29" s="4">
        <v>43.4</v>
      </c>
      <c r="F29" s="6">
        <v>43.4</v>
      </c>
      <c r="G29" s="5"/>
      <c r="H29" s="6">
        <v>0</v>
      </c>
      <c r="I29" s="6">
        <v>10</v>
      </c>
      <c r="J29" s="14"/>
      <c r="K29" s="4">
        <v>52</v>
      </c>
      <c r="L29" s="6">
        <v>41.5</v>
      </c>
      <c r="M29" s="5" t="s">
        <v>43</v>
      </c>
      <c r="N29" s="5">
        <v>0.5</v>
      </c>
      <c r="O29" s="11">
        <v>8</v>
      </c>
      <c r="P29" s="6" t="s">
        <v>38</v>
      </c>
      <c r="Q29" s="83">
        <v>1023.095736019823</v>
      </c>
      <c r="R29" s="55">
        <f t="shared" si="1"/>
        <v>10.555555555555555</v>
      </c>
      <c r="S29" s="56">
        <f t="shared" si="1"/>
        <v>6.3333333333333321</v>
      </c>
      <c r="T29" s="56">
        <f t="shared" si="1"/>
        <v>6.3333333333333321</v>
      </c>
      <c r="U29" s="57">
        <f t="shared" si="2"/>
        <v>0</v>
      </c>
      <c r="V29" s="56">
        <f t="shared" si="3"/>
        <v>11.111111111111111</v>
      </c>
      <c r="W29" s="14">
        <f t="shared" si="3"/>
        <v>5.2777777777777777</v>
      </c>
    </row>
    <row r="30" spans="2:23" x14ac:dyDescent="0.25">
      <c r="B30" s="4">
        <v>22</v>
      </c>
      <c r="C30" s="33">
        <v>30.36</v>
      </c>
      <c r="D30" s="5">
        <v>51</v>
      </c>
      <c r="E30" s="4">
        <v>46.5</v>
      </c>
      <c r="F30" s="6">
        <v>45.8</v>
      </c>
      <c r="G30" s="5" t="s">
        <v>43</v>
      </c>
      <c r="H30" s="6">
        <v>1.5</v>
      </c>
      <c r="I30" s="6">
        <v>10</v>
      </c>
      <c r="J30" s="14">
        <v>7.0000000000000007E-2</v>
      </c>
      <c r="K30" s="4">
        <v>50.7</v>
      </c>
      <c r="L30" s="6">
        <v>43.3</v>
      </c>
      <c r="M30" s="5" t="s">
        <v>39</v>
      </c>
      <c r="N30" s="5">
        <v>1</v>
      </c>
      <c r="O30" s="11">
        <v>7</v>
      </c>
      <c r="P30" s="6" t="s">
        <v>48</v>
      </c>
      <c r="Q30" s="83">
        <v>1028.3785022987549</v>
      </c>
      <c r="R30" s="55">
        <f t="shared" si="1"/>
        <v>10.555555555555555</v>
      </c>
      <c r="S30" s="56">
        <f t="shared" si="1"/>
        <v>8.0555555555555554</v>
      </c>
      <c r="T30" s="56">
        <f t="shared" si="1"/>
        <v>7.6666666666666652</v>
      </c>
      <c r="U30" s="57">
        <f t="shared" si="2"/>
        <v>0.17780000000000001</v>
      </c>
      <c r="V30" s="56">
        <f t="shared" si="3"/>
        <v>10.388888888888891</v>
      </c>
      <c r="W30" s="14">
        <f t="shared" si="3"/>
        <v>6.2777777777777759</v>
      </c>
    </row>
    <row r="31" spans="2:23" x14ac:dyDescent="0.25">
      <c r="B31" s="4">
        <v>23</v>
      </c>
      <c r="C31" s="33">
        <v>30.341999999999999</v>
      </c>
      <c r="D31" s="5">
        <v>50</v>
      </c>
      <c r="E31" s="4">
        <v>47.2</v>
      </c>
      <c r="F31" s="6">
        <v>47</v>
      </c>
      <c r="G31" s="5" t="s">
        <v>32</v>
      </c>
      <c r="H31" s="6">
        <v>1</v>
      </c>
      <c r="I31" s="6">
        <v>10</v>
      </c>
      <c r="J31" s="14">
        <v>0.04</v>
      </c>
      <c r="K31" s="4">
        <v>53</v>
      </c>
      <c r="L31" s="6">
        <v>44.4</v>
      </c>
      <c r="M31" s="5" t="s">
        <v>32</v>
      </c>
      <c r="N31" s="5">
        <v>1</v>
      </c>
      <c r="O31" s="11">
        <v>10</v>
      </c>
      <c r="P31" s="6" t="s">
        <v>48</v>
      </c>
      <c r="Q31" s="83">
        <v>1027.7689523434938</v>
      </c>
      <c r="R31" s="55">
        <f t="shared" si="1"/>
        <v>10</v>
      </c>
      <c r="S31" s="56">
        <f t="shared" si="1"/>
        <v>8.4444444444444464</v>
      </c>
      <c r="T31" s="56">
        <f t="shared" si="1"/>
        <v>8.3333333333333339</v>
      </c>
      <c r="U31" s="57">
        <f t="shared" si="2"/>
        <v>0.1016</v>
      </c>
      <c r="V31" s="56">
        <f t="shared" si="3"/>
        <v>11.666666666666666</v>
      </c>
      <c r="W31" s="14">
        <f t="shared" si="3"/>
        <v>6.8888888888888875</v>
      </c>
    </row>
    <row r="32" spans="2:23" x14ac:dyDescent="0.25">
      <c r="B32" s="4">
        <v>24</v>
      </c>
      <c r="C32" s="33">
        <v>30.33</v>
      </c>
      <c r="D32" s="5">
        <v>51</v>
      </c>
      <c r="E32" s="4">
        <v>49.8</v>
      </c>
      <c r="F32" s="6">
        <v>48</v>
      </c>
      <c r="G32" s="5" t="s">
        <v>36</v>
      </c>
      <c r="H32" s="6">
        <v>2</v>
      </c>
      <c r="I32" s="6">
        <v>5</v>
      </c>
      <c r="J32" s="14">
        <v>0.32</v>
      </c>
      <c r="K32" s="4">
        <v>53</v>
      </c>
      <c r="L32" s="6">
        <v>42.8</v>
      </c>
      <c r="M32" s="5" t="s">
        <v>43</v>
      </c>
      <c r="N32" s="5">
        <v>1.5</v>
      </c>
      <c r="O32" s="11">
        <v>9</v>
      </c>
      <c r="P32" s="6" t="s">
        <v>49</v>
      </c>
      <c r="Q32" s="83">
        <v>1027.3625857066527</v>
      </c>
      <c r="R32" s="55">
        <f t="shared" si="1"/>
        <v>10.555555555555555</v>
      </c>
      <c r="S32" s="56">
        <f t="shared" si="1"/>
        <v>9.8888888888888875</v>
      </c>
      <c r="T32" s="56">
        <f t="shared" si="1"/>
        <v>8.8888888888888893</v>
      </c>
      <c r="U32" s="57">
        <f t="shared" si="2"/>
        <v>0.81279999999999997</v>
      </c>
      <c r="V32" s="56">
        <f t="shared" si="3"/>
        <v>11.666666666666666</v>
      </c>
      <c r="W32" s="14">
        <f t="shared" si="3"/>
        <v>5.9999999999999982</v>
      </c>
    </row>
    <row r="33" spans="2:23" x14ac:dyDescent="0.25">
      <c r="B33" s="4">
        <v>25</v>
      </c>
      <c r="C33" s="33">
        <v>30.56</v>
      </c>
      <c r="D33" s="5">
        <v>50</v>
      </c>
      <c r="E33" s="4">
        <v>40</v>
      </c>
      <c r="F33" s="6">
        <v>37.5</v>
      </c>
      <c r="G33" s="5" t="s">
        <v>43</v>
      </c>
      <c r="H33" s="6">
        <v>0.5</v>
      </c>
      <c r="I33" s="6">
        <v>2</v>
      </c>
      <c r="J33" s="14"/>
      <c r="K33" s="4">
        <v>48.8</v>
      </c>
      <c r="L33" s="6">
        <v>35.200000000000003</v>
      </c>
      <c r="M33" s="5"/>
      <c r="N33" s="5">
        <v>0</v>
      </c>
      <c r="O33" s="11">
        <v>8</v>
      </c>
      <c r="P33" s="6" t="s">
        <v>42</v>
      </c>
      <c r="Q33" s="83">
        <v>1035.151279579437</v>
      </c>
      <c r="R33" s="55">
        <f t="shared" si="1"/>
        <v>10</v>
      </c>
      <c r="S33" s="56">
        <f t="shared" si="1"/>
        <v>4.4444444444444446</v>
      </c>
      <c r="T33" s="56">
        <f t="shared" si="1"/>
        <v>3.0555555555555554</v>
      </c>
      <c r="U33" s="57">
        <f t="shared" si="2"/>
        <v>0</v>
      </c>
      <c r="V33" s="56">
        <f t="shared" si="3"/>
        <v>9.3333333333333321</v>
      </c>
      <c r="W33" s="14">
        <f t="shared" si="3"/>
        <v>1.7777777777777792</v>
      </c>
    </row>
    <row r="34" spans="2:23" x14ac:dyDescent="0.25">
      <c r="B34" s="4">
        <v>26</v>
      </c>
      <c r="C34" s="33">
        <v>30.61</v>
      </c>
      <c r="D34" s="5">
        <v>50</v>
      </c>
      <c r="E34" s="4">
        <v>40.299999999999997</v>
      </c>
      <c r="F34" s="6">
        <v>40</v>
      </c>
      <c r="G34" s="5"/>
      <c r="H34" s="6">
        <v>0</v>
      </c>
      <c r="I34" s="6">
        <v>8</v>
      </c>
      <c r="J34" s="14">
        <v>0.04</v>
      </c>
      <c r="K34" s="4">
        <v>53</v>
      </c>
      <c r="L34" s="6">
        <v>30.5</v>
      </c>
      <c r="M34" s="5"/>
      <c r="N34" s="5">
        <v>0</v>
      </c>
      <c r="O34" s="11">
        <v>8</v>
      </c>
      <c r="P34" s="6" t="s">
        <v>50</v>
      </c>
      <c r="Q34" s="83">
        <v>1036.8444738996075</v>
      </c>
      <c r="R34" s="55">
        <f t="shared" si="1"/>
        <v>10</v>
      </c>
      <c r="S34" s="56">
        <f t="shared" si="1"/>
        <v>4.6111111111111098</v>
      </c>
      <c r="T34" s="56">
        <f t="shared" si="1"/>
        <v>4.4444444444444446</v>
      </c>
      <c r="U34" s="57">
        <f t="shared" si="2"/>
        <v>0.1016</v>
      </c>
      <c r="V34" s="56">
        <f t="shared" si="3"/>
        <v>11.666666666666666</v>
      </c>
      <c r="W34" s="14">
        <f t="shared" si="3"/>
        <v>-0.83333333333333326</v>
      </c>
    </row>
    <row r="35" spans="2:23" x14ac:dyDescent="0.25">
      <c r="B35" s="4">
        <v>27</v>
      </c>
      <c r="C35" s="33">
        <v>30.544</v>
      </c>
      <c r="D35" s="5">
        <v>51</v>
      </c>
      <c r="E35" s="4">
        <v>50</v>
      </c>
      <c r="F35" s="6">
        <v>49</v>
      </c>
      <c r="G35" s="5" t="s">
        <v>36</v>
      </c>
      <c r="H35" s="6">
        <v>1</v>
      </c>
      <c r="I35" s="6">
        <v>9</v>
      </c>
      <c r="J35" s="14"/>
      <c r="K35" s="4">
        <v>52.1</v>
      </c>
      <c r="L35" s="6">
        <v>43.4</v>
      </c>
      <c r="M35" s="5"/>
      <c r="N35" s="5">
        <v>0</v>
      </c>
      <c r="O35" s="11">
        <v>9</v>
      </c>
      <c r="P35" s="6" t="s">
        <v>50</v>
      </c>
      <c r="Q35" s="83">
        <v>1034.6094573969824</v>
      </c>
      <c r="R35" s="55">
        <f t="shared" si="1"/>
        <v>10.555555555555555</v>
      </c>
      <c r="S35" s="56">
        <f t="shared" si="1"/>
        <v>10</v>
      </c>
      <c r="T35" s="56">
        <f t="shared" si="1"/>
        <v>9.4444444444444446</v>
      </c>
      <c r="U35" s="57">
        <f t="shared" si="2"/>
        <v>0</v>
      </c>
      <c r="V35" s="56">
        <f t="shared" si="3"/>
        <v>11.166666666666668</v>
      </c>
      <c r="W35" s="14">
        <f t="shared" si="3"/>
        <v>6.3333333333333321</v>
      </c>
    </row>
    <row r="36" spans="2:23" x14ac:dyDescent="0.25">
      <c r="B36" s="4">
        <v>28</v>
      </c>
      <c r="C36" s="33">
        <v>30.574000000000002</v>
      </c>
      <c r="D36" s="5">
        <v>51</v>
      </c>
      <c r="E36" s="4">
        <v>48.8</v>
      </c>
      <c r="F36" s="6">
        <v>47.4</v>
      </c>
      <c r="G36" s="5" t="s">
        <v>43</v>
      </c>
      <c r="H36" s="6">
        <v>1.5</v>
      </c>
      <c r="I36" s="6">
        <v>10</v>
      </c>
      <c r="J36" s="14"/>
      <c r="K36" s="4">
        <v>50</v>
      </c>
      <c r="L36" s="6">
        <v>42.7</v>
      </c>
      <c r="M36" s="5" t="s">
        <v>51</v>
      </c>
      <c r="N36" s="5">
        <v>1</v>
      </c>
      <c r="O36" s="11">
        <v>8</v>
      </c>
      <c r="P36" s="6" t="s">
        <v>52</v>
      </c>
      <c r="Q36" s="83">
        <v>1035.6253739890849</v>
      </c>
      <c r="R36" s="55">
        <f t="shared" si="1"/>
        <v>10.555555555555555</v>
      </c>
      <c r="S36" s="56">
        <f t="shared" si="1"/>
        <v>9.3333333333333321</v>
      </c>
      <c r="T36" s="56">
        <f t="shared" si="1"/>
        <v>8.5555555555555554</v>
      </c>
      <c r="U36" s="57">
        <f t="shared" si="2"/>
        <v>0</v>
      </c>
      <c r="V36" s="56">
        <f t="shared" si="3"/>
        <v>10</v>
      </c>
      <c r="W36" s="14">
        <f t="shared" si="3"/>
        <v>5.9444444444444455</v>
      </c>
    </row>
    <row r="37" spans="2:23" x14ac:dyDescent="0.25">
      <c r="B37" s="4">
        <v>29</v>
      </c>
      <c r="C37" s="33">
        <v>30.47</v>
      </c>
      <c r="D37" s="5">
        <v>51</v>
      </c>
      <c r="E37" s="4">
        <v>45</v>
      </c>
      <c r="F37" s="6">
        <v>44</v>
      </c>
      <c r="G37" s="5"/>
      <c r="H37" s="6">
        <v>0</v>
      </c>
      <c r="I37" s="6">
        <v>10</v>
      </c>
      <c r="J37" s="14"/>
      <c r="K37" s="4">
        <v>48</v>
      </c>
      <c r="L37" s="6">
        <v>43.1</v>
      </c>
      <c r="M37" s="5" t="s">
        <v>36</v>
      </c>
      <c r="N37" s="5">
        <v>0.5</v>
      </c>
      <c r="O37" s="11">
        <v>7</v>
      </c>
      <c r="P37" s="6" t="s">
        <v>52</v>
      </c>
      <c r="Q37" s="83">
        <v>1032.1035298031302</v>
      </c>
      <c r="R37" s="55">
        <f t="shared" si="1"/>
        <v>10.555555555555555</v>
      </c>
      <c r="S37" s="56">
        <f t="shared" si="1"/>
        <v>7.2222222222222223</v>
      </c>
      <c r="T37" s="56">
        <f t="shared" si="1"/>
        <v>6.6666666666666661</v>
      </c>
      <c r="U37" s="57">
        <f t="shared" si="2"/>
        <v>0</v>
      </c>
      <c r="V37" s="56">
        <f t="shared" si="3"/>
        <v>8.8888888888888893</v>
      </c>
      <c r="W37" s="14">
        <f t="shared" si="3"/>
        <v>6.166666666666667</v>
      </c>
    </row>
    <row r="38" spans="2:23" x14ac:dyDescent="0.25">
      <c r="B38" s="4">
        <v>30</v>
      </c>
      <c r="C38" s="33">
        <v>30.436</v>
      </c>
      <c r="D38" s="5">
        <v>50</v>
      </c>
      <c r="E38" s="4">
        <v>46.8</v>
      </c>
      <c r="F38" s="6">
        <v>46</v>
      </c>
      <c r="G38" s="5" t="s">
        <v>36</v>
      </c>
      <c r="H38" s="6">
        <v>0.5</v>
      </c>
      <c r="I38" s="6">
        <v>10</v>
      </c>
      <c r="J38" s="14"/>
      <c r="K38" s="4">
        <v>50.1</v>
      </c>
      <c r="L38" s="6">
        <v>42.7</v>
      </c>
      <c r="M38" s="5" t="s">
        <v>43</v>
      </c>
      <c r="N38" s="5">
        <v>1</v>
      </c>
      <c r="O38" s="11">
        <v>8</v>
      </c>
      <c r="P38" s="6" t="s">
        <v>52</v>
      </c>
      <c r="Q38" s="83">
        <v>1030.952157665414</v>
      </c>
      <c r="R38" s="55">
        <f t="shared" si="1"/>
        <v>10</v>
      </c>
      <c r="S38" s="56">
        <f t="shared" si="1"/>
        <v>8.2222222222222197</v>
      </c>
      <c r="T38" s="56">
        <f t="shared" si="1"/>
        <v>7.7777777777777777</v>
      </c>
      <c r="U38" s="57">
        <f t="shared" si="2"/>
        <v>0</v>
      </c>
      <c r="V38" s="56">
        <f t="shared" si="3"/>
        <v>10.055555555555555</v>
      </c>
      <c r="W38" s="14">
        <f t="shared" si="3"/>
        <v>5.9444444444444455</v>
      </c>
    </row>
    <row r="39" spans="2:23" x14ac:dyDescent="0.25">
      <c r="B39" s="4">
        <v>31</v>
      </c>
      <c r="C39" s="33">
        <v>30.56</v>
      </c>
      <c r="D39" s="5">
        <v>50</v>
      </c>
      <c r="E39" s="4">
        <v>44</v>
      </c>
      <c r="F39" s="6">
        <v>41.8</v>
      </c>
      <c r="G39" s="5"/>
      <c r="H39" s="6">
        <v>0</v>
      </c>
      <c r="I39" s="6">
        <v>10</v>
      </c>
      <c r="J39" s="14"/>
      <c r="K39" s="4">
        <v>49</v>
      </c>
      <c r="L39" s="6">
        <v>37.5</v>
      </c>
      <c r="M39" s="5"/>
      <c r="N39" s="5">
        <v>0</v>
      </c>
      <c r="O39" s="11">
        <v>7</v>
      </c>
      <c r="P39" s="6" t="s">
        <v>38</v>
      </c>
      <c r="Q39" s="83">
        <v>1035.151279579437</v>
      </c>
      <c r="R39" s="55">
        <f t="shared" si="1"/>
        <v>10</v>
      </c>
      <c r="S39" s="56">
        <f t="shared" si="1"/>
        <v>6.6666666666666661</v>
      </c>
      <c r="T39" s="56">
        <f t="shared" si="1"/>
        <v>5.4444444444444429</v>
      </c>
      <c r="U39" s="57">
        <f t="shared" si="2"/>
        <v>0</v>
      </c>
      <c r="V39" s="56">
        <f t="shared" si="3"/>
        <v>9.4444444444444446</v>
      </c>
      <c r="W39" s="14">
        <f t="shared" si="3"/>
        <v>3.0555555555555554</v>
      </c>
    </row>
    <row r="40" spans="2:23" x14ac:dyDescent="0.25">
      <c r="B40" s="1" t="s">
        <v>15</v>
      </c>
      <c r="C40" s="12">
        <f>SUM(C9:C39)</f>
        <v>934.62599999999986</v>
      </c>
      <c r="D40" s="36">
        <f t="shared" ref="D40:O40" si="4">SUM(D9:D39)</f>
        <v>1541</v>
      </c>
      <c r="E40" s="36">
        <f t="shared" ref="E40" si="5">SUM(E9:E39)</f>
        <v>1394.9999999999998</v>
      </c>
      <c r="F40" s="36">
        <f t="shared" si="4"/>
        <v>1361.2</v>
      </c>
      <c r="G40" s="36"/>
      <c r="H40" s="36">
        <f t="shared" si="4"/>
        <v>49.5</v>
      </c>
      <c r="I40" s="36">
        <f t="shared" si="4"/>
        <v>251</v>
      </c>
      <c r="J40" s="35">
        <f t="shared" si="4"/>
        <v>2.42</v>
      </c>
      <c r="K40" s="36">
        <f t="shared" ref="K40" si="6">SUM(K9:K39)</f>
        <v>1547.1999999999998</v>
      </c>
      <c r="L40" s="36">
        <f t="shared" si="4"/>
        <v>1233.4000000000001</v>
      </c>
      <c r="M40" s="12"/>
      <c r="N40" s="36">
        <f t="shared" si="4"/>
        <v>38.5</v>
      </c>
      <c r="O40" s="37">
        <f t="shared" si="4"/>
        <v>254</v>
      </c>
      <c r="P40" s="3"/>
      <c r="Q40" s="36">
        <f>SUM(Q9:Q39)</f>
        <v>31658.466937501518</v>
      </c>
      <c r="R40" s="37"/>
      <c r="S40" s="53"/>
      <c r="T40" s="53"/>
      <c r="U40" s="54">
        <f t="shared" si="2"/>
        <v>6.1467999999999998</v>
      </c>
      <c r="V40" s="53"/>
      <c r="W40" s="13"/>
    </row>
    <row r="41" spans="2:23" x14ac:dyDescent="0.25">
      <c r="B41" s="7" t="s">
        <v>16</v>
      </c>
      <c r="C41" s="15">
        <f>C40/31</f>
        <v>30.149225806451607</v>
      </c>
      <c r="D41" s="38">
        <f t="shared" ref="D41:O41" si="7">D40/31</f>
        <v>49.70967741935484</v>
      </c>
      <c r="E41" s="38">
        <f t="shared" ref="E41" si="8">E40/31</f>
        <v>44.999999999999993</v>
      </c>
      <c r="F41" s="38">
        <f t="shared" si="7"/>
        <v>43.909677419354843</v>
      </c>
      <c r="G41" s="38"/>
      <c r="H41" s="38">
        <f t="shared" si="7"/>
        <v>1.596774193548387</v>
      </c>
      <c r="I41" s="38">
        <f t="shared" si="7"/>
        <v>8.0967741935483879</v>
      </c>
      <c r="J41" s="38">
        <f t="shared" si="7"/>
        <v>7.8064516129032258E-2</v>
      </c>
      <c r="K41" s="38">
        <f t="shared" ref="K41" si="9">K40/31</f>
        <v>49.909677419354836</v>
      </c>
      <c r="L41" s="38">
        <f t="shared" si="7"/>
        <v>39.78709677419355</v>
      </c>
      <c r="M41" s="15"/>
      <c r="N41" s="38">
        <f t="shared" si="7"/>
        <v>1.2419354838709677</v>
      </c>
      <c r="O41" s="39">
        <f t="shared" si="7"/>
        <v>8.193548387096774</v>
      </c>
      <c r="P41" s="9"/>
      <c r="Q41" s="38">
        <f>AVERAGE(Q9:Q39)</f>
        <v>1021.2408689516619</v>
      </c>
      <c r="R41" s="39">
        <f t="shared" si="1"/>
        <v>9.8387096774193559</v>
      </c>
      <c r="S41" s="58">
        <f t="shared" si="1"/>
        <v>7.2222222222222179</v>
      </c>
      <c r="T41" s="58">
        <f t="shared" si="1"/>
        <v>6.6164874551971344</v>
      </c>
      <c r="U41" s="59">
        <f t="shared" si="2"/>
        <v>0.19828387096774194</v>
      </c>
      <c r="V41" s="58">
        <f t="shared" si="3"/>
        <v>9.9498207885304648</v>
      </c>
      <c r="W41" s="60">
        <f t="shared" si="3"/>
        <v>4.3261648745519725</v>
      </c>
    </row>
    <row r="43" spans="2:23" x14ac:dyDescent="0.25">
      <c r="B43" s="1"/>
      <c r="C43" s="93" t="s">
        <v>17</v>
      </c>
      <c r="D43" s="94"/>
      <c r="E43" s="94"/>
      <c r="F43" s="94"/>
      <c r="G43" s="94"/>
      <c r="H43" s="94"/>
      <c r="I43" s="94"/>
      <c r="J43" s="94"/>
      <c r="K43" s="95"/>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1">
        <v>1</v>
      </c>
      <c r="D45" s="2"/>
      <c r="E45" s="2"/>
      <c r="F45" s="2"/>
      <c r="G45" s="2">
        <v>5.5</v>
      </c>
      <c r="H45" s="2">
        <v>8</v>
      </c>
      <c r="I45" s="2">
        <v>4.5</v>
      </c>
      <c r="J45" s="2">
        <v>2</v>
      </c>
      <c r="K45" s="3">
        <v>18</v>
      </c>
    </row>
    <row r="46" spans="2:23" ht="30" x14ac:dyDescent="0.25">
      <c r="B46" s="24" t="s">
        <v>28</v>
      </c>
      <c r="C46" s="7">
        <v>2</v>
      </c>
      <c r="D46" s="8"/>
      <c r="E46" s="8"/>
      <c r="F46" s="8"/>
      <c r="G46" s="8">
        <v>82</v>
      </c>
      <c r="H46" s="8">
        <v>81.5</v>
      </c>
      <c r="I46" s="8">
        <v>11</v>
      </c>
      <c r="J46" s="8">
        <v>4.5</v>
      </c>
      <c r="K46" s="9"/>
    </row>
  </sheetData>
  <mergeCells count="14">
    <mergeCell ref="Q6:T6"/>
    <mergeCell ref="U6:U8"/>
    <mergeCell ref="V6:W6"/>
    <mergeCell ref="V7:W7"/>
    <mergeCell ref="C43:K43"/>
    <mergeCell ref="B6:B8"/>
    <mergeCell ref="J6:J8"/>
    <mergeCell ref="P6:P8"/>
    <mergeCell ref="C6:I6"/>
    <mergeCell ref="K6:O6"/>
    <mergeCell ref="E7:F7"/>
    <mergeCell ref="G7:H7"/>
    <mergeCell ref="K7:L7"/>
    <mergeCell ref="M7:N7"/>
  </mergeCells>
  <conditionalFormatting sqref="C9:C39">
    <cfRule type="expression" dxfId="169" priority="16">
      <formula>C9&gt;31</formula>
    </cfRule>
  </conditionalFormatting>
  <conditionalFormatting sqref="C9:C39">
    <cfRule type="expression" dxfId="168" priority="15">
      <formula>C9&lt;29</formula>
    </cfRule>
  </conditionalFormatting>
  <conditionalFormatting sqref="D9:D39">
    <cfRule type="expression" dxfId="167" priority="12">
      <formula>D9&lt;40</formula>
    </cfRule>
    <cfRule type="expression" dxfId="166" priority="13">
      <formula>D9&gt;70</formula>
    </cfRule>
  </conditionalFormatting>
  <conditionalFormatting sqref="F9:F39">
    <cfRule type="expression" dxfId="165" priority="9">
      <formula>F9&gt;E9</formula>
    </cfRule>
  </conditionalFormatting>
  <conditionalFormatting sqref="I9:I39">
    <cfRule type="cellIs" dxfId="164" priority="8" operator="greaterThan">
      <formula>10</formula>
    </cfRule>
  </conditionalFormatting>
  <conditionalFormatting sqref="J9:J39">
    <cfRule type="cellIs" dxfId="163" priority="7" operator="greaterThanOrEqual">
      <formula>5</formula>
    </cfRule>
  </conditionalFormatting>
  <conditionalFormatting sqref="K9:K39">
    <cfRule type="cellIs" dxfId="162" priority="5" operator="lessThan">
      <formula>35</formula>
    </cfRule>
    <cfRule type="cellIs" dxfId="161" priority="6" operator="greaterThanOrEqual">
      <formula>85</formula>
    </cfRule>
  </conditionalFormatting>
  <conditionalFormatting sqref="L9:L39">
    <cfRule type="cellIs" dxfId="160" priority="3" operator="notBetween">
      <formula>70</formula>
      <formula>20</formula>
    </cfRule>
    <cfRule type="expression" dxfId="159" priority="4">
      <formula>L9&gt;K9</formula>
    </cfRule>
  </conditionalFormatting>
  <conditionalFormatting sqref="O9:O39">
    <cfRule type="cellIs" dxfId="158" priority="2" operator="greaterThan">
      <formula>10</formula>
    </cfRule>
  </conditionalFormatting>
  <conditionalFormatting sqref="P9:P39">
    <cfRule type="containsBlanks" dxfId="157"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s="20" customFormat="1" ht="90" x14ac:dyDescent="0.25">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3" t="s">
        <v>4</v>
      </c>
      <c r="S8" s="41" t="s">
        <v>5</v>
      </c>
      <c r="T8" s="42" t="s">
        <v>6</v>
      </c>
      <c r="U8" s="89"/>
      <c r="V8" s="40" t="s">
        <v>11</v>
      </c>
      <c r="W8" s="42" t="s">
        <v>12</v>
      </c>
    </row>
    <row r="9" spans="1:23" x14ac:dyDescent="0.25">
      <c r="B9" s="1">
        <v>1</v>
      </c>
      <c r="C9" s="27">
        <v>29.47</v>
      </c>
      <c r="D9" s="1">
        <v>63</v>
      </c>
      <c r="E9" s="1">
        <v>60</v>
      </c>
      <c r="F9" s="3">
        <v>56.7</v>
      </c>
      <c r="G9" s="2" t="s">
        <v>51</v>
      </c>
      <c r="H9" s="3">
        <v>2</v>
      </c>
      <c r="I9" s="3">
        <v>4</v>
      </c>
      <c r="J9" s="13">
        <v>0.76</v>
      </c>
      <c r="K9" s="1">
        <v>64.5</v>
      </c>
      <c r="L9" s="3">
        <v>55</v>
      </c>
      <c r="M9" s="2" t="s">
        <v>36</v>
      </c>
      <c r="N9" s="2">
        <v>3</v>
      </c>
      <c r="O9" s="10">
        <v>8</v>
      </c>
      <c r="P9" s="3" t="s">
        <v>109</v>
      </c>
      <c r="Q9" s="83">
        <v>997.18986292121429</v>
      </c>
      <c r="R9" s="37">
        <f>CONVERT(D9,"F","C")</f>
        <v>17.222222222222221</v>
      </c>
      <c r="S9" s="53">
        <f t="shared" ref="S9:T24" si="0">CONVERT(E9,"F","C")</f>
        <v>15.555555555555555</v>
      </c>
      <c r="T9" s="53">
        <f t="shared" si="0"/>
        <v>13.722222222222223</v>
      </c>
      <c r="U9" s="54">
        <f>CONVERT(J9,"in","cm")</f>
        <v>1.9304000000000001</v>
      </c>
      <c r="V9" s="53">
        <f>CONVERT(K9,"F","C")</f>
        <v>18.055555555555554</v>
      </c>
      <c r="W9" s="13">
        <f>CONVERT(L9,"F","C")</f>
        <v>12.777777777777777</v>
      </c>
    </row>
    <row r="10" spans="1:23" x14ac:dyDescent="0.25">
      <c r="B10" s="4">
        <v>2</v>
      </c>
      <c r="C10" s="33">
        <v>29.62</v>
      </c>
      <c r="D10" s="5">
        <v>61</v>
      </c>
      <c r="E10" s="4">
        <v>56</v>
      </c>
      <c r="F10" s="6">
        <v>55.5</v>
      </c>
      <c r="G10" s="5" t="s">
        <v>32</v>
      </c>
      <c r="H10" s="6">
        <v>4</v>
      </c>
      <c r="I10" s="6">
        <v>10</v>
      </c>
      <c r="J10" s="14">
        <v>0.47</v>
      </c>
      <c r="K10" s="4">
        <v>60.3</v>
      </c>
      <c r="L10" s="6">
        <v>51.2</v>
      </c>
      <c r="M10" s="5" t="s">
        <v>36</v>
      </c>
      <c r="N10" s="5">
        <v>2</v>
      </c>
      <c r="O10" s="11">
        <v>10</v>
      </c>
      <c r="P10" s="6" t="s">
        <v>34</v>
      </c>
      <c r="Q10" s="83">
        <v>1002.2694458817259</v>
      </c>
      <c r="R10" s="55">
        <f t="shared" ref="R10:T41" si="1">CONVERT(D10,"F","C")</f>
        <v>16.111111111111111</v>
      </c>
      <c r="S10" s="56">
        <f t="shared" si="0"/>
        <v>13.333333333333332</v>
      </c>
      <c r="T10" s="56">
        <f t="shared" si="0"/>
        <v>13.055555555555555</v>
      </c>
      <c r="U10" s="57">
        <f t="shared" ref="U10:U41" si="2">CONVERT(J10,"in","cm")</f>
        <v>1.1938</v>
      </c>
      <c r="V10" s="56">
        <f t="shared" ref="V10:W41" si="3">CONVERT(K10,"F","C")</f>
        <v>15.72222222222222</v>
      </c>
      <c r="W10" s="14">
        <f t="shared" si="3"/>
        <v>10.666666666666668</v>
      </c>
    </row>
    <row r="11" spans="1:23" x14ac:dyDescent="0.25">
      <c r="B11" s="4">
        <v>3</v>
      </c>
      <c r="C11" s="33">
        <v>29.603999999999999</v>
      </c>
      <c r="D11" s="5">
        <v>60</v>
      </c>
      <c r="E11" s="4">
        <v>53</v>
      </c>
      <c r="F11" s="6">
        <v>49.7</v>
      </c>
      <c r="G11" s="5" t="s">
        <v>31</v>
      </c>
      <c r="H11" s="6">
        <v>2</v>
      </c>
      <c r="I11" s="6">
        <v>5</v>
      </c>
      <c r="J11" s="14">
        <v>0.25</v>
      </c>
      <c r="K11" s="4">
        <v>60</v>
      </c>
      <c r="L11" s="6">
        <v>47</v>
      </c>
      <c r="M11" s="5" t="s">
        <v>36</v>
      </c>
      <c r="N11" s="5">
        <v>1</v>
      </c>
      <c r="O11" s="11">
        <v>6</v>
      </c>
      <c r="P11" s="6" t="s">
        <v>92</v>
      </c>
      <c r="Q11" s="83">
        <v>1001.7276236992711</v>
      </c>
      <c r="R11" s="55">
        <f t="shared" si="1"/>
        <v>15.555555555555555</v>
      </c>
      <c r="S11" s="56">
        <f t="shared" si="0"/>
        <v>11.666666666666666</v>
      </c>
      <c r="T11" s="56">
        <f t="shared" si="0"/>
        <v>9.8333333333333339</v>
      </c>
      <c r="U11" s="57">
        <f t="shared" si="2"/>
        <v>0.63500000000000001</v>
      </c>
      <c r="V11" s="56">
        <f t="shared" si="3"/>
        <v>15.555555555555555</v>
      </c>
      <c r="W11" s="14">
        <f t="shared" si="3"/>
        <v>8.3333333333333339</v>
      </c>
    </row>
    <row r="12" spans="1:23" x14ac:dyDescent="0.25">
      <c r="B12" s="4">
        <v>4</v>
      </c>
      <c r="C12" s="33">
        <v>29.434000000000001</v>
      </c>
      <c r="D12" s="34">
        <v>60</v>
      </c>
      <c r="E12" s="4">
        <v>55.5</v>
      </c>
      <c r="F12" s="6">
        <v>53</v>
      </c>
      <c r="G12" s="5" t="s">
        <v>36</v>
      </c>
      <c r="H12" s="6">
        <v>4</v>
      </c>
      <c r="I12" s="6">
        <v>10</v>
      </c>
      <c r="J12" s="14">
        <v>0.25</v>
      </c>
      <c r="K12" s="4">
        <v>62.1</v>
      </c>
      <c r="L12" s="6">
        <v>52</v>
      </c>
      <c r="M12" s="5" t="s">
        <v>31</v>
      </c>
      <c r="N12" s="5">
        <v>3</v>
      </c>
      <c r="O12" s="11">
        <v>8</v>
      </c>
      <c r="P12" s="6" t="s">
        <v>110</v>
      </c>
      <c r="Q12" s="83">
        <v>995.9707630106916</v>
      </c>
      <c r="R12" s="55">
        <f t="shared" si="1"/>
        <v>15.555555555555555</v>
      </c>
      <c r="S12" s="56">
        <f t="shared" si="0"/>
        <v>13.055555555555555</v>
      </c>
      <c r="T12" s="56">
        <f t="shared" si="0"/>
        <v>11.666666666666666</v>
      </c>
      <c r="U12" s="57">
        <f t="shared" si="2"/>
        <v>0.63500000000000001</v>
      </c>
      <c r="V12" s="56">
        <f t="shared" si="3"/>
        <v>16.722222222222221</v>
      </c>
      <c r="W12" s="14">
        <f t="shared" si="3"/>
        <v>11.111111111111111</v>
      </c>
    </row>
    <row r="13" spans="1:23" x14ac:dyDescent="0.25">
      <c r="B13" s="4">
        <v>5</v>
      </c>
      <c r="C13" s="33">
        <v>30.05</v>
      </c>
      <c r="D13" s="34">
        <v>60</v>
      </c>
      <c r="E13" s="4">
        <v>53</v>
      </c>
      <c r="F13" s="6">
        <v>50.3</v>
      </c>
      <c r="G13" s="5" t="s">
        <v>36</v>
      </c>
      <c r="H13" s="6">
        <v>1</v>
      </c>
      <c r="I13" s="6">
        <v>5</v>
      </c>
      <c r="J13" s="14">
        <v>0.11</v>
      </c>
      <c r="K13" s="4">
        <v>58.7</v>
      </c>
      <c r="L13" s="6">
        <v>43.4</v>
      </c>
      <c r="M13" s="5"/>
      <c r="N13" s="5">
        <v>0</v>
      </c>
      <c r="O13" s="11">
        <v>6</v>
      </c>
      <c r="P13" s="6" t="s">
        <v>111</v>
      </c>
      <c r="Q13" s="83">
        <v>1016.8309170351921</v>
      </c>
      <c r="R13" s="55">
        <f t="shared" si="1"/>
        <v>15.555555555555555</v>
      </c>
      <c r="S13" s="56">
        <f t="shared" si="0"/>
        <v>11.666666666666666</v>
      </c>
      <c r="T13" s="56">
        <f t="shared" si="0"/>
        <v>10.166666666666664</v>
      </c>
      <c r="U13" s="57">
        <f t="shared" si="2"/>
        <v>0.27939999999999998</v>
      </c>
      <c r="V13" s="56">
        <f t="shared" si="3"/>
        <v>14.833333333333334</v>
      </c>
      <c r="W13" s="14">
        <f t="shared" si="3"/>
        <v>6.3333333333333321</v>
      </c>
    </row>
    <row r="14" spans="1:23" x14ac:dyDescent="0.25">
      <c r="B14" s="4">
        <v>6</v>
      </c>
      <c r="C14" s="33">
        <v>30.053999999999998</v>
      </c>
      <c r="D14" s="5">
        <v>59</v>
      </c>
      <c r="E14" s="4">
        <v>55.4</v>
      </c>
      <c r="F14" s="6">
        <v>50.8</v>
      </c>
      <c r="G14" s="5" t="s">
        <v>32</v>
      </c>
      <c r="H14" s="6">
        <v>3</v>
      </c>
      <c r="I14" s="6">
        <v>10</v>
      </c>
      <c r="J14" s="14">
        <v>0.3</v>
      </c>
      <c r="K14" s="4">
        <v>58.4</v>
      </c>
      <c r="L14" s="6">
        <v>42.4</v>
      </c>
      <c r="M14" s="5" t="s">
        <v>39</v>
      </c>
      <c r="N14" s="5">
        <v>5</v>
      </c>
      <c r="O14" s="11">
        <v>7</v>
      </c>
      <c r="P14" s="6" t="s">
        <v>112</v>
      </c>
      <c r="Q14" s="83">
        <v>1016.9663725808057</v>
      </c>
      <c r="R14" s="55">
        <f t="shared" si="1"/>
        <v>15</v>
      </c>
      <c r="S14" s="56">
        <f t="shared" si="0"/>
        <v>12.999999999999998</v>
      </c>
      <c r="T14" s="56">
        <f t="shared" si="0"/>
        <v>10.444444444444443</v>
      </c>
      <c r="U14" s="57">
        <f t="shared" si="2"/>
        <v>0.76200000000000001</v>
      </c>
      <c r="V14" s="56">
        <f t="shared" si="3"/>
        <v>14.666666666666666</v>
      </c>
      <c r="W14" s="14">
        <f t="shared" si="3"/>
        <v>5.7777777777777768</v>
      </c>
    </row>
    <row r="15" spans="1:23" x14ac:dyDescent="0.25">
      <c r="B15" s="4">
        <v>7</v>
      </c>
      <c r="C15" s="33">
        <v>29.372</v>
      </c>
      <c r="D15" s="5">
        <v>59</v>
      </c>
      <c r="E15" s="4">
        <v>59.3</v>
      </c>
      <c r="F15" s="6">
        <v>57.3</v>
      </c>
      <c r="G15" s="5" t="s">
        <v>36</v>
      </c>
      <c r="H15" s="6">
        <v>5</v>
      </c>
      <c r="I15" s="6">
        <v>10</v>
      </c>
      <c r="J15" s="14">
        <v>0.1</v>
      </c>
      <c r="K15" s="4">
        <v>60.5</v>
      </c>
      <c r="L15" s="6">
        <v>52</v>
      </c>
      <c r="M15" s="5" t="s">
        <v>36</v>
      </c>
      <c r="N15" s="5">
        <v>1</v>
      </c>
      <c r="O15" s="11">
        <v>7</v>
      </c>
      <c r="P15" s="6" t="s">
        <v>93</v>
      </c>
      <c r="Q15" s="83">
        <v>993.87120205368012</v>
      </c>
      <c r="R15" s="55">
        <f t="shared" si="1"/>
        <v>15</v>
      </c>
      <c r="S15" s="56">
        <f t="shared" si="0"/>
        <v>15.166666666666664</v>
      </c>
      <c r="T15" s="56">
        <f t="shared" si="0"/>
        <v>14.055555555555554</v>
      </c>
      <c r="U15" s="57">
        <f t="shared" si="2"/>
        <v>0.254</v>
      </c>
      <c r="V15" s="56">
        <f t="shared" si="3"/>
        <v>15.833333333333332</v>
      </c>
      <c r="W15" s="14">
        <f t="shared" si="3"/>
        <v>11.111111111111111</v>
      </c>
    </row>
    <row r="16" spans="1:23" x14ac:dyDescent="0.25">
      <c r="B16" s="4">
        <v>8</v>
      </c>
      <c r="C16" s="33">
        <v>30.007999999999999</v>
      </c>
      <c r="D16" s="5">
        <v>59</v>
      </c>
      <c r="E16" s="4">
        <v>53.3</v>
      </c>
      <c r="F16" s="6">
        <v>50</v>
      </c>
      <c r="G16" s="5" t="s">
        <v>36</v>
      </c>
      <c r="H16" s="6">
        <v>1</v>
      </c>
      <c r="I16" s="6">
        <v>3</v>
      </c>
      <c r="J16" s="14">
        <v>0.01</v>
      </c>
      <c r="K16" s="4">
        <v>62</v>
      </c>
      <c r="L16" s="6">
        <v>45.3</v>
      </c>
      <c r="M16" s="5" t="s">
        <v>39</v>
      </c>
      <c r="N16" s="5">
        <v>3</v>
      </c>
      <c r="O16" s="11">
        <v>6</v>
      </c>
      <c r="P16" s="6" t="s">
        <v>38</v>
      </c>
      <c r="Q16" s="83">
        <v>1015.4086338062489</v>
      </c>
      <c r="R16" s="55">
        <f t="shared" si="1"/>
        <v>15</v>
      </c>
      <c r="S16" s="56">
        <f t="shared" si="0"/>
        <v>11.833333333333332</v>
      </c>
      <c r="T16" s="56">
        <f t="shared" si="0"/>
        <v>10</v>
      </c>
      <c r="U16" s="57">
        <f t="shared" si="2"/>
        <v>2.5399999999999999E-2</v>
      </c>
      <c r="V16" s="56">
        <f t="shared" si="3"/>
        <v>16.666666666666668</v>
      </c>
      <c r="W16" s="14">
        <f t="shared" si="3"/>
        <v>7.3888888888888875</v>
      </c>
    </row>
    <row r="17" spans="2:23" x14ac:dyDescent="0.25">
      <c r="B17" s="4">
        <v>9</v>
      </c>
      <c r="C17" s="33">
        <v>29.93</v>
      </c>
      <c r="D17" s="5">
        <v>59</v>
      </c>
      <c r="E17" s="4">
        <v>58.4</v>
      </c>
      <c r="F17" s="6">
        <v>56</v>
      </c>
      <c r="G17" s="5" t="s">
        <v>39</v>
      </c>
      <c r="H17" s="6">
        <v>3</v>
      </c>
      <c r="I17" s="6">
        <v>10</v>
      </c>
      <c r="J17" s="14">
        <v>0.03</v>
      </c>
      <c r="K17" s="4">
        <v>61</v>
      </c>
      <c r="L17" s="6">
        <v>47</v>
      </c>
      <c r="M17" s="5"/>
      <c r="N17" s="5">
        <v>0</v>
      </c>
      <c r="O17" s="11">
        <v>6</v>
      </c>
      <c r="P17" s="6" t="s">
        <v>38</v>
      </c>
      <c r="Q17" s="83">
        <v>1012.7672506667828</v>
      </c>
      <c r="R17" s="55">
        <f t="shared" si="1"/>
        <v>15</v>
      </c>
      <c r="S17" s="56">
        <f t="shared" si="0"/>
        <v>14.666666666666666</v>
      </c>
      <c r="T17" s="56">
        <f t="shared" si="0"/>
        <v>13.333333333333332</v>
      </c>
      <c r="U17" s="57">
        <f t="shared" si="2"/>
        <v>7.6200000000000004E-2</v>
      </c>
      <c r="V17" s="56">
        <f t="shared" si="3"/>
        <v>16.111111111111111</v>
      </c>
      <c r="W17" s="14">
        <f t="shared" si="3"/>
        <v>8.3333333333333339</v>
      </c>
    </row>
    <row r="18" spans="2:23" x14ac:dyDescent="0.25">
      <c r="B18" s="4">
        <v>10</v>
      </c>
      <c r="C18" s="33">
        <v>30.198</v>
      </c>
      <c r="D18" s="5">
        <v>59</v>
      </c>
      <c r="E18" s="4">
        <v>58</v>
      </c>
      <c r="F18" s="6">
        <v>56.1</v>
      </c>
      <c r="G18" s="5" t="s">
        <v>32</v>
      </c>
      <c r="H18" s="6">
        <v>2</v>
      </c>
      <c r="I18" s="6">
        <v>1</v>
      </c>
      <c r="J18" s="14"/>
      <c r="K18" s="4">
        <v>63</v>
      </c>
      <c r="L18" s="6">
        <v>46.6</v>
      </c>
      <c r="M18" s="5" t="s">
        <v>32</v>
      </c>
      <c r="N18" s="5">
        <v>0.5</v>
      </c>
      <c r="O18" s="11">
        <v>6</v>
      </c>
      <c r="P18" s="6" t="s">
        <v>38</v>
      </c>
      <c r="Q18" s="83">
        <v>1021.8427722228969</v>
      </c>
      <c r="R18" s="55">
        <f t="shared" si="1"/>
        <v>15</v>
      </c>
      <c r="S18" s="56">
        <f t="shared" si="0"/>
        <v>14.444444444444445</v>
      </c>
      <c r="T18" s="56">
        <f t="shared" si="0"/>
        <v>13.388888888888889</v>
      </c>
      <c r="U18" s="57">
        <f t="shared" si="2"/>
        <v>0</v>
      </c>
      <c r="V18" s="56">
        <f t="shared" si="3"/>
        <v>17.222222222222221</v>
      </c>
      <c r="W18" s="14">
        <f t="shared" si="3"/>
        <v>8.1111111111111125</v>
      </c>
    </row>
    <row r="19" spans="2:23" x14ac:dyDescent="0.25">
      <c r="B19" s="4">
        <v>11</v>
      </c>
      <c r="C19" s="33">
        <v>30.254000000000001</v>
      </c>
      <c r="D19" s="5">
        <v>59</v>
      </c>
      <c r="E19" s="4">
        <v>56</v>
      </c>
      <c r="F19" s="6">
        <v>55</v>
      </c>
      <c r="G19" s="5" t="s">
        <v>32</v>
      </c>
      <c r="H19" s="6">
        <v>1</v>
      </c>
      <c r="I19" s="6">
        <v>10</v>
      </c>
      <c r="J19" s="14"/>
      <c r="K19" s="4">
        <v>60</v>
      </c>
      <c r="L19" s="6">
        <v>46.8</v>
      </c>
      <c r="M19" s="5"/>
      <c r="N19" s="5">
        <v>0</v>
      </c>
      <c r="O19" s="11">
        <v>7</v>
      </c>
      <c r="P19" s="6" t="s">
        <v>38</v>
      </c>
      <c r="Q19" s="83">
        <v>1023.7391498614878</v>
      </c>
      <c r="R19" s="55">
        <f t="shared" si="1"/>
        <v>15</v>
      </c>
      <c r="S19" s="56">
        <f t="shared" si="0"/>
        <v>13.333333333333332</v>
      </c>
      <c r="T19" s="56">
        <f t="shared" si="0"/>
        <v>12.777777777777777</v>
      </c>
      <c r="U19" s="57">
        <f t="shared" si="2"/>
        <v>0</v>
      </c>
      <c r="V19" s="56">
        <f t="shared" si="3"/>
        <v>15.555555555555555</v>
      </c>
      <c r="W19" s="14">
        <f t="shared" si="3"/>
        <v>8.2222222222222197</v>
      </c>
    </row>
    <row r="20" spans="2:23" x14ac:dyDescent="0.25">
      <c r="B20" s="4">
        <v>12</v>
      </c>
      <c r="C20" s="33">
        <v>30.19</v>
      </c>
      <c r="D20" s="5">
        <v>59</v>
      </c>
      <c r="E20" s="4">
        <v>57</v>
      </c>
      <c r="F20" s="6">
        <v>55.3</v>
      </c>
      <c r="G20" s="5" t="s">
        <v>39</v>
      </c>
      <c r="H20" s="6">
        <v>1</v>
      </c>
      <c r="I20" s="6">
        <v>4</v>
      </c>
      <c r="J20" s="14"/>
      <c r="K20" s="4">
        <v>67</v>
      </c>
      <c r="L20" s="6">
        <v>45.4</v>
      </c>
      <c r="M20" s="5" t="s">
        <v>39</v>
      </c>
      <c r="N20" s="5">
        <v>2</v>
      </c>
      <c r="O20" s="11">
        <v>4</v>
      </c>
      <c r="P20" s="6" t="s">
        <v>38</v>
      </c>
      <c r="Q20" s="83">
        <v>1021.5718611316697</v>
      </c>
      <c r="R20" s="55">
        <f t="shared" si="1"/>
        <v>15</v>
      </c>
      <c r="S20" s="56">
        <f t="shared" si="0"/>
        <v>13.888888888888889</v>
      </c>
      <c r="T20" s="56">
        <f t="shared" si="0"/>
        <v>12.944444444444443</v>
      </c>
      <c r="U20" s="57">
        <f t="shared" si="2"/>
        <v>0</v>
      </c>
      <c r="V20" s="56">
        <f t="shared" si="3"/>
        <v>19.444444444444443</v>
      </c>
      <c r="W20" s="14">
        <f t="shared" si="3"/>
        <v>7.4444444444444438</v>
      </c>
    </row>
    <row r="21" spans="2:23" x14ac:dyDescent="0.25">
      <c r="B21" s="4">
        <v>13</v>
      </c>
      <c r="C21" s="33">
        <v>29.96</v>
      </c>
      <c r="D21" s="5">
        <v>60</v>
      </c>
      <c r="E21" s="4">
        <v>61</v>
      </c>
      <c r="F21" s="6">
        <v>59</v>
      </c>
      <c r="G21" s="5" t="s">
        <v>32</v>
      </c>
      <c r="H21" s="6">
        <v>1.5</v>
      </c>
      <c r="I21" s="6">
        <v>2</v>
      </c>
      <c r="J21" s="14">
        <v>0.54</v>
      </c>
      <c r="K21" s="4">
        <v>65.5</v>
      </c>
      <c r="L21" s="6">
        <v>56.4</v>
      </c>
      <c r="M21" s="5" t="s">
        <v>51</v>
      </c>
      <c r="N21" s="5">
        <v>1</v>
      </c>
      <c r="O21" s="11">
        <v>7</v>
      </c>
      <c r="P21" s="6" t="s">
        <v>38</v>
      </c>
      <c r="Q21" s="83">
        <v>1013.7831672588851</v>
      </c>
      <c r="R21" s="55">
        <f t="shared" si="1"/>
        <v>15.555555555555555</v>
      </c>
      <c r="S21" s="56">
        <f t="shared" si="0"/>
        <v>16.111111111111111</v>
      </c>
      <c r="T21" s="56">
        <f t="shared" si="0"/>
        <v>15</v>
      </c>
      <c r="U21" s="57">
        <f t="shared" si="2"/>
        <v>1.3716000000000002</v>
      </c>
      <c r="V21" s="56">
        <f t="shared" si="3"/>
        <v>18.611111111111111</v>
      </c>
      <c r="W21" s="14">
        <f t="shared" si="3"/>
        <v>13.555555555555554</v>
      </c>
    </row>
    <row r="22" spans="2:23" x14ac:dyDescent="0.25">
      <c r="B22" s="4">
        <v>14</v>
      </c>
      <c r="C22" s="33">
        <v>29.864000000000001</v>
      </c>
      <c r="D22" s="5">
        <v>60</v>
      </c>
      <c r="E22" s="4">
        <v>58.5</v>
      </c>
      <c r="F22" s="6">
        <v>58.5</v>
      </c>
      <c r="G22" s="5" t="s">
        <v>51</v>
      </c>
      <c r="H22" s="6">
        <v>1</v>
      </c>
      <c r="I22" s="6">
        <v>10</v>
      </c>
      <c r="J22" s="14">
        <v>0.11</v>
      </c>
      <c r="K22" s="4">
        <v>63.6</v>
      </c>
      <c r="L22" s="6">
        <v>56.5</v>
      </c>
      <c r="M22" s="5" t="s">
        <v>39</v>
      </c>
      <c r="N22" s="5">
        <v>1.5</v>
      </c>
      <c r="O22" s="11">
        <v>7</v>
      </c>
      <c r="P22" s="6" t="s">
        <v>93</v>
      </c>
      <c r="Q22" s="83">
        <v>1010.532234164158</v>
      </c>
      <c r="R22" s="55">
        <f t="shared" si="1"/>
        <v>15.555555555555555</v>
      </c>
      <c r="S22" s="56">
        <f t="shared" si="0"/>
        <v>14.722222222222221</v>
      </c>
      <c r="T22" s="56">
        <f t="shared" si="0"/>
        <v>14.722222222222221</v>
      </c>
      <c r="U22" s="57">
        <f t="shared" si="2"/>
        <v>0.27939999999999998</v>
      </c>
      <c r="V22" s="56">
        <f t="shared" si="3"/>
        <v>17.555555555555557</v>
      </c>
      <c r="W22" s="14">
        <f t="shared" si="3"/>
        <v>13.611111111111111</v>
      </c>
    </row>
    <row r="23" spans="2:23" x14ac:dyDescent="0.25">
      <c r="B23" s="4">
        <v>15</v>
      </c>
      <c r="C23" s="33">
        <v>29.481999999999999</v>
      </c>
      <c r="D23" s="5">
        <v>60</v>
      </c>
      <c r="E23" s="4">
        <v>60.1</v>
      </c>
      <c r="F23" s="6">
        <v>59</v>
      </c>
      <c r="G23" s="5" t="s">
        <v>39</v>
      </c>
      <c r="H23" s="6">
        <v>2</v>
      </c>
      <c r="I23" s="6">
        <v>10</v>
      </c>
      <c r="J23" s="14">
        <v>0.28000000000000003</v>
      </c>
      <c r="K23" s="4">
        <v>62.5</v>
      </c>
      <c r="L23" s="6">
        <v>55.3</v>
      </c>
      <c r="M23" s="5" t="s">
        <v>39</v>
      </c>
      <c r="N23" s="5">
        <v>1</v>
      </c>
      <c r="O23" s="11">
        <v>8</v>
      </c>
      <c r="P23" s="6" t="s">
        <v>92</v>
      </c>
      <c r="Q23" s="83">
        <v>997.59622955805537</v>
      </c>
      <c r="R23" s="55">
        <f t="shared" si="1"/>
        <v>15.555555555555555</v>
      </c>
      <c r="S23" s="56">
        <f t="shared" si="0"/>
        <v>15.611111111111111</v>
      </c>
      <c r="T23" s="56">
        <f t="shared" si="0"/>
        <v>15</v>
      </c>
      <c r="U23" s="57">
        <f t="shared" si="2"/>
        <v>0.71120000000000005</v>
      </c>
      <c r="V23" s="56">
        <f t="shared" si="3"/>
        <v>16.944444444444443</v>
      </c>
      <c r="W23" s="14">
        <f t="shared" si="3"/>
        <v>12.944444444444443</v>
      </c>
    </row>
    <row r="24" spans="2:23" x14ac:dyDescent="0.25">
      <c r="B24" s="4">
        <v>16</v>
      </c>
      <c r="C24" s="33">
        <v>29.74</v>
      </c>
      <c r="D24" s="5">
        <v>60</v>
      </c>
      <c r="E24" s="4">
        <v>57</v>
      </c>
      <c r="F24" s="6">
        <v>54.5</v>
      </c>
      <c r="G24" s="5" t="s">
        <v>31</v>
      </c>
      <c r="H24" s="6">
        <v>1.5</v>
      </c>
      <c r="I24" s="6">
        <v>10</v>
      </c>
      <c r="J24" s="14"/>
      <c r="K24" s="4">
        <v>62</v>
      </c>
      <c r="L24" s="6">
        <v>49</v>
      </c>
      <c r="M24" s="5" t="s">
        <v>36</v>
      </c>
      <c r="N24" s="5">
        <v>1</v>
      </c>
      <c r="O24" s="11">
        <v>8</v>
      </c>
      <c r="P24" s="6" t="s">
        <v>82</v>
      </c>
      <c r="Q24" s="83">
        <v>1006.3331122501349</v>
      </c>
      <c r="R24" s="55">
        <f t="shared" si="1"/>
        <v>15.555555555555555</v>
      </c>
      <c r="S24" s="56">
        <f t="shared" si="0"/>
        <v>13.888888888888889</v>
      </c>
      <c r="T24" s="56">
        <f t="shared" si="0"/>
        <v>12.5</v>
      </c>
      <c r="U24" s="57">
        <f t="shared" si="2"/>
        <v>0</v>
      </c>
      <c r="V24" s="56">
        <f t="shared" si="3"/>
        <v>16.666666666666668</v>
      </c>
      <c r="W24" s="14">
        <f t="shared" si="3"/>
        <v>9.4444444444444446</v>
      </c>
    </row>
    <row r="25" spans="2:23" x14ac:dyDescent="0.25">
      <c r="B25" s="4">
        <v>17</v>
      </c>
      <c r="C25" s="33">
        <v>29.974</v>
      </c>
      <c r="D25" s="5">
        <v>59</v>
      </c>
      <c r="E25" s="4">
        <v>55</v>
      </c>
      <c r="F25" s="6">
        <v>52</v>
      </c>
      <c r="G25" s="5" t="s">
        <v>32</v>
      </c>
      <c r="H25" s="6">
        <v>1</v>
      </c>
      <c r="I25" s="6">
        <v>9</v>
      </c>
      <c r="J25" s="14">
        <v>0.21</v>
      </c>
      <c r="K25" s="4">
        <v>58.6</v>
      </c>
      <c r="L25" s="6">
        <v>40.200000000000003</v>
      </c>
      <c r="M25" s="5" t="s">
        <v>32</v>
      </c>
      <c r="N25" s="5">
        <v>2</v>
      </c>
      <c r="O25" s="11">
        <v>8</v>
      </c>
      <c r="P25" s="6" t="s">
        <v>113</v>
      </c>
      <c r="Q25" s="83">
        <v>1014.2572616685329</v>
      </c>
      <c r="R25" s="55">
        <f t="shared" si="1"/>
        <v>15</v>
      </c>
      <c r="S25" s="56">
        <f t="shared" si="1"/>
        <v>12.777777777777777</v>
      </c>
      <c r="T25" s="56">
        <f t="shared" si="1"/>
        <v>11.111111111111111</v>
      </c>
      <c r="U25" s="57">
        <f t="shared" si="2"/>
        <v>0.53339999999999999</v>
      </c>
      <c r="V25" s="56">
        <f t="shared" si="3"/>
        <v>14.777777777777779</v>
      </c>
      <c r="W25" s="14">
        <f t="shared" si="3"/>
        <v>4.5555555555555571</v>
      </c>
    </row>
    <row r="26" spans="2:23" x14ac:dyDescent="0.25">
      <c r="B26" s="4">
        <v>18</v>
      </c>
      <c r="C26" s="33">
        <v>30.056000000000001</v>
      </c>
      <c r="D26" s="5">
        <v>59</v>
      </c>
      <c r="E26" s="4">
        <v>58.7</v>
      </c>
      <c r="F26" s="6">
        <v>57.7</v>
      </c>
      <c r="G26" s="5" t="s">
        <v>32</v>
      </c>
      <c r="H26" s="6">
        <v>2</v>
      </c>
      <c r="I26" s="6">
        <v>10</v>
      </c>
      <c r="J26" s="14">
        <v>0.01</v>
      </c>
      <c r="K26" s="4">
        <v>61.1</v>
      </c>
      <c r="L26" s="6">
        <v>52.3</v>
      </c>
      <c r="M26" s="5" t="s">
        <v>32</v>
      </c>
      <c r="N26" s="5">
        <v>1.5</v>
      </c>
      <c r="O26" s="11">
        <v>7</v>
      </c>
      <c r="P26" s="6" t="s">
        <v>52</v>
      </c>
      <c r="Q26" s="83">
        <v>1017.0341003536126</v>
      </c>
      <c r="R26" s="55">
        <f t="shared" si="1"/>
        <v>15</v>
      </c>
      <c r="S26" s="56">
        <f t="shared" si="1"/>
        <v>14.833333333333334</v>
      </c>
      <c r="T26" s="56">
        <f t="shared" si="1"/>
        <v>14.277777777777779</v>
      </c>
      <c r="U26" s="57">
        <f t="shared" si="2"/>
        <v>2.5399999999999999E-2</v>
      </c>
      <c r="V26" s="56">
        <f t="shared" si="3"/>
        <v>16.166666666666668</v>
      </c>
      <c r="W26" s="14">
        <f t="shared" si="3"/>
        <v>11.277777777777777</v>
      </c>
    </row>
    <row r="27" spans="2:23" x14ac:dyDescent="0.25">
      <c r="B27" s="4">
        <v>19</v>
      </c>
      <c r="C27" s="33">
        <v>29.994</v>
      </c>
      <c r="D27" s="5">
        <v>60</v>
      </c>
      <c r="E27" s="4">
        <v>57.4</v>
      </c>
      <c r="F27" s="6">
        <v>56</v>
      </c>
      <c r="G27" s="5" t="s">
        <v>32</v>
      </c>
      <c r="H27" s="6">
        <v>1.5</v>
      </c>
      <c r="I27" s="6">
        <v>10</v>
      </c>
      <c r="J27" s="14">
        <v>0.1</v>
      </c>
      <c r="K27" s="4">
        <v>60.6</v>
      </c>
      <c r="L27" s="6">
        <v>50.6</v>
      </c>
      <c r="M27" s="5" t="s">
        <v>36</v>
      </c>
      <c r="N27" s="5">
        <v>1</v>
      </c>
      <c r="O27" s="11">
        <v>6</v>
      </c>
      <c r="P27" s="6" t="s">
        <v>114</v>
      </c>
      <c r="Q27" s="83">
        <v>1014.9345393966012</v>
      </c>
      <c r="R27" s="55">
        <f t="shared" si="1"/>
        <v>15.555555555555555</v>
      </c>
      <c r="S27" s="56">
        <f t="shared" si="1"/>
        <v>14.111111111111111</v>
      </c>
      <c r="T27" s="56">
        <f t="shared" si="1"/>
        <v>13.333333333333332</v>
      </c>
      <c r="U27" s="57">
        <f t="shared" si="2"/>
        <v>0.254</v>
      </c>
      <c r="V27" s="56">
        <f t="shared" si="3"/>
        <v>15.888888888888889</v>
      </c>
      <c r="W27" s="14">
        <f t="shared" si="3"/>
        <v>10.333333333333334</v>
      </c>
    </row>
    <row r="28" spans="2:23" x14ac:dyDescent="0.25">
      <c r="B28" s="4">
        <v>20</v>
      </c>
      <c r="C28" s="33">
        <v>30.352</v>
      </c>
      <c r="D28" s="5">
        <v>59</v>
      </c>
      <c r="E28" s="4">
        <v>54.4</v>
      </c>
      <c r="F28" s="6">
        <v>49</v>
      </c>
      <c r="G28" s="5" t="s">
        <v>31</v>
      </c>
      <c r="H28" s="6">
        <v>1.5</v>
      </c>
      <c r="I28" s="6">
        <v>4</v>
      </c>
      <c r="J28" s="14"/>
      <c r="K28" s="4">
        <v>59</v>
      </c>
      <c r="L28" s="6">
        <v>47.6</v>
      </c>
      <c r="M28" s="5" t="s">
        <v>36</v>
      </c>
      <c r="N28" s="5">
        <v>0.5</v>
      </c>
      <c r="O28" s="11">
        <v>5</v>
      </c>
      <c r="P28" s="6" t="s">
        <v>38</v>
      </c>
      <c r="Q28" s="83">
        <v>1027.0578107290219</v>
      </c>
      <c r="R28" s="55">
        <f t="shared" si="1"/>
        <v>15</v>
      </c>
      <c r="S28" s="56">
        <f t="shared" si="1"/>
        <v>12.444444444444443</v>
      </c>
      <c r="T28" s="56">
        <f t="shared" si="1"/>
        <v>9.4444444444444446</v>
      </c>
      <c r="U28" s="57">
        <f t="shared" si="2"/>
        <v>0</v>
      </c>
      <c r="V28" s="56">
        <f t="shared" si="3"/>
        <v>15</v>
      </c>
      <c r="W28" s="14">
        <f t="shared" si="3"/>
        <v>8.6666666666666679</v>
      </c>
    </row>
    <row r="29" spans="2:23" x14ac:dyDescent="0.25">
      <c r="B29" s="4">
        <v>21</v>
      </c>
      <c r="C29" s="33">
        <v>30.02</v>
      </c>
      <c r="D29" s="5">
        <v>58</v>
      </c>
      <c r="E29" s="4">
        <v>55</v>
      </c>
      <c r="F29" s="6">
        <v>52.4</v>
      </c>
      <c r="G29" s="5" t="s">
        <v>32</v>
      </c>
      <c r="H29" s="6">
        <v>4</v>
      </c>
      <c r="I29" s="6">
        <v>10</v>
      </c>
      <c r="J29" s="14">
        <v>0.09</v>
      </c>
      <c r="K29" s="4">
        <v>60.3</v>
      </c>
      <c r="L29" s="6">
        <v>47.4</v>
      </c>
      <c r="M29" s="5" t="s">
        <v>36</v>
      </c>
      <c r="N29" s="5">
        <v>2</v>
      </c>
      <c r="O29" s="11">
        <v>8</v>
      </c>
      <c r="P29" s="6" t="s">
        <v>115</v>
      </c>
      <c r="Q29" s="83">
        <v>1015.8150004430897</v>
      </c>
      <c r="R29" s="55">
        <f t="shared" si="1"/>
        <v>14.444444444444445</v>
      </c>
      <c r="S29" s="56">
        <f t="shared" si="1"/>
        <v>12.777777777777777</v>
      </c>
      <c r="T29" s="56">
        <f t="shared" si="1"/>
        <v>11.333333333333332</v>
      </c>
      <c r="U29" s="57">
        <f t="shared" si="2"/>
        <v>0.22859999999999997</v>
      </c>
      <c r="V29" s="56">
        <f t="shared" si="3"/>
        <v>15.72222222222222</v>
      </c>
      <c r="W29" s="14">
        <f t="shared" si="3"/>
        <v>8.5555555555555554</v>
      </c>
    </row>
    <row r="30" spans="2:23" x14ac:dyDescent="0.25">
      <c r="B30" s="4">
        <v>22</v>
      </c>
      <c r="C30" s="33">
        <v>29.902000000000001</v>
      </c>
      <c r="D30" s="5">
        <v>58</v>
      </c>
      <c r="E30" s="4">
        <v>53.1</v>
      </c>
      <c r="F30" s="6">
        <v>49</v>
      </c>
      <c r="G30" s="5" t="s">
        <v>36</v>
      </c>
      <c r="H30" s="6">
        <v>2</v>
      </c>
      <c r="I30" s="6">
        <v>10</v>
      </c>
      <c r="J30" s="14">
        <v>0.5</v>
      </c>
      <c r="K30" s="4">
        <v>54.4</v>
      </c>
      <c r="L30" s="6">
        <v>49</v>
      </c>
      <c r="M30" s="5" t="s">
        <v>43</v>
      </c>
      <c r="N30" s="5">
        <v>1</v>
      </c>
      <c r="O30" s="11">
        <v>7</v>
      </c>
      <c r="P30" s="6" t="s">
        <v>116</v>
      </c>
      <c r="Q30" s="83">
        <v>1011.8190618474874</v>
      </c>
      <c r="R30" s="55">
        <f t="shared" si="1"/>
        <v>14.444444444444445</v>
      </c>
      <c r="S30" s="56">
        <f t="shared" si="1"/>
        <v>11.722222222222223</v>
      </c>
      <c r="T30" s="56">
        <f t="shared" si="1"/>
        <v>9.4444444444444446</v>
      </c>
      <c r="U30" s="57">
        <f t="shared" si="2"/>
        <v>1.27</v>
      </c>
      <c r="V30" s="56">
        <f t="shared" si="3"/>
        <v>12.444444444444443</v>
      </c>
      <c r="W30" s="14">
        <f t="shared" si="3"/>
        <v>9.4444444444444446</v>
      </c>
    </row>
    <row r="31" spans="2:23" x14ac:dyDescent="0.25">
      <c r="B31" s="4">
        <v>23</v>
      </c>
      <c r="C31" s="33">
        <v>30.033999999999999</v>
      </c>
      <c r="D31" s="5">
        <v>57</v>
      </c>
      <c r="E31" s="4">
        <v>52</v>
      </c>
      <c r="F31" s="6">
        <v>46</v>
      </c>
      <c r="G31" s="5" t="s">
        <v>45</v>
      </c>
      <c r="H31" s="6">
        <v>1.5</v>
      </c>
      <c r="I31" s="6">
        <v>3</v>
      </c>
      <c r="J31" s="14"/>
      <c r="K31" s="4">
        <v>57.6</v>
      </c>
      <c r="L31" s="6">
        <v>45.2</v>
      </c>
      <c r="M31" s="5"/>
      <c r="N31" s="5">
        <v>0</v>
      </c>
      <c r="O31" s="11">
        <v>6</v>
      </c>
      <c r="P31" s="6" t="s">
        <v>38</v>
      </c>
      <c r="Q31" s="83">
        <v>1016.2890948527375</v>
      </c>
      <c r="R31" s="55">
        <f t="shared" si="1"/>
        <v>13.888888888888889</v>
      </c>
      <c r="S31" s="56">
        <f t="shared" si="1"/>
        <v>11.111111111111111</v>
      </c>
      <c r="T31" s="56">
        <f t="shared" si="1"/>
        <v>7.7777777777777777</v>
      </c>
      <c r="U31" s="57">
        <f t="shared" si="2"/>
        <v>0</v>
      </c>
      <c r="V31" s="56">
        <f t="shared" si="3"/>
        <v>14.222222222222223</v>
      </c>
      <c r="W31" s="14">
        <f t="shared" si="3"/>
        <v>7.3333333333333348</v>
      </c>
    </row>
    <row r="32" spans="2:23" x14ac:dyDescent="0.25">
      <c r="B32" s="4">
        <v>24</v>
      </c>
      <c r="C32" s="33">
        <v>30.206</v>
      </c>
      <c r="D32" s="5">
        <v>56</v>
      </c>
      <c r="E32" s="4">
        <v>52</v>
      </c>
      <c r="F32" s="6">
        <v>47</v>
      </c>
      <c r="G32" s="5" t="s">
        <v>39</v>
      </c>
      <c r="H32" s="6">
        <v>2</v>
      </c>
      <c r="I32" s="6">
        <v>9</v>
      </c>
      <c r="J32" s="14">
        <v>0.02</v>
      </c>
      <c r="K32" s="4">
        <v>56.7</v>
      </c>
      <c r="L32" s="6">
        <v>37.1</v>
      </c>
      <c r="M32" s="5" t="s">
        <v>39</v>
      </c>
      <c r="N32" s="5">
        <v>4</v>
      </c>
      <c r="O32" s="11">
        <v>7</v>
      </c>
      <c r="P32" s="6" t="s">
        <v>38</v>
      </c>
      <c r="Q32" s="83">
        <v>1022.1136833141242</v>
      </c>
      <c r="R32" s="55">
        <f t="shared" si="1"/>
        <v>13.333333333333332</v>
      </c>
      <c r="S32" s="56">
        <f t="shared" si="1"/>
        <v>11.111111111111111</v>
      </c>
      <c r="T32" s="56">
        <f t="shared" si="1"/>
        <v>8.3333333333333339</v>
      </c>
      <c r="U32" s="57">
        <f t="shared" si="2"/>
        <v>5.0799999999999998E-2</v>
      </c>
      <c r="V32" s="56">
        <f t="shared" si="3"/>
        <v>13.722222222222223</v>
      </c>
      <c r="W32" s="14">
        <f t="shared" si="3"/>
        <v>2.8333333333333339</v>
      </c>
    </row>
    <row r="33" spans="2:23" x14ac:dyDescent="0.25">
      <c r="B33" s="4">
        <v>25</v>
      </c>
      <c r="C33" s="33">
        <v>30.108000000000001</v>
      </c>
      <c r="D33" s="5">
        <v>58</v>
      </c>
      <c r="E33" s="4">
        <v>56</v>
      </c>
      <c r="F33" s="6">
        <v>55</v>
      </c>
      <c r="G33" s="5" t="s">
        <v>39</v>
      </c>
      <c r="H33" s="6">
        <v>3</v>
      </c>
      <c r="I33" s="6">
        <v>10</v>
      </c>
      <c r="J33" s="14">
        <v>0.01</v>
      </c>
      <c r="K33" s="4">
        <v>59.4</v>
      </c>
      <c r="L33" s="6">
        <v>53.5</v>
      </c>
      <c r="M33" s="5" t="s">
        <v>39</v>
      </c>
      <c r="N33" s="5">
        <v>2</v>
      </c>
      <c r="O33" s="11">
        <v>7</v>
      </c>
      <c r="P33" s="6" t="s">
        <v>117</v>
      </c>
      <c r="Q33" s="83">
        <v>1018.7950224465899</v>
      </c>
      <c r="R33" s="55">
        <f t="shared" si="1"/>
        <v>14.444444444444445</v>
      </c>
      <c r="S33" s="56">
        <f t="shared" si="1"/>
        <v>13.333333333333332</v>
      </c>
      <c r="T33" s="56">
        <f t="shared" si="1"/>
        <v>12.777777777777777</v>
      </c>
      <c r="U33" s="57">
        <f t="shared" si="2"/>
        <v>2.5399999999999999E-2</v>
      </c>
      <c r="V33" s="56">
        <f t="shared" si="3"/>
        <v>15.222222222222221</v>
      </c>
      <c r="W33" s="14">
        <f t="shared" si="3"/>
        <v>11.944444444444445</v>
      </c>
    </row>
    <row r="34" spans="2:23" x14ac:dyDescent="0.25">
      <c r="B34" s="4">
        <v>26</v>
      </c>
      <c r="C34" s="33">
        <v>30.212</v>
      </c>
      <c r="D34" s="5">
        <v>58</v>
      </c>
      <c r="E34" s="4">
        <v>56</v>
      </c>
      <c r="F34" s="6">
        <v>54.7</v>
      </c>
      <c r="G34" s="5" t="s">
        <v>51</v>
      </c>
      <c r="H34" s="6">
        <v>1</v>
      </c>
      <c r="I34" s="6">
        <v>10</v>
      </c>
      <c r="J34" s="14">
        <v>0.14000000000000001</v>
      </c>
      <c r="K34" s="4">
        <v>63.3</v>
      </c>
      <c r="L34" s="6">
        <v>54</v>
      </c>
      <c r="M34" s="5" t="s">
        <v>39</v>
      </c>
      <c r="N34" s="5">
        <v>1.5</v>
      </c>
      <c r="O34" s="11">
        <v>6</v>
      </c>
      <c r="P34" s="6" t="s">
        <v>38</v>
      </c>
      <c r="Q34" s="83">
        <v>1022.3168666325444</v>
      </c>
      <c r="R34" s="55">
        <f t="shared" si="1"/>
        <v>14.444444444444445</v>
      </c>
      <c r="S34" s="56">
        <f t="shared" si="1"/>
        <v>13.333333333333332</v>
      </c>
      <c r="T34" s="56">
        <f t="shared" si="1"/>
        <v>12.611111111111112</v>
      </c>
      <c r="U34" s="57">
        <f t="shared" si="2"/>
        <v>0.35560000000000003</v>
      </c>
      <c r="V34" s="56">
        <f t="shared" si="3"/>
        <v>17.388888888888886</v>
      </c>
      <c r="W34" s="14">
        <f t="shared" si="3"/>
        <v>12.222222222222221</v>
      </c>
    </row>
    <row r="35" spans="2:23" x14ac:dyDescent="0.25">
      <c r="B35" s="4">
        <v>27</v>
      </c>
      <c r="C35" s="33">
        <v>30.09</v>
      </c>
      <c r="D35" s="5">
        <v>59</v>
      </c>
      <c r="E35" s="4">
        <v>58.6</v>
      </c>
      <c r="F35" s="6">
        <v>58</v>
      </c>
      <c r="G35" s="5" t="s">
        <v>39</v>
      </c>
      <c r="H35" s="6">
        <v>1</v>
      </c>
      <c r="I35" s="6">
        <v>10</v>
      </c>
      <c r="J35" s="14">
        <v>0.48</v>
      </c>
      <c r="K35" s="4">
        <v>59</v>
      </c>
      <c r="L35" s="6">
        <v>55.6</v>
      </c>
      <c r="M35" s="5"/>
      <c r="N35" s="5">
        <v>0</v>
      </c>
      <c r="O35" s="11">
        <v>5</v>
      </c>
      <c r="P35" s="6" t="s">
        <v>34</v>
      </c>
      <c r="Q35" s="83">
        <v>1018.1854724913287</v>
      </c>
      <c r="R35" s="55">
        <f t="shared" si="1"/>
        <v>15</v>
      </c>
      <c r="S35" s="56">
        <f t="shared" si="1"/>
        <v>14.777777777777779</v>
      </c>
      <c r="T35" s="56">
        <f t="shared" si="1"/>
        <v>14.444444444444445</v>
      </c>
      <c r="U35" s="57">
        <f t="shared" si="2"/>
        <v>1.2192000000000001</v>
      </c>
      <c r="V35" s="56">
        <f t="shared" si="3"/>
        <v>15</v>
      </c>
      <c r="W35" s="14">
        <f t="shared" si="3"/>
        <v>13.111111111111111</v>
      </c>
    </row>
    <row r="36" spans="2:23" x14ac:dyDescent="0.25">
      <c r="B36" s="4">
        <v>28</v>
      </c>
      <c r="C36" s="33">
        <v>30.024000000000001</v>
      </c>
      <c r="D36" s="5">
        <v>59</v>
      </c>
      <c r="E36" s="4">
        <v>56.2</v>
      </c>
      <c r="F36" s="6">
        <v>55.3</v>
      </c>
      <c r="G36" s="5" t="s">
        <v>32</v>
      </c>
      <c r="H36" s="6">
        <v>2</v>
      </c>
      <c r="I36" s="6">
        <v>10</v>
      </c>
      <c r="J36" s="14">
        <v>0.24</v>
      </c>
      <c r="K36" s="4">
        <v>59.3</v>
      </c>
      <c r="L36" s="6">
        <v>52.2</v>
      </c>
      <c r="M36" s="5" t="s">
        <v>39</v>
      </c>
      <c r="N36" s="5">
        <v>1</v>
      </c>
      <c r="O36" s="11">
        <v>7</v>
      </c>
      <c r="P36" s="6" t="s">
        <v>74</v>
      </c>
      <c r="Q36" s="83">
        <v>1015.9504559887034</v>
      </c>
      <c r="R36" s="55">
        <f t="shared" si="1"/>
        <v>15</v>
      </c>
      <c r="S36" s="56">
        <f t="shared" si="1"/>
        <v>13.444444444444446</v>
      </c>
      <c r="T36" s="56">
        <f t="shared" si="1"/>
        <v>12.944444444444443</v>
      </c>
      <c r="U36" s="57">
        <f t="shared" si="2"/>
        <v>0.60960000000000003</v>
      </c>
      <c r="V36" s="56">
        <f t="shared" si="3"/>
        <v>15.166666666666664</v>
      </c>
      <c r="W36" s="14">
        <f t="shared" si="3"/>
        <v>11.222222222222223</v>
      </c>
    </row>
    <row r="37" spans="2:23" x14ac:dyDescent="0.25">
      <c r="B37" s="4">
        <v>29</v>
      </c>
      <c r="C37" s="33">
        <v>29.981999999999999</v>
      </c>
      <c r="D37" s="5">
        <v>59</v>
      </c>
      <c r="E37" s="4">
        <v>53</v>
      </c>
      <c r="F37" s="6">
        <v>51.2</v>
      </c>
      <c r="G37" s="5" t="s">
        <v>39</v>
      </c>
      <c r="H37" s="6">
        <v>0.5</v>
      </c>
      <c r="I37" s="6">
        <v>5</v>
      </c>
      <c r="J37" s="14">
        <v>0.06</v>
      </c>
      <c r="K37" s="4">
        <v>59</v>
      </c>
      <c r="L37" s="6">
        <v>46</v>
      </c>
      <c r="M37" s="5" t="s">
        <v>36</v>
      </c>
      <c r="N37" s="5">
        <v>0.5</v>
      </c>
      <c r="O37" s="11">
        <v>7</v>
      </c>
      <c r="P37" s="6" t="s">
        <v>38</v>
      </c>
      <c r="Q37" s="83">
        <v>1014.5281727597603</v>
      </c>
      <c r="R37" s="55">
        <f t="shared" si="1"/>
        <v>15</v>
      </c>
      <c r="S37" s="56">
        <f t="shared" si="1"/>
        <v>11.666666666666666</v>
      </c>
      <c r="T37" s="56">
        <f t="shared" si="1"/>
        <v>10.666666666666668</v>
      </c>
      <c r="U37" s="57">
        <f t="shared" si="2"/>
        <v>0.15240000000000001</v>
      </c>
      <c r="V37" s="56">
        <f t="shared" si="3"/>
        <v>15</v>
      </c>
      <c r="W37" s="14">
        <f t="shared" si="3"/>
        <v>7.7777777777777777</v>
      </c>
    </row>
    <row r="38" spans="2:23" x14ac:dyDescent="0.25">
      <c r="B38" s="4">
        <v>30</v>
      </c>
      <c r="C38" s="33">
        <v>30.12</v>
      </c>
      <c r="D38" s="5">
        <v>58</v>
      </c>
      <c r="E38" s="4">
        <v>55</v>
      </c>
      <c r="F38" s="6">
        <v>52.2</v>
      </c>
      <c r="G38" s="5" t="s">
        <v>45</v>
      </c>
      <c r="H38" s="6">
        <v>1</v>
      </c>
      <c r="I38" s="6">
        <v>8</v>
      </c>
      <c r="J38" s="14">
        <v>0.1</v>
      </c>
      <c r="K38" s="4">
        <v>56.4</v>
      </c>
      <c r="L38" s="6">
        <v>48.2</v>
      </c>
      <c r="M38" s="5" t="s">
        <v>45</v>
      </c>
      <c r="N38" s="5">
        <v>1</v>
      </c>
      <c r="O38" s="11">
        <v>7</v>
      </c>
      <c r="P38" s="6" t="s">
        <v>118</v>
      </c>
      <c r="Q38" s="83">
        <v>1019.201389083431</v>
      </c>
      <c r="R38" s="55">
        <f t="shared" si="1"/>
        <v>14.444444444444445</v>
      </c>
      <c r="S38" s="56">
        <f t="shared" si="1"/>
        <v>12.777777777777777</v>
      </c>
      <c r="T38" s="56">
        <f t="shared" si="1"/>
        <v>11.222222222222223</v>
      </c>
      <c r="U38" s="57">
        <f t="shared" si="2"/>
        <v>0.254</v>
      </c>
      <c r="V38" s="56">
        <f t="shared" si="3"/>
        <v>13.555555555555554</v>
      </c>
      <c r="W38" s="14">
        <f t="shared" si="3"/>
        <v>9.0000000000000018</v>
      </c>
    </row>
    <row r="39" spans="2:23" x14ac:dyDescent="0.25">
      <c r="B39" s="4">
        <v>31</v>
      </c>
      <c r="C39" s="33">
        <v>30.175999999999998</v>
      </c>
      <c r="D39" s="5">
        <v>58</v>
      </c>
      <c r="E39" s="4">
        <v>52.7</v>
      </c>
      <c r="F39" s="6">
        <v>52</v>
      </c>
      <c r="G39" s="5" t="s">
        <v>32</v>
      </c>
      <c r="H39" s="6">
        <v>1</v>
      </c>
      <c r="I39" s="6">
        <v>10</v>
      </c>
      <c r="J39" s="14"/>
      <c r="K39" s="4">
        <v>58.1</v>
      </c>
      <c r="L39" s="6">
        <v>50</v>
      </c>
      <c r="M39" s="5" t="s">
        <v>51</v>
      </c>
      <c r="N39" s="5">
        <v>1.5</v>
      </c>
      <c r="O39" s="11">
        <v>6</v>
      </c>
      <c r="P39" s="6" t="s">
        <v>41</v>
      </c>
      <c r="Q39" s="83">
        <v>1021.0977667220219</v>
      </c>
      <c r="R39" s="55">
        <f t="shared" si="1"/>
        <v>14.444444444444445</v>
      </c>
      <c r="S39" s="56">
        <f t="shared" si="1"/>
        <v>11.500000000000002</v>
      </c>
      <c r="T39" s="56">
        <f t="shared" si="1"/>
        <v>11.111111111111111</v>
      </c>
      <c r="U39" s="57">
        <f t="shared" si="2"/>
        <v>0</v>
      </c>
      <c r="V39" s="56">
        <f t="shared" si="3"/>
        <v>14.5</v>
      </c>
      <c r="W39" s="14">
        <f t="shared" si="3"/>
        <v>10</v>
      </c>
    </row>
    <row r="40" spans="2:23" x14ac:dyDescent="0.25">
      <c r="B40" s="1" t="s">
        <v>15</v>
      </c>
      <c r="C40" s="12">
        <f t="shared" ref="C40:O40" si="4">SUM(C9:C39)</f>
        <v>928.4799999999999</v>
      </c>
      <c r="D40" s="36">
        <f t="shared" si="4"/>
        <v>1832</v>
      </c>
      <c r="E40" s="36">
        <f t="shared" ref="E40" si="5">SUM(E9:E39)</f>
        <v>1736.6000000000001</v>
      </c>
      <c r="F40" s="36">
        <f t="shared" si="4"/>
        <v>1664.2000000000003</v>
      </c>
      <c r="G40" s="36"/>
      <c r="H40" s="36">
        <f t="shared" si="4"/>
        <v>60</v>
      </c>
      <c r="I40" s="36">
        <f t="shared" si="4"/>
        <v>242</v>
      </c>
      <c r="J40" s="35">
        <f t="shared" si="4"/>
        <v>5.1699999999999973</v>
      </c>
      <c r="K40" s="36">
        <f t="shared" si="4"/>
        <v>1873.8999999999999</v>
      </c>
      <c r="L40" s="36">
        <f t="shared" si="4"/>
        <v>1520.2</v>
      </c>
      <c r="M40" s="12"/>
      <c r="N40" s="36">
        <f t="shared" si="4"/>
        <v>44.5</v>
      </c>
      <c r="O40" s="37">
        <f t="shared" si="4"/>
        <v>210</v>
      </c>
      <c r="P40" s="3"/>
      <c r="Q40" s="36">
        <f>SUM(Q9:Q39)</f>
        <v>31417.796296832486</v>
      </c>
      <c r="R40" s="37"/>
      <c r="S40" s="53"/>
      <c r="T40" s="53"/>
      <c r="U40" s="54">
        <f t="shared" si="2"/>
        <v>13.131799999999993</v>
      </c>
      <c r="V40" s="53"/>
      <c r="W40" s="13"/>
    </row>
    <row r="41" spans="2:23" x14ac:dyDescent="0.25">
      <c r="B41" s="7" t="s">
        <v>16</v>
      </c>
      <c r="C41" s="15">
        <f>C40/31</f>
        <v>29.950967741935482</v>
      </c>
      <c r="D41" s="38">
        <f t="shared" ref="D41:O41" si="6">D40/31</f>
        <v>59.096774193548384</v>
      </c>
      <c r="E41" s="38">
        <f t="shared" ref="E41" si="7">E40/31</f>
        <v>56.019354838709681</v>
      </c>
      <c r="F41" s="38">
        <f t="shared" si="6"/>
        <v>53.683870967741946</v>
      </c>
      <c r="G41" s="38"/>
      <c r="H41" s="38">
        <f t="shared" si="6"/>
        <v>1.935483870967742</v>
      </c>
      <c r="I41" s="38">
        <f t="shared" si="6"/>
        <v>7.806451612903226</v>
      </c>
      <c r="J41" s="38">
        <f t="shared" si="6"/>
        <v>0.16677419354838702</v>
      </c>
      <c r="K41" s="38">
        <f t="shared" si="6"/>
        <v>60.448387096774191</v>
      </c>
      <c r="L41" s="38">
        <f t="shared" si="6"/>
        <v>49.038709677419355</v>
      </c>
      <c r="M41" s="15"/>
      <c r="N41" s="38">
        <f t="shared" si="6"/>
        <v>1.435483870967742</v>
      </c>
      <c r="O41" s="39">
        <f t="shared" si="6"/>
        <v>6.774193548387097</v>
      </c>
      <c r="P41" s="9"/>
      <c r="Q41" s="38">
        <f>AVERAGE(Q9:Q39)</f>
        <v>1013.4772998978221</v>
      </c>
      <c r="R41" s="39">
        <f t="shared" si="1"/>
        <v>15.053763440860212</v>
      </c>
      <c r="S41" s="58">
        <f t="shared" si="1"/>
        <v>13.344086021505378</v>
      </c>
      <c r="T41" s="58">
        <f t="shared" si="1"/>
        <v>12.046594982078858</v>
      </c>
      <c r="U41" s="59">
        <f t="shared" si="2"/>
        <v>0.42360645161290306</v>
      </c>
      <c r="V41" s="58">
        <f t="shared" si="3"/>
        <v>15.804659498207883</v>
      </c>
      <c r="W41" s="60">
        <f t="shared" si="3"/>
        <v>9.4659498207885306</v>
      </c>
    </row>
    <row r="43" spans="2:23" x14ac:dyDescent="0.25">
      <c r="B43" s="1"/>
      <c r="C43" s="93" t="s">
        <v>17</v>
      </c>
      <c r="D43" s="94"/>
      <c r="E43" s="94"/>
      <c r="F43" s="94"/>
      <c r="G43" s="94"/>
      <c r="H43" s="94"/>
      <c r="I43" s="94"/>
      <c r="J43" s="94"/>
      <c r="K43" s="95"/>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1.5</v>
      </c>
      <c r="D45" s="5">
        <v>0.5</v>
      </c>
      <c r="E45" s="5"/>
      <c r="F45" s="5">
        <v>3</v>
      </c>
      <c r="G45" s="5">
        <v>8.5</v>
      </c>
      <c r="H45" s="5">
        <v>6</v>
      </c>
      <c r="I45" s="5">
        <v>6.5</v>
      </c>
      <c r="J45" s="5">
        <v>2.5</v>
      </c>
      <c r="K45" s="6"/>
    </row>
    <row r="46" spans="2:23" ht="30" x14ac:dyDescent="0.25">
      <c r="B46" s="24" t="s">
        <v>28</v>
      </c>
      <c r="C46" s="7">
        <v>3.5</v>
      </c>
      <c r="D46" s="8">
        <v>1</v>
      </c>
      <c r="E46" s="8"/>
      <c r="F46" s="8">
        <v>8.5</v>
      </c>
      <c r="G46" s="8">
        <v>35</v>
      </c>
      <c r="H46" s="8">
        <v>23</v>
      </c>
      <c r="I46" s="8">
        <v>23</v>
      </c>
      <c r="J46" s="8">
        <v>10</v>
      </c>
      <c r="K46" s="9">
        <v>5</v>
      </c>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ht="15" customHeight="1"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ht="30" customHeight="1" x14ac:dyDescent="0.25">
      <c r="A8" s="20"/>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9" t="s">
        <v>4</v>
      </c>
      <c r="S8" s="47" t="s">
        <v>5</v>
      </c>
      <c r="T8" s="48" t="s">
        <v>6</v>
      </c>
      <c r="U8" s="89"/>
      <c r="V8" s="46" t="s">
        <v>11</v>
      </c>
      <c r="W8" s="48" t="s">
        <v>12</v>
      </c>
    </row>
    <row r="9" spans="1:23" x14ac:dyDescent="0.25">
      <c r="B9" s="1">
        <v>1</v>
      </c>
      <c r="C9" s="27">
        <v>30.088000000000001</v>
      </c>
      <c r="D9" s="1">
        <v>58</v>
      </c>
      <c r="E9" s="1">
        <v>53</v>
      </c>
      <c r="F9" s="3">
        <v>51.6</v>
      </c>
      <c r="G9" s="2" t="s">
        <v>53</v>
      </c>
      <c r="H9" s="3">
        <v>1.5</v>
      </c>
      <c r="I9" s="3">
        <v>10</v>
      </c>
      <c r="J9" s="13">
        <v>0.09</v>
      </c>
      <c r="K9" s="1">
        <v>57.2</v>
      </c>
      <c r="L9" s="3">
        <v>50.2</v>
      </c>
      <c r="M9" s="2" t="s">
        <v>51</v>
      </c>
      <c r="N9" s="2">
        <v>1.5</v>
      </c>
      <c r="O9" s="10">
        <v>6</v>
      </c>
      <c r="P9" s="3" t="s">
        <v>34</v>
      </c>
      <c r="Q9" s="83">
        <v>1018.5241113553628</v>
      </c>
      <c r="R9" s="37">
        <f>CONVERT(D9,"F","C")</f>
        <v>14.444444444444445</v>
      </c>
      <c r="S9" s="53">
        <f t="shared" ref="S9:T24" si="0">CONVERT(E9,"F","C")</f>
        <v>11.666666666666666</v>
      </c>
      <c r="T9" s="53">
        <f t="shared" si="0"/>
        <v>10.888888888888889</v>
      </c>
      <c r="U9" s="54">
        <f>CONVERT(J9,"in","cm")</f>
        <v>0.22859999999999997</v>
      </c>
      <c r="V9" s="53">
        <f>CONVERT(K9,"F","C")</f>
        <v>14.000000000000002</v>
      </c>
      <c r="W9" s="13">
        <f>CONVERT(L9,"F","C")</f>
        <v>10.111111111111112</v>
      </c>
    </row>
    <row r="10" spans="1:23" x14ac:dyDescent="0.25">
      <c r="B10" s="4">
        <v>2</v>
      </c>
      <c r="C10" s="33">
        <v>30.076000000000001</v>
      </c>
      <c r="D10" s="5">
        <v>58</v>
      </c>
      <c r="E10" s="4">
        <v>57.7</v>
      </c>
      <c r="F10" s="6">
        <v>56.7</v>
      </c>
      <c r="G10" s="5" t="s">
        <v>39</v>
      </c>
      <c r="H10" s="6">
        <v>1.5</v>
      </c>
      <c r="I10" s="6">
        <v>10</v>
      </c>
      <c r="J10" s="14"/>
      <c r="K10" s="4">
        <v>59.5</v>
      </c>
      <c r="L10" s="6">
        <v>52</v>
      </c>
      <c r="M10" s="5" t="s">
        <v>36</v>
      </c>
      <c r="N10" s="5">
        <v>0.5</v>
      </c>
      <c r="O10" s="11">
        <v>6</v>
      </c>
      <c r="P10" s="6" t="s">
        <v>41</v>
      </c>
      <c r="Q10" s="83">
        <v>1018.1177447185217</v>
      </c>
      <c r="R10" s="55">
        <f t="shared" ref="R10:T40" si="1">CONVERT(D10,"F","C")</f>
        <v>14.444444444444445</v>
      </c>
      <c r="S10" s="56">
        <f t="shared" si="0"/>
        <v>14.277777777777779</v>
      </c>
      <c r="T10" s="56">
        <f t="shared" si="0"/>
        <v>13.722222222222223</v>
      </c>
      <c r="U10" s="57">
        <f t="shared" ref="U10:U40" si="2">CONVERT(J10,"in","cm")</f>
        <v>0</v>
      </c>
      <c r="V10" s="56">
        <f t="shared" ref="V10:W40" si="3">CONVERT(K10,"F","C")</f>
        <v>15.277777777777777</v>
      </c>
      <c r="W10" s="14">
        <f t="shared" si="3"/>
        <v>11.111111111111111</v>
      </c>
    </row>
    <row r="11" spans="1:23" x14ac:dyDescent="0.25">
      <c r="B11" s="4">
        <v>3</v>
      </c>
      <c r="C11" s="33">
        <v>30.164000000000001</v>
      </c>
      <c r="D11" s="5">
        <v>58</v>
      </c>
      <c r="E11" s="4">
        <v>56.2</v>
      </c>
      <c r="F11" s="6">
        <v>54</v>
      </c>
      <c r="G11" s="5" t="s">
        <v>43</v>
      </c>
      <c r="H11" s="6">
        <v>1.5</v>
      </c>
      <c r="I11" s="6">
        <v>10</v>
      </c>
      <c r="J11" s="14"/>
      <c r="K11" s="4">
        <v>62</v>
      </c>
      <c r="L11" s="6">
        <v>49</v>
      </c>
      <c r="M11" s="5"/>
      <c r="N11" s="5">
        <v>0</v>
      </c>
      <c r="O11" s="11">
        <v>6</v>
      </c>
      <c r="P11" s="6" t="s">
        <v>119</v>
      </c>
      <c r="Q11" s="83">
        <v>1021.0977667220219</v>
      </c>
      <c r="R11" s="55">
        <f t="shared" si="1"/>
        <v>14.444444444444445</v>
      </c>
      <c r="S11" s="56">
        <f t="shared" si="0"/>
        <v>13.444444444444446</v>
      </c>
      <c r="T11" s="56">
        <f t="shared" si="0"/>
        <v>12.222222222222221</v>
      </c>
      <c r="U11" s="57">
        <f t="shared" si="2"/>
        <v>0</v>
      </c>
      <c r="V11" s="56">
        <f t="shared" si="3"/>
        <v>16.666666666666668</v>
      </c>
      <c r="W11" s="14">
        <f t="shared" si="3"/>
        <v>9.4444444444444446</v>
      </c>
    </row>
    <row r="12" spans="1:23" x14ac:dyDescent="0.25">
      <c r="B12" s="4">
        <v>4</v>
      </c>
      <c r="C12" s="33">
        <v>30.206</v>
      </c>
      <c r="D12" s="34">
        <v>59</v>
      </c>
      <c r="E12" s="4">
        <v>56.3</v>
      </c>
      <c r="F12" s="6">
        <v>55.8</v>
      </c>
      <c r="G12" s="5" t="s">
        <v>39</v>
      </c>
      <c r="H12" s="6">
        <v>0.5</v>
      </c>
      <c r="I12" s="6">
        <v>1</v>
      </c>
      <c r="J12" s="14"/>
      <c r="K12" s="4">
        <v>66</v>
      </c>
      <c r="L12" s="6">
        <v>50.4</v>
      </c>
      <c r="M12" s="5" t="s">
        <v>39</v>
      </c>
      <c r="N12" s="5">
        <v>0.5</v>
      </c>
      <c r="O12" s="11">
        <v>5</v>
      </c>
      <c r="P12" s="6" t="s">
        <v>120</v>
      </c>
      <c r="Q12" s="83">
        <v>1022.520049950965</v>
      </c>
      <c r="R12" s="55">
        <f t="shared" si="1"/>
        <v>15</v>
      </c>
      <c r="S12" s="56">
        <f t="shared" si="0"/>
        <v>13.499999999999998</v>
      </c>
      <c r="T12" s="56">
        <f t="shared" si="0"/>
        <v>13.22222222222222</v>
      </c>
      <c r="U12" s="57">
        <f t="shared" si="2"/>
        <v>0</v>
      </c>
      <c r="V12" s="56">
        <f t="shared" si="3"/>
        <v>18.888888888888889</v>
      </c>
      <c r="W12" s="14">
        <f t="shared" si="3"/>
        <v>10.222222222222221</v>
      </c>
    </row>
    <row r="13" spans="1:23" x14ac:dyDescent="0.25">
      <c r="B13" s="4">
        <v>5</v>
      </c>
      <c r="C13" s="33">
        <v>30.11</v>
      </c>
      <c r="D13" s="34">
        <v>59</v>
      </c>
      <c r="E13" s="4">
        <v>54.4</v>
      </c>
      <c r="F13" s="6">
        <v>53.7</v>
      </c>
      <c r="G13" s="5" t="s">
        <v>39</v>
      </c>
      <c r="H13" s="6">
        <v>0.5</v>
      </c>
      <c r="I13" s="6">
        <v>1</v>
      </c>
      <c r="J13" s="14"/>
      <c r="K13" s="4">
        <v>60</v>
      </c>
      <c r="L13" s="6">
        <v>46</v>
      </c>
      <c r="M13" s="5"/>
      <c r="N13" s="5">
        <v>0</v>
      </c>
      <c r="O13" s="11">
        <v>5</v>
      </c>
      <c r="P13" s="6" t="s">
        <v>42</v>
      </c>
      <c r="Q13" s="83">
        <v>1019.2691168562375</v>
      </c>
      <c r="R13" s="55">
        <f t="shared" si="1"/>
        <v>15</v>
      </c>
      <c r="S13" s="56">
        <f t="shared" si="0"/>
        <v>12.444444444444443</v>
      </c>
      <c r="T13" s="56">
        <f t="shared" si="0"/>
        <v>12.055555555555557</v>
      </c>
      <c r="U13" s="57">
        <f t="shared" si="2"/>
        <v>0</v>
      </c>
      <c r="V13" s="56">
        <f t="shared" si="3"/>
        <v>15.555555555555555</v>
      </c>
      <c r="W13" s="14">
        <f t="shared" si="3"/>
        <v>7.7777777777777777</v>
      </c>
    </row>
    <row r="14" spans="1:23" x14ac:dyDescent="0.25">
      <c r="B14" s="4">
        <v>6</v>
      </c>
      <c r="C14" s="33">
        <v>30.294</v>
      </c>
      <c r="D14" s="5">
        <v>59</v>
      </c>
      <c r="E14" s="4">
        <v>58</v>
      </c>
      <c r="F14" s="6">
        <v>56.5</v>
      </c>
      <c r="G14" s="5" t="s">
        <v>36</v>
      </c>
      <c r="H14" s="6">
        <v>0.5</v>
      </c>
      <c r="I14" s="6">
        <v>10</v>
      </c>
      <c r="J14" s="14"/>
      <c r="K14" s="4">
        <v>58</v>
      </c>
      <c r="L14" s="6">
        <v>53</v>
      </c>
      <c r="M14" s="5"/>
      <c r="N14" s="5">
        <v>0</v>
      </c>
      <c r="O14" s="11">
        <v>6</v>
      </c>
      <c r="P14" s="6" t="s">
        <v>52</v>
      </c>
      <c r="Q14" s="83">
        <v>1025.5000719544651</v>
      </c>
      <c r="R14" s="55">
        <f t="shared" si="1"/>
        <v>15</v>
      </c>
      <c r="S14" s="56">
        <f t="shared" si="0"/>
        <v>14.444444444444445</v>
      </c>
      <c r="T14" s="56">
        <f t="shared" si="0"/>
        <v>13.611111111111111</v>
      </c>
      <c r="U14" s="57">
        <f t="shared" si="2"/>
        <v>0</v>
      </c>
      <c r="V14" s="56">
        <f t="shared" si="3"/>
        <v>14.444444444444445</v>
      </c>
      <c r="W14" s="14">
        <f t="shared" si="3"/>
        <v>11.666666666666666</v>
      </c>
    </row>
    <row r="15" spans="1:23" x14ac:dyDescent="0.25">
      <c r="B15" s="4">
        <v>7</v>
      </c>
      <c r="C15" s="33">
        <v>30.43</v>
      </c>
      <c r="D15" s="5">
        <v>59</v>
      </c>
      <c r="E15" s="4">
        <v>55.7</v>
      </c>
      <c r="F15" s="6">
        <v>55.2</v>
      </c>
      <c r="G15" s="5" t="s">
        <v>32</v>
      </c>
      <c r="H15" s="6">
        <v>0.5</v>
      </c>
      <c r="I15" s="6">
        <v>6</v>
      </c>
      <c r="J15" s="14"/>
      <c r="K15" s="4">
        <v>60.3</v>
      </c>
      <c r="L15" s="6">
        <v>48.4</v>
      </c>
      <c r="M15" s="5" t="s">
        <v>43</v>
      </c>
      <c r="N15" s="5">
        <v>1</v>
      </c>
      <c r="O15" s="11">
        <v>5</v>
      </c>
      <c r="P15" s="6" t="s">
        <v>38</v>
      </c>
      <c r="Q15" s="83">
        <v>1030.1055605053289</v>
      </c>
      <c r="R15" s="55">
        <f t="shared" si="1"/>
        <v>15</v>
      </c>
      <c r="S15" s="56">
        <f t="shared" si="0"/>
        <v>13.166666666666668</v>
      </c>
      <c r="T15" s="56">
        <f t="shared" si="0"/>
        <v>12.888888888888889</v>
      </c>
      <c r="U15" s="57">
        <f t="shared" si="2"/>
        <v>0</v>
      </c>
      <c r="V15" s="56">
        <f t="shared" si="3"/>
        <v>15.72222222222222</v>
      </c>
      <c r="W15" s="14">
        <f t="shared" si="3"/>
        <v>9.1111111111111107</v>
      </c>
    </row>
    <row r="16" spans="1:23" x14ac:dyDescent="0.25">
      <c r="B16" s="4">
        <v>8</v>
      </c>
      <c r="C16" s="33">
        <v>30.507999999999999</v>
      </c>
      <c r="D16" s="5">
        <v>60</v>
      </c>
      <c r="E16" s="4">
        <v>55</v>
      </c>
      <c r="F16" s="6">
        <v>54.5</v>
      </c>
      <c r="G16" s="5" t="s">
        <v>39</v>
      </c>
      <c r="H16" s="6">
        <v>0.5</v>
      </c>
      <c r="I16" s="6">
        <v>10</v>
      </c>
      <c r="J16" s="14"/>
      <c r="K16" s="4">
        <v>61</v>
      </c>
      <c r="L16" s="6">
        <v>50.6</v>
      </c>
      <c r="M16" s="5" t="s">
        <v>39</v>
      </c>
      <c r="N16" s="5">
        <v>0.5</v>
      </c>
      <c r="O16" s="11">
        <v>5</v>
      </c>
      <c r="P16" s="6" t="s">
        <v>38</v>
      </c>
      <c r="Q16" s="83">
        <v>1032.746943644795</v>
      </c>
      <c r="R16" s="55">
        <f t="shared" si="1"/>
        <v>15.555555555555555</v>
      </c>
      <c r="S16" s="56">
        <f t="shared" si="0"/>
        <v>12.777777777777777</v>
      </c>
      <c r="T16" s="56">
        <f t="shared" si="0"/>
        <v>12.5</v>
      </c>
      <c r="U16" s="57">
        <f t="shared" si="2"/>
        <v>0</v>
      </c>
      <c r="V16" s="56">
        <f t="shared" si="3"/>
        <v>16.111111111111111</v>
      </c>
      <c r="W16" s="14">
        <f t="shared" si="3"/>
        <v>10.333333333333334</v>
      </c>
    </row>
    <row r="17" spans="2:23" x14ac:dyDescent="0.25">
      <c r="B17" s="4">
        <v>9</v>
      </c>
      <c r="C17" s="33">
        <v>30.43</v>
      </c>
      <c r="D17" s="5">
        <v>59</v>
      </c>
      <c r="E17" s="4">
        <v>49.8</v>
      </c>
      <c r="F17" s="6">
        <v>49.7</v>
      </c>
      <c r="G17" s="5" t="s">
        <v>39</v>
      </c>
      <c r="H17" s="6">
        <v>0.5</v>
      </c>
      <c r="I17" s="6">
        <v>3</v>
      </c>
      <c r="J17" s="14"/>
      <c r="K17" s="4">
        <v>57.7</v>
      </c>
      <c r="L17" s="6">
        <v>42.1</v>
      </c>
      <c r="M17" s="5"/>
      <c r="N17" s="5">
        <v>0</v>
      </c>
      <c r="O17" s="11">
        <v>4</v>
      </c>
      <c r="P17" s="6" t="s">
        <v>38</v>
      </c>
      <c r="Q17" s="83">
        <v>1030.1055605053289</v>
      </c>
      <c r="R17" s="55">
        <f t="shared" si="1"/>
        <v>15</v>
      </c>
      <c r="S17" s="56">
        <f t="shared" si="0"/>
        <v>9.8888888888888875</v>
      </c>
      <c r="T17" s="56">
        <f t="shared" si="0"/>
        <v>9.8333333333333339</v>
      </c>
      <c r="U17" s="57">
        <f t="shared" si="2"/>
        <v>0</v>
      </c>
      <c r="V17" s="56">
        <f t="shared" si="3"/>
        <v>14.277777777777779</v>
      </c>
      <c r="W17" s="14">
        <f t="shared" si="3"/>
        <v>5.6111111111111116</v>
      </c>
    </row>
    <row r="18" spans="2:23" x14ac:dyDescent="0.25">
      <c r="B18" s="4">
        <v>10</v>
      </c>
      <c r="C18" s="33">
        <v>30.225999999999999</v>
      </c>
      <c r="D18" s="5">
        <v>58</v>
      </c>
      <c r="E18" s="4">
        <v>49.6</v>
      </c>
      <c r="F18" s="6">
        <v>49.3</v>
      </c>
      <c r="G18" s="5" t="s">
        <v>32</v>
      </c>
      <c r="H18" s="6">
        <v>0.5</v>
      </c>
      <c r="I18" s="6">
        <v>7</v>
      </c>
      <c r="J18" s="14">
        <v>0.01</v>
      </c>
      <c r="K18" s="4">
        <v>57.4</v>
      </c>
      <c r="L18" s="6">
        <v>41.8</v>
      </c>
      <c r="M18" s="5" t="s">
        <v>43</v>
      </c>
      <c r="N18" s="5">
        <v>2</v>
      </c>
      <c r="O18" s="11">
        <v>7</v>
      </c>
      <c r="P18" s="6" t="s">
        <v>121</v>
      </c>
      <c r="Q18" s="83">
        <v>1023.197327679033</v>
      </c>
      <c r="R18" s="55">
        <f t="shared" si="1"/>
        <v>14.444444444444445</v>
      </c>
      <c r="S18" s="56">
        <f t="shared" si="0"/>
        <v>9.7777777777777786</v>
      </c>
      <c r="T18" s="56">
        <f t="shared" si="0"/>
        <v>9.6111111111111089</v>
      </c>
      <c r="U18" s="57">
        <f t="shared" si="2"/>
        <v>2.5399999999999999E-2</v>
      </c>
      <c r="V18" s="56">
        <f t="shared" si="3"/>
        <v>14.111111111111111</v>
      </c>
      <c r="W18" s="14">
        <f t="shared" si="3"/>
        <v>5.4444444444444429</v>
      </c>
    </row>
    <row r="19" spans="2:23" x14ac:dyDescent="0.25">
      <c r="B19" s="4">
        <v>11</v>
      </c>
      <c r="C19" s="33">
        <v>30.251999999999999</v>
      </c>
      <c r="D19" s="5">
        <v>55</v>
      </c>
      <c r="E19" s="4">
        <v>45.6</v>
      </c>
      <c r="F19" s="6">
        <v>40.4</v>
      </c>
      <c r="G19" s="5" t="s">
        <v>43</v>
      </c>
      <c r="H19" s="6">
        <v>1.5</v>
      </c>
      <c r="I19" s="6">
        <v>8</v>
      </c>
      <c r="J19" s="14">
        <v>0.02</v>
      </c>
      <c r="K19" s="4">
        <v>50.3</v>
      </c>
      <c r="L19" s="6">
        <v>43</v>
      </c>
      <c r="M19" s="5" t="s">
        <v>36</v>
      </c>
      <c r="N19" s="5">
        <v>2</v>
      </c>
      <c r="O19" s="11">
        <v>6</v>
      </c>
      <c r="P19" s="6" t="s">
        <v>121</v>
      </c>
      <c r="Q19" s="83">
        <v>1024.0777887255219</v>
      </c>
      <c r="R19" s="55">
        <f t="shared" si="1"/>
        <v>12.777777777777777</v>
      </c>
      <c r="S19" s="56">
        <f t="shared" si="0"/>
        <v>7.5555555555555562</v>
      </c>
      <c r="T19" s="56">
        <f t="shared" si="0"/>
        <v>4.6666666666666661</v>
      </c>
      <c r="U19" s="57">
        <f t="shared" si="2"/>
        <v>5.0799999999999998E-2</v>
      </c>
      <c r="V19" s="56">
        <f t="shared" si="3"/>
        <v>10.166666666666664</v>
      </c>
      <c r="W19" s="14">
        <f t="shared" si="3"/>
        <v>6.1111111111111107</v>
      </c>
    </row>
    <row r="20" spans="2:23" x14ac:dyDescent="0.25">
      <c r="B20" s="4">
        <v>12</v>
      </c>
      <c r="C20" s="33">
        <v>30</v>
      </c>
      <c r="D20" s="5">
        <v>54</v>
      </c>
      <c r="E20" s="4">
        <v>41</v>
      </c>
      <c r="F20" s="6">
        <v>37</v>
      </c>
      <c r="G20" s="5" t="s">
        <v>45</v>
      </c>
      <c r="H20" s="6">
        <v>3</v>
      </c>
      <c r="I20" s="6">
        <v>6</v>
      </c>
      <c r="J20" s="14"/>
      <c r="K20" s="4">
        <v>47.5</v>
      </c>
      <c r="L20" s="6">
        <v>38.700000000000003</v>
      </c>
      <c r="M20" s="5" t="s">
        <v>45</v>
      </c>
      <c r="N20" s="5">
        <v>2</v>
      </c>
      <c r="O20" s="11">
        <v>6</v>
      </c>
      <c r="P20" s="6" t="s">
        <v>121</v>
      </c>
      <c r="Q20" s="83">
        <v>1015.5440893518627</v>
      </c>
      <c r="R20" s="55">
        <f t="shared" si="1"/>
        <v>12.222222222222221</v>
      </c>
      <c r="S20" s="56">
        <f t="shared" si="0"/>
        <v>5</v>
      </c>
      <c r="T20" s="56">
        <f t="shared" si="0"/>
        <v>2.7777777777777777</v>
      </c>
      <c r="U20" s="57">
        <f t="shared" si="2"/>
        <v>0</v>
      </c>
      <c r="V20" s="56">
        <f t="shared" si="3"/>
        <v>8.6111111111111107</v>
      </c>
      <c r="W20" s="14">
        <f t="shared" si="3"/>
        <v>3.7222222222222237</v>
      </c>
    </row>
    <row r="21" spans="2:23" x14ac:dyDescent="0.25">
      <c r="B21" s="4">
        <v>13</v>
      </c>
      <c r="C21" s="33">
        <v>29.963999999999999</v>
      </c>
      <c r="D21" s="5">
        <v>54</v>
      </c>
      <c r="E21" s="4">
        <v>47.5</v>
      </c>
      <c r="F21" s="6">
        <v>43.7</v>
      </c>
      <c r="G21" s="5" t="s">
        <v>32</v>
      </c>
      <c r="H21" s="6">
        <v>2</v>
      </c>
      <c r="I21" s="6">
        <v>10</v>
      </c>
      <c r="J21" s="14">
        <v>0.13</v>
      </c>
      <c r="K21" s="4">
        <v>52</v>
      </c>
      <c r="L21" s="6">
        <v>42.6</v>
      </c>
      <c r="M21" s="5" t="s">
        <v>45</v>
      </c>
      <c r="N21" s="5">
        <v>3</v>
      </c>
      <c r="O21" s="11">
        <v>6</v>
      </c>
      <c r="P21" s="6" t="s">
        <v>122</v>
      </c>
      <c r="Q21" s="83">
        <v>1014.3249894413397</v>
      </c>
      <c r="R21" s="55">
        <f t="shared" si="1"/>
        <v>12.222222222222221</v>
      </c>
      <c r="S21" s="56">
        <f t="shared" si="0"/>
        <v>8.6111111111111107</v>
      </c>
      <c r="T21" s="56">
        <f t="shared" si="0"/>
        <v>6.5000000000000018</v>
      </c>
      <c r="U21" s="57">
        <f t="shared" si="2"/>
        <v>0.33019999999999999</v>
      </c>
      <c r="V21" s="56">
        <f t="shared" si="3"/>
        <v>11.111111111111111</v>
      </c>
      <c r="W21" s="14">
        <f t="shared" si="3"/>
        <v>5.8888888888888893</v>
      </c>
    </row>
    <row r="22" spans="2:23" x14ac:dyDescent="0.25">
      <c r="B22" s="4">
        <v>14</v>
      </c>
      <c r="C22" s="33">
        <v>30.16</v>
      </c>
      <c r="D22" s="5">
        <v>54</v>
      </c>
      <c r="E22" s="4">
        <v>49</v>
      </c>
      <c r="F22" s="6">
        <v>44.6</v>
      </c>
      <c r="G22" s="5" t="s">
        <v>43</v>
      </c>
      <c r="H22" s="6">
        <v>2</v>
      </c>
      <c r="I22" s="6">
        <v>8</v>
      </c>
      <c r="J22" s="14"/>
      <c r="K22" s="4">
        <v>50.5</v>
      </c>
      <c r="L22" s="6">
        <v>45</v>
      </c>
      <c r="M22" s="5" t="s">
        <v>45</v>
      </c>
      <c r="N22" s="5">
        <v>2</v>
      </c>
      <c r="O22" s="11">
        <v>5</v>
      </c>
      <c r="P22" s="6" t="s">
        <v>38</v>
      </c>
      <c r="Q22" s="83">
        <v>1020.9623111764082</v>
      </c>
      <c r="R22" s="55">
        <f t="shared" si="1"/>
        <v>12.222222222222221</v>
      </c>
      <c r="S22" s="56">
        <f t="shared" si="0"/>
        <v>9.4444444444444446</v>
      </c>
      <c r="T22" s="56">
        <f t="shared" si="0"/>
        <v>7.0000000000000009</v>
      </c>
      <c r="U22" s="57">
        <f t="shared" si="2"/>
        <v>0</v>
      </c>
      <c r="V22" s="56">
        <f t="shared" si="3"/>
        <v>10.277777777777777</v>
      </c>
      <c r="W22" s="14">
        <f t="shared" si="3"/>
        <v>7.2222222222222223</v>
      </c>
    </row>
    <row r="23" spans="2:23" x14ac:dyDescent="0.25">
      <c r="B23" s="4">
        <v>15</v>
      </c>
      <c r="C23" s="33">
        <v>30.12</v>
      </c>
      <c r="D23" s="5">
        <v>54</v>
      </c>
      <c r="E23" s="4">
        <v>50.6</v>
      </c>
      <c r="F23" s="6">
        <v>50</v>
      </c>
      <c r="G23" s="5" t="s">
        <v>36</v>
      </c>
      <c r="H23" s="6">
        <v>0.5</v>
      </c>
      <c r="I23" s="6">
        <v>10</v>
      </c>
      <c r="J23" s="14">
        <v>0.44</v>
      </c>
      <c r="K23" s="4">
        <v>54</v>
      </c>
      <c r="L23" s="6">
        <v>43.5</v>
      </c>
      <c r="M23" s="5" t="s">
        <v>36</v>
      </c>
      <c r="N23" s="5">
        <v>3</v>
      </c>
      <c r="O23" s="11">
        <v>7</v>
      </c>
      <c r="P23" s="6" t="s">
        <v>96</v>
      </c>
      <c r="Q23" s="83">
        <v>1019.6077557202718</v>
      </c>
      <c r="R23" s="55">
        <f t="shared" si="1"/>
        <v>12.222222222222221</v>
      </c>
      <c r="S23" s="56">
        <f t="shared" si="0"/>
        <v>10.333333333333334</v>
      </c>
      <c r="T23" s="56">
        <f t="shared" si="0"/>
        <v>10</v>
      </c>
      <c r="U23" s="57">
        <f t="shared" si="2"/>
        <v>1.1175999999999999</v>
      </c>
      <c r="V23" s="56">
        <f t="shared" si="3"/>
        <v>12.222222222222221</v>
      </c>
      <c r="W23" s="14">
        <f t="shared" si="3"/>
        <v>6.3888888888888884</v>
      </c>
    </row>
    <row r="24" spans="2:23" x14ac:dyDescent="0.25">
      <c r="B24" s="4">
        <v>16</v>
      </c>
      <c r="C24" s="33">
        <v>29.89</v>
      </c>
      <c r="D24" s="5">
        <v>55</v>
      </c>
      <c r="E24" s="4">
        <v>52</v>
      </c>
      <c r="F24" s="6">
        <v>46.7</v>
      </c>
      <c r="G24" s="5" t="s">
        <v>31</v>
      </c>
      <c r="H24" s="6">
        <v>3</v>
      </c>
      <c r="I24" s="6">
        <v>3</v>
      </c>
      <c r="J24" s="14"/>
      <c r="K24" s="4">
        <v>56</v>
      </c>
      <c r="L24" s="6">
        <v>50.6</v>
      </c>
      <c r="M24" s="5" t="s">
        <v>31</v>
      </c>
      <c r="N24" s="5">
        <v>3</v>
      </c>
      <c r="O24" s="11">
        <v>7</v>
      </c>
      <c r="P24" s="6" t="s">
        <v>38</v>
      </c>
      <c r="Q24" s="83">
        <v>1011.8190618474875</v>
      </c>
      <c r="R24" s="55">
        <f t="shared" si="1"/>
        <v>12.777777777777777</v>
      </c>
      <c r="S24" s="56">
        <f t="shared" si="0"/>
        <v>11.111111111111111</v>
      </c>
      <c r="T24" s="56">
        <f t="shared" si="0"/>
        <v>8.1666666666666679</v>
      </c>
      <c r="U24" s="57">
        <f t="shared" si="2"/>
        <v>0</v>
      </c>
      <c r="V24" s="56">
        <f t="shared" si="3"/>
        <v>13.333333333333332</v>
      </c>
      <c r="W24" s="14">
        <f t="shared" si="3"/>
        <v>10.333333333333334</v>
      </c>
    </row>
    <row r="25" spans="2:23" x14ac:dyDescent="0.25">
      <c r="B25" s="4">
        <v>17</v>
      </c>
      <c r="C25" s="33">
        <v>29.97</v>
      </c>
      <c r="D25" s="5">
        <v>56</v>
      </c>
      <c r="E25" s="4">
        <v>55.7</v>
      </c>
      <c r="F25" s="6">
        <v>52.3</v>
      </c>
      <c r="G25" s="5" t="s">
        <v>31</v>
      </c>
      <c r="H25" s="6">
        <v>3</v>
      </c>
      <c r="I25" s="6">
        <v>7</v>
      </c>
      <c r="J25" s="14"/>
      <c r="K25" s="4">
        <v>59.5</v>
      </c>
      <c r="L25" s="6">
        <v>54</v>
      </c>
      <c r="M25" s="5" t="s">
        <v>31</v>
      </c>
      <c r="N25" s="5">
        <v>2</v>
      </c>
      <c r="O25" s="11">
        <v>6</v>
      </c>
      <c r="P25" s="6" t="s">
        <v>38</v>
      </c>
      <c r="Q25" s="83">
        <v>1014.5281727597603</v>
      </c>
      <c r="R25" s="55">
        <f t="shared" si="1"/>
        <v>13.333333333333332</v>
      </c>
      <c r="S25" s="56">
        <f t="shared" si="1"/>
        <v>13.166666666666668</v>
      </c>
      <c r="T25" s="56">
        <f t="shared" si="1"/>
        <v>11.277777777777777</v>
      </c>
      <c r="U25" s="57">
        <f t="shared" si="2"/>
        <v>0</v>
      </c>
      <c r="V25" s="56">
        <f t="shared" si="3"/>
        <v>15.277777777777777</v>
      </c>
      <c r="W25" s="14">
        <f t="shared" si="3"/>
        <v>12.222222222222221</v>
      </c>
    </row>
    <row r="26" spans="2:23" x14ac:dyDescent="0.25">
      <c r="B26" s="4">
        <v>18</v>
      </c>
      <c r="C26" s="33">
        <v>30.128</v>
      </c>
      <c r="D26" s="5">
        <v>56</v>
      </c>
      <c r="E26" s="4">
        <v>53</v>
      </c>
      <c r="F26" s="6">
        <v>51</v>
      </c>
      <c r="G26" s="5" t="s">
        <v>31</v>
      </c>
      <c r="H26" s="6">
        <v>1.5</v>
      </c>
      <c r="I26" s="6">
        <v>10</v>
      </c>
      <c r="J26" s="14">
        <v>0.1</v>
      </c>
      <c r="K26" s="4">
        <v>57.1</v>
      </c>
      <c r="L26" s="6">
        <v>52.2</v>
      </c>
      <c r="M26" s="5" t="s">
        <v>36</v>
      </c>
      <c r="N26" s="5">
        <v>2</v>
      </c>
      <c r="O26" s="11">
        <v>7</v>
      </c>
      <c r="P26" s="6" t="s">
        <v>123</v>
      </c>
      <c r="Q26" s="83">
        <v>1019.878666811499</v>
      </c>
      <c r="R26" s="55">
        <f t="shared" si="1"/>
        <v>13.333333333333332</v>
      </c>
      <c r="S26" s="56">
        <f t="shared" si="1"/>
        <v>11.666666666666666</v>
      </c>
      <c r="T26" s="56">
        <f t="shared" si="1"/>
        <v>10.555555555555555</v>
      </c>
      <c r="U26" s="57">
        <f t="shared" si="2"/>
        <v>0.254</v>
      </c>
      <c r="V26" s="56">
        <f t="shared" si="3"/>
        <v>13.944444444444445</v>
      </c>
      <c r="W26" s="14">
        <f t="shared" si="3"/>
        <v>11.222222222222223</v>
      </c>
    </row>
    <row r="27" spans="2:23" x14ac:dyDescent="0.25">
      <c r="B27" s="4">
        <v>19</v>
      </c>
      <c r="C27" s="33">
        <v>29.984000000000002</v>
      </c>
      <c r="D27" s="5">
        <v>57</v>
      </c>
      <c r="E27" s="4">
        <v>54.4</v>
      </c>
      <c r="F27" s="6">
        <v>54</v>
      </c>
      <c r="G27" s="5" t="s">
        <v>36</v>
      </c>
      <c r="H27" s="6">
        <v>2</v>
      </c>
      <c r="I27" s="6">
        <v>10</v>
      </c>
      <c r="J27" s="14">
        <v>0.03</v>
      </c>
      <c r="K27" s="4">
        <v>56.5</v>
      </c>
      <c r="L27" s="6">
        <v>50.2</v>
      </c>
      <c r="M27" s="5" t="s">
        <v>31</v>
      </c>
      <c r="N27" s="5">
        <v>3</v>
      </c>
      <c r="O27" s="11">
        <v>8</v>
      </c>
      <c r="P27" s="6" t="s">
        <v>34</v>
      </c>
      <c r="Q27" s="83">
        <v>1015.0022671694081</v>
      </c>
      <c r="R27" s="55">
        <f t="shared" si="1"/>
        <v>13.888888888888889</v>
      </c>
      <c r="S27" s="56">
        <f t="shared" si="1"/>
        <v>12.444444444444443</v>
      </c>
      <c r="T27" s="56">
        <f t="shared" si="1"/>
        <v>12.222222222222221</v>
      </c>
      <c r="U27" s="57">
        <f t="shared" si="2"/>
        <v>7.6200000000000004E-2</v>
      </c>
      <c r="V27" s="56">
        <f t="shared" si="3"/>
        <v>13.611111111111111</v>
      </c>
      <c r="W27" s="14">
        <f t="shared" si="3"/>
        <v>10.111111111111112</v>
      </c>
    </row>
    <row r="28" spans="2:23" x14ac:dyDescent="0.25">
      <c r="B28" s="4">
        <v>20</v>
      </c>
      <c r="C28" s="33">
        <v>30.007999999999999</v>
      </c>
      <c r="D28" s="5">
        <v>56</v>
      </c>
      <c r="E28" s="4">
        <v>50.7</v>
      </c>
      <c r="F28" s="6">
        <v>46</v>
      </c>
      <c r="G28" s="5" t="s">
        <v>31</v>
      </c>
      <c r="H28" s="6">
        <v>2</v>
      </c>
      <c r="I28" s="6">
        <v>8</v>
      </c>
      <c r="J28" s="14"/>
      <c r="K28" s="4">
        <v>55</v>
      </c>
      <c r="L28" s="6">
        <v>44.3</v>
      </c>
      <c r="M28" s="5" t="s">
        <v>43</v>
      </c>
      <c r="N28" s="5">
        <v>0.5</v>
      </c>
      <c r="O28" s="11">
        <v>6</v>
      </c>
      <c r="P28" s="6" t="s">
        <v>38</v>
      </c>
      <c r="Q28" s="83">
        <v>1015.8150004430897</v>
      </c>
      <c r="R28" s="55">
        <f t="shared" si="1"/>
        <v>13.333333333333332</v>
      </c>
      <c r="S28" s="56">
        <f t="shared" si="1"/>
        <v>10.388888888888891</v>
      </c>
      <c r="T28" s="56">
        <f t="shared" si="1"/>
        <v>7.7777777777777777</v>
      </c>
      <c r="U28" s="57">
        <f t="shared" si="2"/>
        <v>0</v>
      </c>
      <c r="V28" s="56">
        <f t="shared" si="3"/>
        <v>12.777777777777777</v>
      </c>
      <c r="W28" s="14">
        <f t="shared" si="3"/>
        <v>6.8333333333333313</v>
      </c>
    </row>
    <row r="29" spans="2:23" x14ac:dyDescent="0.25">
      <c r="B29" s="4">
        <v>21</v>
      </c>
      <c r="C29" s="33">
        <v>30.123999999999999</v>
      </c>
      <c r="D29" s="5">
        <v>55</v>
      </c>
      <c r="E29" s="4">
        <v>43</v>
      </c>
      <c r="F29" s="6">
        <v>42.3</v>
      </c>
      <c r="G29" s="5"/>
      <c r="H29" s="6">
        <v>0</v>
      </c>
      <c r="I29" s="6">
        <v>9</v>
      </c>
      <c r="J29" s="14"/>
      <c r="K29" s="4">
        <v>53</v>
      </c>
      <c r="L29" s="6">
        <v>36.299999999999997</v>
      </c>
      <c r="M29" s="5"/>
      <c r="N29" s="5">
        <v>0</v>
      </c>
      <c r="O29" s="11">
        <v>6</v>
      </c>
      <c r="P29" s="6" t="s">
        <v>38</v>
      </c>
      <c r="Q29" s="83">
        <v>1019.7432112658853</v>
      </c>
      <c r="R29" s="55">
        <f t="shared" si="1"/>
        <v>12.777777777777777</v>
      </c>
      <c r="S29" s="56">
        <f t="shared" si="1"/>
        <v>6.1111111111111107</v>
      </c>
      <c r="T29" s="56">
        <f t="shared" si="1"/>
        <v>5.7222222222222205</v>
      </c>
      <c r="U29" s="57">
        <f t="shared" si="2"/>
        <v>0</v>
      </c>
      <c r="V29" s="56">
        <f t="shared" si="3"/>
        <v>11.666666666666666</v>
      </c>
      <c r="W29" s="14">
        <f t="shared" si="3"/>
        <v>2.3888888888888871</v>
      </c>
    </row>
    <row r="30" spans="2:23" x14ac:dyDescent="0.25">
      <c r="B30" s="4">
        <v>22</v>
      </c>
      <c r="C30" s="33">
        <v>30.08</v>
      </c>
      <c r="D30" s="5">
        <v>53</v>
      </c>
      <c r="E30" s="4">
        <v>46.5</v>
      </c>
      <c r="F30" s="6">
        <v>44</v>
      </c>
      <c r="G30" s="5" t="s">
        <v>39</v>
      </c>
      <c r="H30" s="6">
        <v>1.5</v>
      </c>
      <c r="I30" s="6">
        <v>10</v>
      </c>
      <c r="J30" s="14"/>
      <c r="K30" s="4">
        <v>48.9</v>
      </c>
      <c r="L30" s="6">
        <v>35.1</v>
      </c>
      <c r="M30" s="5" t="s">
        <v>51</v>
      </c>
      <c r="N30" s="5">
        <v>2</v>
      </c>
      <c r="O30" s="11">
        <v>6</v>
      </c>
      <c r="P30" s="6" t="s">
        <v>52</v>
      </c>
      <c r="Q30" s="83">
        <v>1018.2532002641352</v>
      </c>
      <c r="R30" s="55">
        <f t="shared" si="1"/>
        <v>11.666666666666666</v>
      </c>
      <c r="S30" s="56">
        <f t="shared" si="1"/>
        <v>8.0555555555555554</v>
      </c>
      <c r="T30" s="56">
        <f t="shared" si="1"/>
        <v>6.6666666666666661</v>
      </c>
      <c r="U30" s="57">
        <f t="shared" si="2"/>
        <v>0</v>
      </c>
      <c r="V30" s="56">
        <f t="shared" si="3"/>
        <v>9.3888888888888875</v>
      </c>
      <c r="W30" s="14">
        <f t="shared" si="3"/>
        <v>1.722222222222223</v>
      </c>
    </row>
    <row r="31" spans="2:23" x14ac:dyDescent="0.25">
      <c r="B31" s="4">
        <v>23</v>
      </c>
      <c r="C31" s="33">
        <v>30.04</v>
      </c>
      <c r="D31" s="5">
        <v>53</v>
      </c>
      <c r="E31" s="4">
        <v>42.1</v>
      </c>
      <c r="F31" s="6">
        <v>39</v>
      </c>
      <c r="G31" s="5" t="s">
        <v>51</v>
      </c>
      <c r="H31" s="6">
        <v>1.5</v>
      </c>
      <c r="I31" s="6">
        <v>2</v>
      </c>
      <c r="J31" s="14"/>
      <c r="K31" s="4">
        <v>48</v>
      </c>
      <c r="L31" s="6">
        <v>30.3</v>
      </c>
      <c r="M31" s="5" t="s">
        <v>51</v>
      </c>
      <c r="N31" s="5">
        <v>0.5</v>
      </c>
      <c r="O31" s="11">
        <v>5</v>
      </c>
      <c r="P31" s="6" t="s">
        <v>42</v>
      </c>
      <c r="Q31" s="83">
        <v>1016.8986448079988</v>
      </c>
      <c r="R31" s="55">
        <f t="shared" si="1"/>
        <v>11.666666666666666</v>
      </c>
      <c r="S31" s="56">
        <f t="shared" si="1"/>
        <v>5.6111111111111116</v>
      </c>
      <c r="T31" s="56">
        <f t="shared" si="1"/>
        <v>3.8888888888888888</v>
      </c>
      <c r="U31" s="57">
        <f t="shared" si="2"/>
        <v>0</v>
      </c>
      <c r="V31" s="56">
        <f t="shared" si="3"/>
        <v>8.8888888888888893</v>
      </c>
      <c r="W31" s="14">
        <f t="shared" si="3"/>
        <v>-0.94444444444444398</v>
      </c>
    </row>
    <row r="32" spans="2:23" x14ac:dyDescent="0.25">
      <c r="B32" s="4">
        <v>24</v>
      </c>
      <c r="C32" s="33">
        <v>30.2</v>
      </c>
      <c r="D32" s="5">
        <v>53</v>
      </c>
      <c r="E32" s="4">
        <v>43</v>
      </c>
      <c r="F32" s="6">
        <v>40.5</v>
      </c>
      <c r="G32" s="5" t="s">
        <v>32</v>
      </c>
      <c r="H32" s="6">
        <v>0.5</v>
      </c>
      <c r="I32" s="6">
        <v>10</v>
      </c>
      <c r="J32" s="14"/>
      <c r="K32" s="4">
        <v>45.6</v>
      </c>
      <c r="L32" s="6">
        <v>29.3</v>
      </c>
      <c r="M32" s="5" t="s">
        <v>32</v>
      </c>
      <c r="N32" s="5">
        <v>1.5</v>
      </c>
      <c r="O32" s="11">
        <v>6</v>
      </c>
      <c r="P32" s="6" t="s">
        <v>41</v>
      </c>
      <c r="Q32" s="83">
        <v>1022.3168666325445</v>
      </c>
      <c r="R32" s="55">
        <f t="shared" si="1"/>
        <v>11.666666666666666</v>
      </c>
      <c r="S32" s="56">
        <f t="shared" si="1"/>
        <v>6.1111111111111107</v>
      </c>
      <c r="T32" s="56">
        <f t="shared" si="1"/>
        <v>4.7222222222222223</v>
      </c>
      <c r="U32" s="57">
        <f t="shared" si="2"/>
        <v>0</v>
      </c>
      <c r="V32" s="56">
        <f t="shared" si="3"/>
        <v>7.5555555555555562</v>
      </c>
      <c r="W32" s="14">
        <f t="shared" si="3"/>
        <v>-1.4999999999999996</v>
      </c>
    </row>
    <row r="33" spans="2:23" x14ac:dyDescent="0.25">
      <c r="B33" s="4">
        <v>25</v>
      </c>
      <c r="C33" s="33">
        <v>30.04</v>
      </c>
      <c r="D33" s="5">
        <v>50</v>
      </c>
      <c r="E33" s="4">
        <v>37.5</v>
      </c>
      <c r="F33" s="6">
        <v>37</v>
      </c>
      <c r="G33" s="5" t="s">
        <v>39</v>
      </c>
      <c r="H33" s="6">
        <v>3</v>
      </c>
      <c r="I33" s="6">
        <v>10</v>
      </c>
      <c r="J33" s="14">
        <v>1.03</v>
      </c>
      <c r="K33" s="4">
        <v>44.3</v>
      </c>
      <c r="L33" s="6">
        <v>35.799999999999997</v>
      </c>
      <c r="M33" s="5" t="s">
        <v>51</v>
      </c>
      <c r="N33" s="5">
        <v>3</v>
      </c>
      <c r="O33" s="11">
        <v>8</v>
      </c>
      <c r="P33" s="6" t="s">
        <v>34</v>
      </c>
      <c r="Q33" s="83">
        <v>1016.8986448079988</v>
      </c>
      <c r="R33" s="55">
        <f t="shared" si="1"/>
        <v>10</v>
      </c>
      <c r="S33" s="56">
        <f t="shared" si="1"/>
        <v>3.0555555555555554</v>
      </c>
      <c r="T33" s="56">
        <f t="shared" si="1"/>
        <v>2.7777777777777777</v>
      </c>
      <c r="U33" s="57">
        <f t="shared" si="2"/>
        <v>2.6162000000000001</v>
      </c>
      <c r="V33" s="56">
        <f t="shared" si="3"/>
        <v>6.8333333333333313</v>
      </c>
      <c r="W33" s="14">
        <f t="shared" si="3"/>
        <v>2.1111111111111094</v>
      </c>
    </row>
    <row r="34" spans="2:23" x14ac:dyDescent="0.25">
      <c r="B34" s="4">
        <v>26</v>
      </c>
      <c r="C34" s="33">
        <v>29.77</v>
      </c>
      <c r="D34" s="5">
        <v>50</v>
      </c>
      <c r="E34" s="4">
        <v>37</v>
      </c>
      <c r="F34" s="6">
        <v>36.799999999999997</v>
      </c>
      <c r="G34" s="5" t="s">
        <v>51</v>
      </c>
      <c r="H34" s="6">
        <v>1</v>
      </c>
      <c r="I34" s="6">
        <v>10</v>
      </c>
      <c r="J34" s="14">
        <v>0.06</v>
      </c>
      <c r="K34" s="4">
        <v>38.200000000000003</v>
      </c>
      <c r="L34" s="6">
        <v>35.700000000000003</v>
      </c>
      <c r="M34" s="5"/>
      <c r="N34" s="5">
        <v>0</v>
      </c>
      <c r="O34" s="11">
        <v>8</v>
      </c>
      <c r="P34" s="6" t="s">
        <v>52</v>
      </c>
      <c r="Q34" s="83">
        <v>1007.7553954790781</v>
      </c>
      <c r="R34" s="55">
        <f t="shared" si="1"/>
        <v>10</v>
      </c>
      <c r="S34" s="56">
        <f t="shared" si="1"/>
        <v>2.7777777777777777</v>
      </c>
      <c r="T34" s="56">
        <f t="shared" si="1"/>
        <v>2.6666666666666652</v>
      </c>
      <c r="U34" s="57">
        <f t="shared" si="2"/>
        <v>0.15240000000000001</v>
      </c>
      <c r="V34" s="56">
        <f t="shared" si="3"/>
        <v>3.444444444444446</v>
      </c>
      <c r="W34" s="14">
        <f t="shared" si="3"/>
        <v>2.0555555555555571</v>
      </c>
    </row>
    <row r="35" spans="2:23" x14ac:dyDescent="0.25">
      <c r="B35" s="4">
        <v>27</v>
      </c>
      <c r="C35" s="33">
        <v>29.64</v>
      </c>
      <c r="D35" s="5">
        <v>50</v>
      </c>
      <c r="E35" s="4">
        <v>40.1</v>
      </c>
      <c r="F35" s="6">
        <v>40</v>
      </c>
      <c r="G35" s="5" t="s">
        <v>51</v>
      </c>
      <c r="H35" s="6">
        <v>1</v>
      </c>
      <c r="I35" s="6">
        <v>10</v>
      </c>
      <c r="J35" s="14">
        <v>7.0000000000000007E-2</v>
      </c>
      <c r="K35" s="4">
        <v>43</v>
      </c>
      <c r="L35" s="6">
        <v>37</v>
      </c>
      <c r="M35" s="5" t="s">
        <v>51</v>
      </c>
      <c r="N35" s="5">
        <v>1</v>
      </c>
      <c r="O35" s="11">
        <v>8</v>
      </c>
      <c r="P35" s="6" t="s">
        <v>34</v>
      </c>
      <c r="Q35" s="83">
        <v>1003.353090246635</v>
      </c>
      <c r="R35" s="55">
        <f t="shared" si="1"/>
        <v>10</v>
      </c>
      <c r="S35" s="56">
        <f t="shared" si="1"/>
        <v>4.5000000000000009</v>
      </c>
      <c r="T35" s="56">
        <f t="shared" si="1"/>
        <v>4.4444444444444446</v>
      </c>
      <c r="U35" s="57">
        <f t="shared" si="2"/>
        <v>0.17780000000000001</v>
      </c>
      <c r="V35" s="56">
        <f t="shared" si="3"/>
        <v>6.1111111111111107</v>
      </c>
      <c r="W35" s="14">
        <f t="shared" si="3"/>
        <v>2.7777777777777777</v>
      </c>
    </row>
    <row r="36" spans="2:23" x14ac:dyDescent="0.25">
      <c r="B36" s="4">
        <v>28</v>
      </c>
      <c r="C36" s="33">
        <v>29.53</v>
      </c>
      <c r="D36" s="5">
        <v>50</v>
      </c>
      <c r="E36" s="4">
        <v>44</v>
      </c>
      <c r="F36" s="6">
        <v>43.7</v>
      </c>
      <c r="G36" s="5" t="s">
        <v>39</v>
      </c>
      <c r="H36" s="6">
        <v>1.5</v>
      </c>
      <c r="I36" s="6">
        <v>10</v>
      </c>
      <c r="J36" s="14">
        <v>0.54</v>
      </c>
      <c r="K36" s="4">
        <v>51</v>
      </c>
      <c r="L36" s="6">
        <v>41.6</v>
      </c>
      <c r="M36" s="5" t="s">
        <v>39</v>
      </c>
      <c r="N36" s="5">
        <v>3</v>
      </c>
      <c r="O36" s="11">
        <v>8</v>
      </c>
      <c r="P36" s="6" t="s">
        <v>124</v>
      </c>
      <c r="Q36" s="83">
        <v>999.62806274225989</v>
      </c>
      <c r="R36" s="55">
        <f t="shared" si="1"/>
        <v>10</v>
      </c>
      <c r="S36" s="56">
        <f t="shared" si="1"/>
        <v>6.6666666666666661</v>
      </c>
      <c r="T36" s="56">
        <f t="shared" si="1"/>
        <v>6.5000000000000018</v>
      </c>
      <c r="U36" s="57">
        <f t="shared" si="2"/>
        <v>1.3716000000000002</v>
      </c>
      <c r="V36" s="56">
        <f t="shared" si="3"/>
        <v>10.555555555555555</v>
      </c>
      <c r="W36" s="14">
        <f t="shared" si="3"/>
        <v>5.3333333333333339</v>
      </c>
    </row>
    <row r="37" spans="2:23" x14ac:dyDescent="0.25">
      <c r="B37" s="4">
        <v>29</v>
      </c>
      <c r="C37" s="33">
        <v>29.021999999999998</v>
      </c>
      <c r="D37" s="5">
        <v>52</v>
      </c>
      <c r="E37" s="4">
        <v>51.3</v>
      </c>
      <c r="F37" s="6">
        <v>49</v>
      </c>
      <c r="G37" s="5" t="s">
        <v>36</v>
      </c>
      <c r="H37" s="6">
        <v>5</v>
      </c>
      <c r="I37" s="6">
        <v>9</v>
      </c>
      <c r="J37" s="14">
        <v>0.4</v>
      </c>
      <c r="K37" s="4">
        <v>55.1</v>
      </c>
      <c r="L37" s="6">
        <v>47.4</v>
      </c>
      <c r="M37" s="5" t="s">
        <v>36</v>
      </c>
      <c r="N37" s="5">
        <v>3</v>
      </c>
      <c r="O37" s="11">
        <v>8</v>
      </c>
      <c r="P37" s="6" t="s">
        <v>125</v>
      </c>
      <c r="Q37" s="83">
        <v>982.42520844932756</v>
      </c>
      <c r="R37" s="55">
        <f t="shared" si="1"/>
        <v>11.111111111111111</v>
      </c>
      <c r="S37" s="56">
        <f t="shared" si="1"/>
        <v>10.72222222222222</v>
      </c>
      <c r="T37" s="56">
        <f t="shared" si="1"/>
        <v>9.4444444444444446</v>
      </c>
      <c r="U37" s="57">
        <f t="shared" si="2"/>
        <v>1.016</v>
      </c>
      <c r="V37" s="56">
        <f t="shared" si="3"/>
        <v>12.833333333333334</v>
      </c>
      <c r="W37" s="14">
        <f t="shared" si="3"/>
        <v>8.5555555555555554</v>
      </c>
    </row>
    <row r="38" spans="2:23" x14ac:dyDescent="0.25">
      <c r="B38" s="4">
        <v>30</v>
      </c>
      <c r="C38" s="33">
        <v>29.003</v>
      </c>
      <c r="D38" s="5">
        <v>52</v>
      </c>
      <c r="E38" s="4">
        <v>49.4</v>
      </c>
      <c r="F38" s="6">
        <v>48</v>
      </c>
      <c r="G38" s="5" t="s">
        <v>32</v>
      </c>
      <c r="H38" s="6">
        <v>2</v>
      </c>
      <c r="I38" s="6">
        <v>8</v>
      </c>
      <c r="J38" s="14">
        <v>0.28000000000000003</v>
      </c>
      <c r="K38" s="4">
        <v>51.1</v>
      </c>
      <c r="L38" s="6">
        <v>43</v>
      </c>
      <c r="M38" s="5" t="s">
        <v>36</v>
      </c>
      <c r="N38" s="5">
        <v>1.5</v>
      </c>
      <c r="O38" s="11">
        <v>9</v>
      </c>
      <c r="P38" s="6" t="s">
        <v>34</v>
      </c>
      <c r="Q38" s="83">
        <v>981.883386266873</v>
      </c>
      <c r="R38" s="55">
        <f t="shared" si="1"/>
        <v>11.111111111111111</v>
      </c>
      <c r="S38" s="56">
        <f t="shared" si="1"/>
        <v>9.6666666666666661</v>
      </c>
      <c r="T38" s="56">
        <f t="shared" si="1"/>
        <v>8.8888888888888893</v>
      </c>
      <c r="U38" s="57">
        <f t="shared" si="2"/>
        <v>0.71120000000000005</v>
      </c>
      <c r="V38" s="56">
        <f t="shared" si="3"/>
        <v>10.611111111111112</v>
      </c>
      <c r="W38" s="14">
        <f t="shared" si="3"/>
        <v>6.1111111111111107</v>
      </c>
    </row>
    <row r="39" spans="2:23" x14ac:dyDescent="0.25">
      <c r="B39" s="1" t="s">
        <v>15</v>
      </c>
      <c r="C39" s="12">
        <f t="shared" ref="C39:O39" si="4">SUM(C8:C38)</f>
        <v>900.45700000000022</v>
      </c>
      <c r="D39" s="36">
        <f t="shared" si="4"/>
        <v>1656</v>
      </c>
      <c r="E39" s="36">
        <f t="shared" ref="E39" si="5">SUM(E8:E38)</f>
        <v>1479.1</v>
      </c>
      <c r="F39" s="36">
        <f t="shared" si="4"/>
        <v>1423</v>
      </c>
      <c r="G39" s="36"/>
      <c r="H39" s="36">
        <f t="shared" si="4"/>
        <v>45.5</v>
      </c>
      <c r="I39" s="36">
        <f t="shared" si="4"/>
        <v>236</v>
      </c>
      <c r="J39" s="35">
        <f t="shared" si="4"/>
        <v>3.2</v>
      </c>
      <c r="K39" s="36">
        <f t="shared" si="4"/>
        <v>1615.6999999999998</v>
      </c>
      <c r="L39" s="36">
        <f t="shared" si="4"/>
        <v>1319.1000000000001</v>
      </c>
      <c r="M39" s="12"/>
      <c r="N39" s="36">
        <f t="shared" si="4"/>
        <v>44</v>
      </c>
      <c r="O39" s="37">
        <f t="shared" si="4"/>
        <v>191</v>
      </c>
      <c r="P39" s="3"/>
      <c r="Q39" s="37">
        <f>SUM(Q9:Q38)</f>
        <v>30481.900068301446</v>
      </c>
      <c r="R39" s="37"/>
      <c r="S39" s="53"/>
      <c r="T39" s="53"/>
      <c r="U39" s="54">
        <f t="shared" si="2"/>
        <v>8.1280000000000001</v>
      </c>
      <c r="V39" s="53"/>
      <c r="W39" s="13"/>
    </row>
    <row r="40" spans="2:23" x14ac:dyDescent="0.25">
      <c r="B40" s="7" t="s">
        <v>16</v>
      </c>
      <c r="C40" s="15">
        <f>C39/30</f>
        <v>30.015233333333342</v>
      </c>
      <c r="D40" s="38">
        <f>D39/30</f>
        <v>55.2</v>
      </c>
      <c r="E40" s="38">
        <f>E39/30</f>
        <v>49.303333333333327</v>
      </c>
      <c r="F40" s="38">
        <f>F39/30</f>
        <v>47.43333333333333</v>
      </c>
      <c r="G40" s="38"/>
      <c r="H40" s="38">
        <f>H39/30</f>
        <v>1.5166666666666666</v>
      </c>
      <c r="I40" s="38">
        <f>I39/30</f>
        <v>7.8666666666666663</v>
      </c>
      <c r="J40" s="38">
        <f>J39/30</f>
        <v>0.10666666666666667</v>
      </c>
      <c r="K40" s="38">
        <f>K39/30</f>
        <v>53.856666666666662</v>
      </c>
      <c r="L40" s="38">
        <f>L39/30</f>
        <v>43.970000000000006</v>
      </c>
      <c r="M40" s="15"/>
      <c r="N40" s="38">
        <f>N39/30</f>
        <v>1.4666666666666666</v>
      </c>
      <c r="O40" s="39">
        <f>O39/30</f>
        <v>6.3666666666666663</v>
      </c>
      <c r="P40" s="9"/>
      <c r="Q40" s="38">
        <f>AVERAGE(Q9:Q38)</f>
        <v>1016.0633356100482</v>
      </c>
      <c r="R40" s="39">
        <f t="shared" si="1"/>
        <v>12.888888888888889</v>
      </c>
      <c r="S40" s="58">
        <f t="shared" si="1"/>
        <v>9.6129629629629587</v>
      </c>
      <c r="T40" s="58">
        <f t="shared" si="1"/>
        <v>8.5740740740740726</v>
      </c>
      <c r="U40" s="59">
        <f t="shared" si="2"/>
        <v>0.27093333333333336</v>
      </c>
      <c r="V40" s="58">
        <f t="shared" si="3"/>
        <v>12.142592592592589</v>
      </c>
      <c r="W40" s="60">
        <f t="shared" si="3"/>
        <v>6.650000000000003</v>
      </c>
    </row>
    <row r="42" spans="2:23" x14ac:dyDescent="0.25">
      <c r="B42" s="1"/>
      <c r="C42" s="93" t="s">
        <v>17</v>
      </c>
      <c r="D42" s="94"/>
      <c r="E42" s="94"/>
      <c r="F42" s="94"/>
      <c r="G42" s="94"/>
      <c r="H42" s="94"/>
      <c r="I42" s="94"/>
      <c r="J42" s="94"/>
      <c r="K42" s="95"/>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2</v>
      </c>
      <c r="D44" s="5">
        <v>3</v>
      </c>
      <c r="E44" s="5">
        <v>0.5</v>
      </c>
      <c r="F44" s="5">
        <v>4.5</v>
      </c>
      <c r="G44" s="5">
        <v>4.5</v>
      </c>
      <c r="H44" s="5">
        <v>3</v>
      </c>
      <c r="I44" s="5">
        <v>5</v>
      </c>
      <c r="J44" s="5">
        <v>4</v>
      </c>
      <c r="K44" s="6">
        <v>3.5</v>
      </c>
    </row>
    <row r="45" spans="2:23" ht="30" x14ac:dyDescent="0.25">
      <c r="B45" s="24" t="s">
        <v>28</v>
      </c>
      <c r="C45" s="7">
        <v>10</v>
      </c>
      <c r="D45" s="8">
        <v>8.5</v>
      </c>
      <c r="E45" s="8">
        <v>1.5</v>
      </c>
      <c r="F45" s="8">
        <v>13</v>
      </c>
      <c r="G45" s="8">
        <v>11.5</v>
      </c>
      <c r="H45" s="8">
        <v>5.5</v>
      </c>
      <c r="I45" s="8">
        <v>20</v>
      </c>
      <c r="J45" s="8">
        <v>19.5</v>
      </c>
      <c r="K45" s="9">
        <v>7</v>
      </c>
    </row>
  </sheetData>
  <mergeCells count="14">
    <mergeCell ref="B6:B8"/>
    <mergeCell ref="C6:I6"/>
    <mergeCell ref="J6:J8"/>
    <mergeCell ref="K6:O6"/>
    <mergeCell ref="E7:F7"/>
    <mergeCell ref="G7:H7"/>
    <mergeCell ref="K7:L7"/>
    <mergeCell ref="M7:N7"/>
    <mergeCell ref="C42:K42"/>
    <mergeCell ref="Q6:T6"/>
    <mergeCell ref="U6:U8"/>
    <mergeCell ref="V6:W6"/>
    <mergeCell ref="V7:W7"/>
    <mergeCell ref="P6:P8"/>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opLeftCell="H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s="20" customFormat="1" ht="90" x14ac:dyDescent="0.25">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3" t="s">
        <v>4</v>
      </c>
      <c r="S8" s="41" t="s">
        <v>5</v>
      </c>
      <c r="T8" s="42" t="s">
        <v>6</v>
      </c>
      <c r="U8" s="89"/>
      <c r="V8" s="40" t="s">
        <v>11</v>
      </c>
      <c r="W8" s="42" t="s">
        <v>12</v>
      </c>
    </row>
    <row r="9" spans="1:23" x14ac:dyDescent="0.25">
      <c r="B9" s="1">
        <v>1</v>
      </c>
      <c r="C9" s="27">
        <v>29.36</v>
      </c>
      <c r="D9" s="1">
        <v>51</v>
      </c>
      <c r="E9" s="1">
        <v>40.6</v>
      </c>
      <c r="F9" s="3">
        <v>40</v>
      </c>
      <c r="G9" s="2" t="s">
        <v>36</v>
      </c>
      <c r="H9" s="3">
        <v>1.5</v>
      </c>
      <c r="I9" s="3">
        <v>3</v>
      </c>
      <c r="J9" s="13">
        <v>0.4</v>
      </c>
      <c r="K9" s="1">
        <v>53.4</v>
      </c>
      <c r="L9" s="3">
        <v>37</v>
      </c>
      <c r="M9" s="2"/>
      <c r="N9" s="2">
        <v>0</v>
      </c>
      <c r="O9" s="10">
        <v>7</v>
      </c>
      <c r="P9" s="3" t="s">
        <v>113</v>
      </c>
      <c r="Q9" s="83">
        <v>994.58234366815168</v>
      </c>
      <c r="R9" s="37">
        <f>CONVERT(D9,"F","C")</f>
        <v>10.555555555555555</v>
      </c>
      <c r="S9" s="53">
        <f t="shared" ref="S9:T24" si="0">CONVERT(E9,"F","C")</f>
        <v>4.7777777777777786</v>
      </c>
      <c r="T9" s="53">
        <f t="shared" si="0"/>
        <v>4.4444444444444446</v>
      </c>
      <c r="U9" s="54">
        <f>CONVERT(J9,"in","cm")</f>
        <v>1.016</v>
      </c>
      <c r="V9" s="53">
        <f>CONVERT(K9,"F","C")</f>
        <v>11.888888888888888</v>
      </c>
      <c r="W9" s="13">
        <f>CONVERT(L9,"F","C")</f>
        <v>2.7777777777777777</v>
      </c>
    </row>
    <row r="10" spans="1:23" x14ac:dyDescent="0.25">
      <c r="B10" s="4">
        <v>2</v>
      </c>
      <c r="C10" s="33">
        <v>29.77</v>
      </c>
      <c r="D10" s="5">
        <v>50</v>
      </c>
      <c r="E10" s="4">
        <v>39.9</v>
      </c>
      <c r="F10" s="6">
        <v>37</v>
      </c>
      <c r="G10" s="5" t="s">
        <v>43</v>
      </c>
      <c r="H10" s="6">
        <v>2</v>
      </c>
      <c r="I10" s="6">
        <v>10</v>
      </c>
      <c r="J10" s="14">
        <v>0.05</v>
      </c>
      <c r="K10" s="4">
        <v>43.2</v>
      </c>
      <c r="L10" s="6">
        <v>35.5</v>
      </c>
      <c r="M10" s="5" t="s">
        <v>43</v>
      </c>
      <c r="N10" s="5">
        <v>2</v>
      </c>
      <c r="O10" s="11">
        <v>5</v>
      </c>
      <c r="P10" s="6" t="s">
        <v>126</v>
      </c>
      <c r="Q10" s="83">
        <v>1008.4665370935497</v>
      </c>
      <c r="R10" s="55">
        <f t="shared" ref="R10:T41" si="1">CONVERT(D10,"F","C")</f>
        <v>10</v>
      </c>
      <c r="S10" s="56">
        <f t="shared" si="0"/>
        <v>4.3888888888888884</v>
      </c>
      <c r="T10" s="56">
        <f t="shared" si="0"/>
        <v>2.7777777777777777</v>
      </c>
      <c r="U10" s="57">
        <f t="shared" ref="U10:U41" si="2">CONVERT(J10,"in","cm")</f>
        <v>0.127</v>
      </c>
      <c r="V10" s="56">
        <f t="shared" ref="V10:W41" si="3">CONVERT(K10,"F","C")</f>
        <v>6.2222222222222232</v>
      </c>
      <c r="W10" s="14">
        <f t="shared" si="3"/>
        <v>1.9444444444444444</v>
      </c>
    </row>
    <row r="11" spans="1:23" x14ac:dyDescent="0.25">
      <c r="B11" s="4">
        <v>3</v>
      </c>
      <c r="C11" s="33">
        <v>30.16</v>
      </c>
      <c r="D11" s="5">
        <v>48</v>
      </c>
      <c r="E11" s="4">
        <v>38</v>
      </c>
      <c r="F11" s="6">
        <v>34</v>
      </c>
      <c r="G11" s="5" t="s">
        <v>43</v>
      </c>
      <c r="H11" s="6">
        <v>1</v>
      </c>
      <c r="I11" s="6">
        <v>0</v>
      </c>
      <c r="J11" s="14"/>
      <c r="K11" s="4">
        <v>44.4</v>
      </c>
      <c r="L11" s="6">
        <v>33</v>
      </c>
      <c r="M11" s="5"/>
      <c r="N11" s="5">
        <v>0</v>
      </c>
      <c r="O11" s="11">
        <v>6</v>
      </c>
      <c r="P11" s="6" t="s">
        <v>42</v>
      </c>
      <c r="Q11" s="83">
        <v>1021.6734527908799</v>
      </c>
      <c r="R11" s="55">
        <f t="shared" si="1"/>
        <v>8.8888888888888893</v>
      </c>
      <c r="S11" s="56">
        <f t="shared" si="0"/>
        <v>3.333333333333333</v>
      </c>
      <c r="T11" s="56">
        <f t="shared" si="0"/>
        <v>1.1111111111111112</v>
      </c>
      <c r="U11" s="57">
        <f t="shared" si="2"/>
        <v>0</v>
      </c>
      <c r="V11" s="56">
        <f t="shared" si="3"/>
        <v>6.8888888888888875</v>
      </c>
      <c r="W11" s="14">
        <f t="shared" si="3"/>
        <v>0.55555555555555558</v>
      </c>
    </row>
    <row r="12" spans="1:23" x14ac:dyDescent="0.25">
      <c r="B12" s="4">
        <v>4</v>
      </c>
      <c r="C12" s="33">
        <v>30.19</v>
      </c>
      <c r="D12" s="34">
        <v>50</v>
      </c>
      <c r="E12" s="4">
        <v>43.8</v>
      </c>
      <c r="F12" s="6">
        <v>43</v>
      </c>
      <c r="G12" s="5"/>
      <c r="H12" s="6">
        <v>0</v>
      </c>
      <c r="I12" s="6">
        <v>8</v>
      </c>
      <c r="J12" s="14">
        <v>0.06</v>
      </c>
      <c r="K12" s="4">
        <v>49.4</v>
      </c>
      <c r="L12" s="6">
        <v>31.1</v>
      </c>
      <c r="M12" s="5" t="s">
        <v>36</v>
      </c>
      <c r="N12" s="5">
        <v>0.5</v>
      </c>
      <c r="O12" s="11">
        <v>7</v>
      </c>
      <c r="P12" s="6" t="s">
        <v>41</v>
      </c>
      <c r="Q12" s="83">
        <v>1022.6893693829822</v>
      </c>
      <c r="R12" s="55">
        <f t="shared" si="1"/>
        <v>10</v>
      </c>
      <c r="S12" s="56">
        <f t="shared" si="0"/>
        <v>6.5555555555555536</v>
      </c>
      <c r="T12" s="56">
        <f t="shared" si="0"/>
        <v>6.1111111111111107</v>
      </c>
      <c r="U12" s="57">
        <f t="shared" si="2"/>
        <v>0.15240000000000001</v>
      </c>
      <c r="V12" s="56">
        <f t="shared" si="3"/>
        <v>9.6666666666666661</v>
      </c>
      <c r="W12" s="14">
        <f t="shared" si="3"/>
        <v>-0.49999999999999922</v>
      </c>
    </row>
    <row r="13" spans="1:23" x14ac:dyDescent="0.25">
      <c r="B13" s="4">
        <v>5</v>
      </c>
      <c r="C13" s="33">
        <v>29.95</v>
      </c>
      <c r="D13" s="34">
        <v>50</v>
      </c>
      <c r="E13" s="4">
        <v>50</v>
      </c>
      <c r="F13" s="6">
        <v>49.6</v>
      </c>
      <c r="G13" s="5" t="s">
        <v>32</v>
      </c>
      <c r="H13" s="6">
        <v>1.5</v>
      </c>
      <c r="I13" s="6">
        <v>9</v>
      </c>
      <c r="J13" s="14">
        <v>0.08</v>
      </c>
      <c r="K13" s="4">
        <v>53</v>
      </c>
      <c r="L13" s="6">
        <v>47</v>
      </c>
      <c r="M13" s="5" t="s">
        <v>32</v>
      </c>
      <c r="N13" s="5">
        <v>0.5</v>
      </c>
      <c r="O13" s="11">
        <v>9</v>
      </c>
      <c r="P13" s="6" t="s">
        <v>41</v>
      </c>
      <c r="Q13" s="83">
        <v>1014.5620366461636</v>
      </c>
      <c r="R13" s="55">
        <f t="shared" si="1"/>
        <v>10</v>
      </c>
      <c r="S13" s="56">
        <f t="shared" si="0"/>
        <v>10</v>
      </c>
      <c r="T13" s="56">
        <f t="shared" si="0"/>
        <v>9.7777777777777786</v>
      </c>
      <c r="U13" s="57">
        <f t="shared" si="2"/>
        <v>0.20319999999999999</v>
      </c>
      <c r="V13" s="56">
        <f t="shared" si="3"/>
        <v>11.666666666666666</v>
      </c>
      <c r="W13" s="14">
        <f t="shared" si="3"/>
        <v>8.3333333333333339</v>
      </c>
    </row>
    <row r="14" spans="1:23" x14ac:dyDescent="0.25">
      <c r="B14" s="4">
        <v>6</v>
      </c>
      <c r="C14" s="33">
        <v>29.768000000000001</v>
      </c>
      <c r="D14" s="5">
        <v>52</v>
      </c>
      <c r="E14" s="4">
        <v>52</v>
      </c>
      <c r="F14" s="6">
        <v>51.4</v>
      </c>
      <c r="G14" s="5" t="s">
        <v>32</v>
      </c>
      <c r="H14" s="6">
        <v>2</v>
      </c>
      <c r="I14" s="6">
        <v>10</v>
      </c>
      <c r="J14" s="14">
        <v>0.38</v>
      </c>
      <c r="K14" s="4">
        <v>55</v>
      </c>
      <c r="L14" s="6">
        <v>45.3</v>
      </c>
      <c r="M14" s="5" t="s">
        <v>31</v>
      </c>
      <c r="N14" s="5">
        <v>3</v>
      </c>
      <c r="O14" s="11">
        <v>9</v>
      </c>
      <c r="P14" s="6" t="s">
        <v>127</v>
      </c>
      <c r="Q14" s="83">
        <v>1008.398809320743</v>
      </c>
      <c r="R14" s="55">
        <f t="shared" si="1"/>
        <v>11.111111111111111</v>
      </c>
      <c r="S14" s="56">
        <f t="shared" si="0"/>
        <v>11.111111111111111</v>
      </c>
      <c r="T14" s="56">
        <f t="shared" si="0"/>
        <v>10.777777777777777</v>
      </c>
      <c r="U14" s="57">
        <f t="shared" si="2"/>
        <v>0.96520000000000006</v>
      </c>
      <c r="V14" s="56">
        <f t="shared" si="3"/>
        <v>12.777777777777777</v>
      </c>
      <c r="W14" s="14">
        <f t="shared" si="3"/>
        <v>7.3888888888888875</v>
      </c>
    </row>
    <row r="15" spans="1:23" x14ac:dyDescent="0.25">
      <c r="B15" s="4">
        <v>7</v>
      </c>
      <c r="C15" s="33">
        <v>30.11</v>
      </c>
      <c r="D15" s="5">
        <v>50</v>
      </c>
      <c r="E15" s="4">
        <v>45</v>
      </c>
      <c r="F15" s="6">
        <v>40.200000000000003</v>
      </c>
      <c r="G15" s="5" t="s">
        <v>36</v>
      </c>
      <c r="H15" s="6">
        <v>1.5</v>
      </c>
      <c r="I15" s="6">
        <v>3</v>
      </c>
      <c r="J15" s="14">
        <v>7.0000000000000007E-2</v>
      </c>
      <c r="K15" s="4">
        <v>50.1</v>
      </c>
      <c r="L15" s="6">
        <v>41.6</v>
      </c>
      <c r="M15" s="5" t="s">
        <v>36</v>
      </c>
      <c r="N15" s="5">
        <v>1.5</v>
      </c>
      <c r="O15" s="11">
        <v>7</v>
      </c>
      <c r="P15" s="6" t="s">
        <v>128</v>
      </c>
      <c r="Q15" s="83">
        <v>1019.9802584707091</v>
      </c>
      <c r="R15" s="55">
        <f t="shared" si="1"/>
        <v>10</v>
      </c>
      <c r="S15" s="56">
        <f t="shared" si="0"/>
        <v>7.2222222222222223</v>
      </c>
      <c r="T15" s="56">
        <f t="shared" si="0"/>
        <v>4.5555555555555571</v>
      </c>
      <c r="U15" s="57">
        <f t="shared" si="2"/>
        <v>0.17780000000000001</v>
      </c>
      <c r="V15" s="56">
        <f t="shared" si="3"/>
        <v>10.055555555555555</v>
      </c>
      <c r="W15" s="14">
        <f t="shared" si="3"/>
        <v>5.3333333333333339</v>
      </c>
    </row>
    <row r="16" spans="1:23" x14ac:dyDescent="0.25">
      <c r="B16" s="4">
        <v>8</v>
      </c>
      <c r="C16" s="33">
        <v>29.92</v>
      </c>
      <c r="D16" s="5">
        <v>51</v>
      </c>
      <c r="E16" s="4">
        <v>48.4</v>
      </c>
      <c r="F16" s="6">
        <v>46.8</v>
      </c>
      <c r="G16" s="5" t="s">
        <v>32</v>
      </c>
      <c r="H16" s="6">
        <v>4</v>
      </c>
      <c r="I16" s="6">
        <v>10</v>
      </c>
      <c r="J16" s="14">
        <v>0.33</v>
      </c>
      <c r="K16" s="4">
        <v>53.7</v>
      </c>
      <c r="L16" s="6">
        <v>44.5</v>
      </c>
      <c r="M16" s="5" t="s">
        <v>36</v>
      </c>
      <c r="N16" s="5">
        <v>5</v>
      </c>
      <c r="O16" s="11">
        <v>8</v>
      </c>
      <c r="P16" s="6" t="s">
        <v>129</v>
      </c>
      <c r="Q16" s="83">
        <v>1013.5461200540615</v>
      </c>
      <c r="R16" s="55">
        <f t="shared" si="1"/>
        <v>10.555555555555555</v>
      </c>
      <c r="S16" s="56">
        <f t="shared" si="0"/>
        <v>9.1111111111111107</v>
      </c>
      <c r="T16" s="56">
        <f t="shared" si="0"/>
        <v>8.2222222222222197</v>
      </c>
      <c r="U16" s="57">
        <f t="shared" si="2"/>
        <v>0.83820000000000006</v>
      </c>
      <c r="V16" s="56">
        <f t="shared" si="3"/>
        <v>12.055555555555557</v>
      </c>
      <c r="W16" s="14">
        <f t="shared" si="3"/>
        <v>6.9444444444444446</v>
      </c>
    </row>
    <row r="17" spans="2:23" x14ac:dyDescent="0.25">
      <c r="B17" s="4">
        <v>9</v>
      </c>
      <c r="C17" s="33">
        <v>29.24</v>
      </c>
      <c r="D17" s="5">
        <v>51</v>
      </c>
      <c r="E17" s="4">
        <v>46.8</v>
      </c>
      <c r="F17" s="6">
        <v>43</v>
      </c>
      <c r="G17" s="5" t="s">
        <v>31</v>
      </c>
      <c r="H17" s="6">
        <v>5</v>
      </c>
      <c r="I17" s="6">
        <v>10</v>
      </c>
      <c r="J17" s="14">
        <v>0.25</v>
      </c>
      <c r="K17" s="4">
        <v>53.6</v>
      </c>
      <c r="L17" s="6">
        <v>41.9</v>
      </c>
      <c r="M17" s="5" t="s">
        <v>31</v>
      </c>
      <c r="N17" s="5">
        <v>0.5</v>
      </c>
      <c r="O17" s="11">
        <v>7</v>
      </c>
      <c r="P17" s="6" t="s">
        <v>110</v>
      </c>
      <c r="Q17" s="83">
        <v>990.51867729974254</v>
      </c>
      <c r="R17" s="55">
        <f t="shared" si="1"/>
        <v>10.555555555555555</v>
      </c>
      <c r="S17" s="56">
        <f t="shared" si="0"/>
        <v>8.2222222222222197</v>
      </c>
      <c r="T17" s="56">
        <f t="shared" si="0"/>
        <v>6.1111111111111107</v>
      </c>
      <c r="U17" s="57">
        <f t="shared" si="2"/>
        <v>0.63500000000000001</v>
      </c>
      <c r="V17" s="56">
        <f t="shared" si="3"/>
        <v>12</v>
      </c>
      <c r="W17" s="14">
        <f t="shared" si="3"/>
        <v>5.4999999999999991</v>
      </c>
    </row>
    <row r="18" spans="2:23" x14ac:dyDescent="0.25">
      <c r="B18" s="4">
        <v>10</v>
      </c>
      <c r="C18" s="33">
        <v>29.75</v>
      </c>
      <c r="D18" s="5">
        <v>50</v>
      </c>
      <c r="E18" s="4">
        <v>38.5</v>
      </c>
      <c r="F18" s="6">
        <v>38</v>
      </c>
      <c r="G18" s="5"/>
      <c r="H18" s="6">
        <v>0</v>
      </c>
      <c r="I18" s="6">
        <v>3</v>
      </c>
      <c r="J18" s="14">
        <v>0.49</v>
      </c>
      <c r="K18" s="4">
        <v>48.6</v>
      </c>
      <c r="L18" s="6">
        <v>35.4</v>
      </c>
      <c r="M18" s="5" t="s">
        <v>39</v>
      </c>
      <c r="N18" s="5">
        <v>2</v>
      </c>
      <c r="O18" s="11">
        <v>7</v>
      </c>
      <c r="P18" s="6" t="s">
        <v>130</v>
      </c>
      <c r="Q18" s="83">
        <v>1007.7892593654815</v>
      </c>
      <c r="R18" s="55">
        <f t="shared" si="1"/>
        <v>10</v>
      </c>
      <c r="S18" s="56">
        <f t="shared" si="0"/>
        <v>3.6111111111111112</v>
      </c>
      <c r="T18" s="56">
        <f t="shared" si="0"/>
        <v>3.333333333333333</v>
      </c>
      <c r="U18" s="57">
        <f t="shared" si="2"/>
        <v>1.2446000000000002</v>
      </c>
      <c r="V18" s="56">
        <f t="shared" si="3"/>
        <v>9.2222222222222232</v>
      </c>
      <c r="W18" s="14">
        <f t="shared" si="3"/>
        <v>1.888888888888888</v>
      </c>
    </row>
    <row r="19" spans="2:23" x14ac:dyDescent="0.25">
      <c r="B19" s="4">
        <v>11</v>
      </c>
      <c r="C19" s="33">
        <v>29.096</v>
      </c>
      <c r="D19" s="5">
        <v>51</v>
      </c>
      <c r="E19" s="4">
        <v>47.3</v>
      </c>
      <c r="F19" s="6">
        <v>46</v>
      </c>
      <c r="G19" s="5" t="s">
        <v>31</v>
      </c>
      <c r="H19" s="6">
        <v>4</v>
      </c>
      <c r="I19" s="6">
        <v>10</v>
      </c>
      <c r="J19" s="14">
        <v>0.49</v>
      </c>
      <c r="K19" s="4">
        <v>51.5</v>
      </c>
      <c r="L19" s="6">
        <v>40.299999999999997</v>
      </c>
      <c r="M19" s="5" t="s">
        <v>36</v>
      </c>
      <c r="N19" s="5">
        <v>5</v>
      </c>
      <c r="O19" s="11">
        <v>10</v>
      </c>
      <c r="P19" s="6" t="s">
        <v>131</v>
      </c>
      <c r="Q19" s="83">
        <v>985.64227765765156</v>
      </c>
      <c r="R19" s="55">
        <f t="shared" si="1"/>
        <v>10.555555555555555</v>
      </c>
      <c r="S19" s="56">
        <f t="shared" si="0"/>
        <v>8.4999999999999982</v>
      </c>
      <c r="T19" s="56">
        <f t="shared" si="0"/>
        <v>7.7777777777777777</v>
      </c>
      <c r="U19" s="57">
        <f t="shared" si="2"/>
        <v>1.2446000000000002</v>
      </c>
      <c r="V19" s="56">
        <f t="shared" si="3"/>
        <v>10.833333333333334</v>
      </c>
      <c r="W19" s="14">
        <f t="shared" si="3"/>
        <v>4.6111111111111098</v>
      </c>
    </row>
    <row r="20" spans="2:23" x14ac:dyDescent="0.25">
      <c r="B20" s="4">
        <v>12</v>
      </c>
      <c r="C20" s="33">
        <v>29.14</v>
      </c>
      <c r="D20" s="5">
        <v>50</v>
      </c>
      <c r="E20" s="4">
        <v>47.6</v>
      </c>
      <c r="F20" s="6">
        <v>44</v>
      </c>
      <c r="G20" s="5" t="s">
        <v>31</v>
      </c>
      <c r="H20" s="6">
        <v>3</v>
      </c>
      <c r="I20" s="6">
        <v>9</v>
      </c>
      <c r="J20" s="14">
        <v>0.2</v>
      </c>
      <c r="K20" s="4">
        <v>49.8</v>
      </c>
      <c r="L20" s="6">
        <v>43.6</v>
      </c>
      <c r="M20" s="5" t="s">
        <v>31</v>
      </c>
      <c r="N20" s="5">
        <v>2</v>
      </c>
      <c r="O20" s="11">
        <v>8</v>
      </c>
      <c r="P20" s="6" t="s">
        <v>132</v>
      </c>
      <c r="Q20" s="83">
        <v>987.13228865940164</v>
      </c>
      <c r="R20" s="55">
        <f t="shared" si="1"/>
        <v>10</v>
      </c>
      <c r="S20" s="56">
        <f t="shared" si="0"/>
        <v>8.6666666666666679</v>
      </c>
      <c r="T20" s="56">
        <f t="shared" si="0"/>
        <v>6.6666666666666661</v>
      </c>
      <c r="U20" s="57">
        <f t="shared" si="2"/>
        <v>0.50800000000000001</v>
      </c>
      <c r="V20" s="56">
        <f t="shared" si="3"/>
        <v>9.8888888888888875</v>
      </c>
      <c r="W20" s="14">
        <f t="shared" si="3"/>
        <v>6.4444444444444446</v>
      </c>
    </row>
    <row r="21" spans="2:23" x14ac:dyDescent="0.25">
      <c r="B21" s="4">
        <v>13</v>
      </c>
      <c r="C21" s="33">
        <v>29.43</v>
      </c>
      <c r="D21" s="5">
        <v>50</v>
      </c>
      <c r="E21" s="4">
        <v>41.5</v>
      </c>
      <c r="F21" s="6">
        <v>38</v>
      </c>
      <c r="G21" s="5" t="s">
        <v>31</v>
      </c>
      <c r="H21" s="6">
        <v>2</v>
      </c>
      <c r="I21" s="6">
        <v>7</v>
      </c>
      <c r="J21" s="14">
        <v>0.21</v>
      </c>
      <c r="K21" s="4">
        <v>45.2</v>
      </c>
      <c r="L21" s="6">
        <v>39</v>
      </c>
      <c r="M21" s="5" t="s">
        <v>45</v>
      </c>
      <c r="N21" s="5">
        <v>4</v>
      </c>
      <c r="O21" s="11">
        <v>6</v>
      </c>
      <c r="P21" s="6" t="s">
        <v>132</v>
      </c>
      <c r="Q21" s="83">
        <v>996.95281571639055</v>
      </c>
      <c r="R21" s="55">
        <f t="shared" si="1"/>
        <v>10</v>
      </c>
      <c r="S21" s="56">
        <f t="shared" si="0"/>
        <v>5.2777777777777777</v>
      </c>
      <c r="T21" s="56">
        <f t="shared" si="0"/>
        <v>3.333333333333333</v>
      </c>
      <c r="U21" s="57">
        <f t="shared" si="2"/>
        <v>0.53339999999999999</v>
      </c>
      <c r="V21" s="56">
        <f t="shared" si="3"/>
        <v>7.3333333333333348</v>
      </c>
      <c r="W21" s="14">
        <f t="shared" si="3"/>
        <v>3.8888888888888888</v>
      </c>
    </row>
    <row r="22" spans="2:23" x14ac:dyDescent="0.25">
      <c r="B22" s="4">
        <v>14</v>
      </c>
      <c r="C22" s="33">
        <v>29.81</v>
      </c>
      <c r="D22" s="5">
        <v>48</v>
      </c>
      <c r="E22" s="4">
        <v>40.6</v>
      </c>
      <c r="F22" s="6">
        <v>37.200000000000003</v>
      </c>
      <c r="G22" s="5" t="s">
        <v>45</v>
      </c>
      <c r="H22" s="6">
        <v>3</v>
      </c>
      <c r="I22" s="6">
        <v>10</v>
      </c>
      <c r="J22" s="14">
        <v>0.03</v>
      </c>
      <c r="K22" s="4">
        <v>42.8</v>
      </c>
      <c r="L22" s="6">
        <v>39.4</v>
      </c>
      <c r="M22" s="5" t="s">
        <v>45</v>
      </c>
      <c r="N22" s="5">
        <v>4</v>
      </c>
      <c r="O22" s="11">
        <v>6</v>
      </c>
      <c r="P22" s="6" t="s">
        <v>133</v>
      </c>
      <c r="Q22" s="83">
        <v>1009.8210925496861</v>
      </c>
      <c r="R22" s="55">
        <f t="shared" si="1"/>
        <v>8.8888888888888893</v>
      </c>
      <c r="S22" s="56">
        <f t="shared" si="0"/>
        <v>4.7777777777777786</v>
      </c>
      <c r="T22" s="56">
        <f t="shared" si="0"/>
        <v>2.8888888888888906</v>
      </c>
      <c r="U22" s="57">
        <f t="shared" si="2"/>
        <v>7.6200000000000004E-2</v>
      </c>
      <c r="V22" s="56">
        <f t="shared" si="3"/>
        <v>5.9999999999999982</v>
      </c>
      <c r="W22" s="14">
        <f t="shared" si="3"/>
        <v>4.1111111111111098</v>
      </c>
    </row>
    <row r="23" spans="2:23" x14ac:dyDescent="0.25">
      <c r="B23" s="4">
        <v>15</v>
      </c>
      <c r="C23" s="33">
        <v>30.103999999999999</v>
      </c>
      <c r="D23" s="5">
        <v>48</v>
      </c>
      <c r="E23" s="4">
        <v>39.4</v>
      </c>
      <c r="F23" s="6">
        <v>35.700000000000003</v>
      </c>
      <c r="G23" s="5" t="s">
        <v>45</v>
      </c>
      <c r="H23" s="6">
        <v>1.5</v>
      </c>
      <c r="I23" s="6">
        <v>8</v>
      </c>
      <c r="J23" s="14">
        <v>0.3</v>
      </c>
      <c r="K23" s="4">
        <v>43.8</v>
      </c>
      <c r="L23" s="6">
        <v>37</v>
      </c>
      <c r="M23" s="5" t="s">
        <v>39</v>
      </c>
      <c r="N23" s="5">
        <v>4</v>
      </c>
      <c r="O23" s="11">
        <v>6</v>
      </c>
      <c r="P23" s="6" t="s">
        <v>41</v>
      </c>
      <c r="Q23" s="83">
        <v>1019.7770751522887</v>
      </c>
      <c r="R23" s="55">
        <f t="shared" si="1"/>
        <v>8.8888888888888893</v>
      </c>
      <c r="S23" s="56">
        <f t="shared" si="0"/>
        <v>4.1111111111111098</v>
      </c>
      <c r="T23" s="56">
        <f t="shared" si="0"/>
        <v>2.0555555555555571</v>
      </c>
      <c r="U23" s="57">
        <f t="shared" si="2"/>
        <v>0.76200000000000001</v>
      </c>
      <c r="V23" s="56">
        <f t="shared" si="3"/>
        <v>6.5555555555555536</v>
      </c>
      <c r="W23" s="14">
        <f t="shared" si="3"/>
        <v>2.7777777777777777</v>
      </c>
    </row>
    <row r="24" spans="2:23" x14ac:dyDescent="0.25">
      <c r="B24" s="4">
        <v>16</v>
      </c>
      <c r="C24" s="33">
        <v>29.373999999999999</v>
      </c>
      <c r="D24" s="5">
        <v>47</v>
      </c>
      <c r="E24" s="4">
        <v>37</v>
      </c>
      <c r="F24" s="6">
        <v>36.1</v>
      </c>
      <c r="G24" s="5"/>
      <c r="H24" s="6">
        <v>0</v>
      </c>
      <c r="I24" s="6">
        <v>6</v>
      </c>
      <c r="J24" s="14">
        <v>0.97</v>
      </c>
      <c r="K24" s="4">
        <v>45.1</v>
      </c>
      <c r="L24" s="6">
        <v>33.299999999999997</v>
      </c>
      <c r="M24" s="5" t="s">
        <v>43</v>
      </c>
      <c r="N24" s="5">
        <v>3</v>
      </c>
      <c r="O24" s="11">
        <v>8</v>
      </c>
      <c r="P24" s="6" t="s">
        <v>134</v>
      </c>
      <c r="Q24" s="83">
        <v>995.0564380777995</v>
      </c>
      <c r="R24" s="55">
        <f t="shared" si="1"/>
        <v>8.3333333333333339</v>
      </c>
      <c r="S24" s="56">
        <f t="shared" si="0"/>
        <v>2.7777777777777777</v>
      </c>
      <c r="T24" s="56">
        <f t="shared" si="0"/>
        <v>2.2777777777777786</v>
      </c>
      <c r="U24" s="57">
        <f t="shared" si="2"/>
        <v>2.4638</v>
      </c>
      <c r="V24" s="56">
        <f t="shared" si="3"/>
        <v>7.2777777777777786</v>
      </c>
      <c r="W24" s="14">
        <f t="shared" si="3"/>
        <v>0.72222222222222066</v>
      </c>
    </row>
    <row r="25" spans="2:23" x14ac:dyDescent="0.25">
      <c r="B25" s="4">
        <v>17</v>
      </c>
      <c r="C25" s="33">
        <v>29.95</v>
      </c>
      <c r="D25" s="5">
        <v>46</v>
      </c>
      <c r="E25" s="4">
        <v>34</v>
      </c>
      <c r="F25" s="6">
        <v>33.799999999999997</v>
      </c>
      <c r="G25" s="5" t="s">
        <v>43</v>
      </c>
      <c r="H25" s="6">
        <v>2</v>
      </c>
      <c r="I25" s="6">
        <v>10</v>
      </c>
      <c r="J25" s="14"/>
      <c r="K25" s="4">
        <v>39.700000000000003</v>
      </c>
      <c r="L25" s="6">
        <v>32.5</v>
      </c>
      <c r="M25" s="5" t="s">
        <v>43</v>
      </c>
      <c r="N25" s="5">
        <v>4</v>
      </c>
      <c r="O25" s="11">
        <v>8</v>
      </c>
      <c r="P25" s="6" t="s">
        <v>41</v>
      </c>
      <c r="Q25" s="83">
        <v>1014.5620366461636</v>
      </c>
      <c r="R25" s="55">
        <f t="shared" si="1"/>
        <v>7.7777777777777777</v>
      </c>
      <c r="S25" s="56">
        <f t="shared" si="1"/>
        <v>1.1111111111111112</v>
      </c>
      <c r="T25" s="56">
        <f t="shared" si="1"/>
        <v>0.99999999999999845</v>
      </c>
      <c r="U25" s="57">
        <f t="shared" si="2"/>
        <v>0</v>
      </c>
      <c r="V25" s="56">
        <f t="shared" si="3"/>
        <v>4.2777777777777795</v>
      </c>
      <c r="W25" s="14">
        <f t="shared" si="3"/>
        <v>0.27777777777777779</v>
      </c>
    </row>
    <row r="26" spans="2:23" x14ac:dyDescent="0.25">
      <c r="B26" s="4">
        <v>18</v>
      </c>
      <c r="C26" s="33">
        <v>30.175999999999998</v>
      </c>
      <c r="D26" s="5">
        <v>46</v>
      </c>
      <c r="E26" s="4">
        <v>39.1</v>
      </c>
      <c r="F26" s="6">
        <v>36.4</v>
      </c>
      <c r="G26" s="5" t="s">
        <v>43</v>
      </c>
      <c r="H26" s="6">
        <v>2</v>
      </c>
      <c r="I26" s="6">
        <v>7</v>
      </c>
      <c r="J26" s="14">
        <v>0.1</v>
      </c>
      <c r="K26" s="4">
        <v>41</v>
      </c>
      <c r="L26" s="6">
        <v>34.6</v>
      </c>
      <c r="M26" s="5"/>
      <c r="N26" s="5">
        <v>0</v>
      </c>
      <c r="O26" s="11">
        <v>5</v>
      </c>
      <c r="P26" s="6" t="s">
        <v>41</v>
      </c>
      <c r="Q26" s="83">
        <v>1022.2152749733344</v>
      </c>
      <c r="R26" s="55">
        <f t="shared" si="1"/>
        <v>7.7777777777777777</v>
      </c>
      <c r="S26" s="56">
        <f t="shared" si="1"/>
        <v>3.9444444444444451</v>
      </c>
      <c r="T26" s="56">
        <f t="shared" si="1"/>
        <v>2.4444444444444438</v>
      </c>
      <c r="U26" s="57">
        <f t="shared" si="2"/>
        <v>0.254</v>
      </c>
      <c r="V26" s="56">
        <f t="shared" si="3"/>
        <v>5</v>
      </c>
      <c r="W26" s="14">
        <f t="shared" si="3"/>
        <v>1.4444444444444453</v>
      </c>
    </row>
    <row r="27" spans="2:23" x14ac:dyDescent="0.25">
      <c r="B27" s="4">
        <v>19</v>
      </c>
      <c r="C27" s="33">
        <v>29.92</v>
      </c>
      <c r="D27" s="5">
        <v>46</v>
      </c>
      <c r="E27" s="4">
        <v>45</v>
      </c>
      <c r="F27" s="6">
        <v>43.4</v>
      </c>
      <c r="G27" s="5" t="s">
        <v>43</v>
      </c>
      <c r="H27" s="6">
        <v>1</v>
      </c>
      <c r="I27" s="6">
        <v>10</v>
      </c>
      <c r="J27" s="14">
        <v>0.06</v>
      </c>
      <c r="K27" s="4">
        <v>46.6</v>
      </c>
      <c r="L27" s="6">
        <v>35.200000000000003</v>
      </c>
      <c r="M27" s="5" t="s">
        <v>43</v>
      </c>
      <c r="N27" s="5">
        <v>1</v>
      </c>
      <c r="O27" s="11">
        <v>6</v>
      </c>
      <c r="P27" s="6" t="s">
        <v>41</v>
      </c>
      <c r="Q27" s="83">
        <v>1013.5461200540615</v>
      </c>
      <c r="R27" s="55">
        <f t="shared" si="1"/>
        <v>7.7777777777777777</v>
      </c>
      <c r="S27" s="56">
        <f t="shared" si="1"/>
        <v>7.2222222222222223</v>
      </c>
      <c r="T27" s="56">
        <f t="shared" si="1"/>
        <v>6.3333333333333321</v>
      </c>
      <c r="U27" s="57">
        <f t="shared" si="2"/>
        <v>0.15240000000000001</v>
      </c>
      <c r="V27" s="56">
        <f t="shared" si="3"/>
        <v>8.1111111111111125</v>
      </c>
      <c r="W27" s="14">
        <f t="shared" si="3"/>
        <v>1.7777777777777792</v>
      </c>
    </row>
    <row r="28" spans="2:23" x14ac:dyDescent="0.25">
      <c r="B28" s="4">
        <v>20</v>
      </c>
      <c r="C28" s="33">
        <v>29.72</v>
      </c>
      <c r="D28" s="5">
        <v>46</v>
      </c>
      <c r="E28" s="4">
        <v>39.5</v>
      </c>
      <c r="F28" s="6">
        <v>35</v>
      </c>
      <c r="G28" s="5" t="s">
        <v>31</v>
      </c>
      <c r="H28" s="6">
        <v>1</v>
      </c>
      <c r="I28" s="6">
        <v>9</v>
      </c>
      <c r="J28" s="14">
        <v>0.45</v>
      </c>
      <c r="K28" s="4">
        <v>43.6</v>
      </c>
      <c r="L28" s="6">
        <v>36.200000000000003</v>
      </c>
      <c r="M28" s="5" t="s">
        <v>31</v>
      </c>
      <c r="N28" s="5">
        <v>1</v>
      </c>
      <c r="O28" s="11">
        <v>7</v>
      </c>
      <c r="P28" s="6" t="s">
        <v>92</v>
      </c>
      <c r="Q28" s="83">
        <v>1006.7733427733792</v>
      </c>
      <c r="R28" s="55">
        <f t="shared" si="1"/>
        <v>7.7777777777777777</v>
      </c>
      <c r="S28" s="56">
        <f t="shared" si="1"/>
        <v>4.166666666666667</v>
      </c>
      <c r="T28" s="56">
        <f t="shared" si="1"/>
        <v>1.6666666666666665</v>
      </c>
      <c r="U28" s="57">
        <f t="shared" si="2"/>
        <v>1.143</v>
      </c>
      <c r="V28" s="56">
        <f t="shared" si="3"/>
        <v>6.4444444444444446</v>
      </c>
      <c r="W28" s="14">
        <f t="shared" si="3"/>
        <v>2.3333333333333348</v>
      </c>
    </row>
    <row r="29" spans="2:23" x14ac:dyDescent="0.25">
      <c r="B29" s="4">
        <v>21</v>
      </c>
      <c r="C29" s="33">
        <v>29.56</v>
      </c>
      <c r="D29" s="5">
        <v>46</v>
      </c>
      <c r="E29" s="4">
        <v>38.6</v>
      </c>
      <c r="F29" s="6">
        <v>35</v>
      </c>
      <c r="G29" s="5" t="s">
        <v>45</v>
      </c>
      <c r="H29" s="6">
        <v>1</v>
      </c>
      <c r="I29" s="6">
        <v>4</v>
      </c>
      <c r="J29" s="14"/>
      <c r="K29" s="4">
        <v>43.4</v>
      </c>
      <c r="L29" s="6">
        <v>30.1</v>
      </c>
      <c r="M29" s="5"/>
      <c r="N29" s="5">
        <v>0</v>
      </c>
      <c r="O29" s="11">
        <v>5</v>
      </c>
      <c r="P29" s="6" t="s">
        <v>135</v>
      </c>
      <c r="Q29" s="83">
        <v>1001.3551209488336</v>
      </c>
      <c r="R29" s="55">
        <f t="shared" si="1"/>
        <v>7.7777777777777777</v>
      </c>
      <c r="S29" s="56">
        <f t="shared" si="1"/>
        <v>3.6666666666666674</v>
      </c>
      <c r="T29" s="56">
        <f t="shared" si="1"/>
        <v>1.6666666666666665</v>
      </c>
      <c r="U29" s="57">
        <f t="shared" si="2"/>
        <v>0</v>
      </c>
      <c r="V29" s="56">
        <f t="shared" si="3"/>
        <v>6.3333333333333321</v>
      </c>
      <c r="W29" s="14">
        <f t="shared" si="3"/>
        <v>-1.0555555555555547</v>
      </c>
    </row>
    <row r="30" spans="2:23" x14ac:dyDescent="0.25">
      <c r="B30" s="4">
        <v>22</v>
      </c>
      <c r="C30" s="33">
        <v>29.681999999999999</v>
      </c>
      <c r="D30" s="5">
        <v>45</v>
      </c>
      <c r="E30" s="4">
        <v>30.5</v>
      </c>
      <c r="F30" s="6">
        <v>30</v>
      </c>
      <c r="G30" s="5"/>
      <c r="H30" s="6">
        <v>0</v>
      </c>
      <c r="I30" s="6">
        <v>3</v>
      </c>
      <c r="J30" s="14"/>
      <c r="K30" s="4">
        <v>41</v>
      </c>
      <c r="L30" s="6">
        <v>25.7</v>
      </c>
      <c r="M30" s="5" t="s">
        <v>32</v>
      </c>
      <c r="N30" s="5">
        <v>0.5</v>
      </c>
      <c r="O30" s="11">
        <v>4</v>
      </c>
      <c r="P30" s="6" t="s">
        <v>135</v>
      </c>
      <c r="Q30" s="83">
        <v>1005.4865150900498</v>
      </c>
      <c r="R30" s="55">
        <f t="shared" si="1"/>
        <v>7.2222222222222223</v>
      </c>
      <c r="S30" s="56">
        <f t="shared" si="1"/>
        <v>-0.83333333333333326</v>
      </c>
      <c r="T30" s="56">
        <f t="shared" si="1"/>
        <v>-1.1111111111111112</v>
      </c>
      <c r="U30" s="57">
        <f t="shared" si="2"/>
        <v>0</v>
      </c>
      <c r="V30" s="56">
        <f t="shared" si="3"/>
        <v>5</v>
      </c>
      <c r="W30" s="14">
        <f t="shared" si="3"/>
        <v>-3.5000000000000004</v>
      </c>
    </row>
    <row r="31" spans="2:23" x14ac:dyDescent="0.25">
      <c r="B31" s="4">
        <v>23</v>
      </c>
      <c r="C31" s="33">
        <v>29.98</v>
      </c>
      <c r="D31" s="5">
        <v>44</v>
      </c>
      <c r="E31" s="4">
        <v>28</v>
      </c>
      <c r="F31" s="6">
        <v>28</v>
      </c>
      <c r="G31" s="5"/>
      <c r="H31" s="6">
        <v>0</v>
      </c>
      <c r="I31" s="6">
        <v>2</v>
      </c>
      <c r="J31" s="14"/>
      <c r="K31" s="4">
        <v>41</v>
      </c>
      <c r="L31" s="6">
        <v>27</v>
      </c>
      <c r="M31" s="5" t="s">
        <v>39</v>
      </c>
      <c r="N31" s="5">
        <v>3</v>
      </c>
      <c r="O31" s="11">
        <v>6</v>
      </c>
      <c r="P31" s="6" t="s">
        <v>135</v>
      </c>
      <c r="Q31" s="83">
        <v>1015.5779532382661</v>
      </c>
      <c r="R31" s="55">
        <f t="shared" si="1"/>
        <v>6.6666666666666661</v>
      </c>
      <c r="S31" s="56">
        <f t="shared" si="1"/>
        <v>-2.2222222222222223</v>
      </c>
      <c r="T31" s="56">
        <f t="shared" si="1"/>
        <v>-2.2222222222222223</v>
      </c>
      <c r="U31" s="57">
        <f t="shared" si="2"/>
        <v>0</v>
      </c>
      <c r="V31" s="56">
        <f t="shared" si="3"/>
        <v>5</v>
      </c>
      <c r="W31" s="14">
        <f t="shared" si="3"/>
        <v>-2.7777777777777777</v>
      </c>
    </row>
    <row r="32" spans="2:23" x14ac:dyDescent="0.25">
      <c r="B32" s="4">
        <v>24</v>
      </c>
      <c r="C32" s="33">
        <v>29.462</v>
      </c>
      <c r="D32" s="5">
        <v>44</v>
      </c>
      <c r="E32" s="4">
        <v>46</v>
      </c>
      <c r="F32" s="6">
        <v>47</v>
      </c>
      <c r="G32" s="5" t="s">
        <v>32</v>
      </c>
      <c r="H32" s="6">
        <v>2</v>
      </c>
      <c r="I32" s="6">
        <v>10</v>
      </c>
      <c r="J32" s="14">
        <v>0.8</v>
      </c>
      <c r="K32" s="4">
        <v>49</v>
      </c>
      <c r="L32" s="6">
        <v>32.799999999999997</v>
      </c>
      <c r="M32" s="5" t="s">
        <v>31</v>
      </c>
      <c r="N32" s="5">
        <v>1</v>
      </c>
      <c r="O32" s="11">
        <v>8</v>
      </c>
      <c r="P32" s="6" t="s">
        <v>41</v>
      </c>
      <c r="Q32" s="83">
        <v>998.03646008129954</v>
      </c>
      <c r="R32" s="55">
        <f t="shared" si="1"/>
        <v>6.6666666666666661</v>
      </c>
      <c r="S32" s="56">
        <f t="shared" si="1"/>
        <v>7.7777777777777777</v>
      </c>
      <c r="T32" s="56">
        <f t="shared" si="1"/>
        <v>8.3333333333333339</v>
      </c>
      <c r="U32" s="57">
        <f t="shared" si="2"/>
        <v>2.032</v>
      </c>
      <c r="V32" s="56">
        <f t="shared" si="3"/>
        <v>9.4444444444444446</v>
      </c>
      <c r="W32" s="14">
        <f t="shared" si="3"/>
        <v>0.44444444444444287</v>
      </c>
    </row>
    <row r="33" spans="2:23" x14ac:dyDescent="0.25">
      <c r="B33" s="4">
        <v>25</v>
      </c>
      <c r="C33" s="33">
        <v>29.744</v>
      </c>
      <c r="D33" s="5">
        <v>45</v>
      </c>
      <c r="E33" s="4">
        <v>40</v>
      </c>
      <c r="F33" s="6">
        <v>39.6</v>
      </c>
      <c r="G33" s="5" t="s">
        <v>51</v>
      </c>
      <c r="H33" s="6">
        <v>0.5</v>
      </c>
      <c r="I33" s="6">
        <v>10</v>
      </c>
      <c r="J33" s="14">
        <v>1.1000000000000001</v>
      </c>
      <c r="K33" s="4">
        <v>47</v>
      </c>
      <c r="L33" s="6">
        <v>33.6</v>
      </c>
      <c r="M33" s="5" t="s">
        <v>43</v>
      </c>
      <c r="N33" s="5">
        <v>4</v>
      </c>
      <c r="O33" s="11">
        <v>8</v>
      </c>
      <c r="P33" s="6" t="s">
        <v>34</v>
      </c>
      <c r="Q33" s="83">
        <v>1007.5860760470614</v>
      </c>
      <c r="R33" s="55">
        <f t="shared" si="1"/>
        <v>7.2222222222222223</v>
      </c>
      <c r="S33" s="56">
        <f t="shared" si="1"/>
        <v>4.4444444444444446</v>
      </c>
      <c r="T33" s="56">
        <f t="shared" si="1"/>
        <v>4.2222222222222232</v>
      </c>
      <c r="U33" s="57">
        <f t="shared" si="2"/>
        <v>2.794</v>
      </c>
      <c r="V33" s="56">
        <f t="shared" si="3"/>
        <v>8.3333333333333339</v>
      </c>
      <c r="W33" s="14">
        <f t="shared" si="3"/>
        <v>0.88888888888888962</v>
      </c>
    </row>
    <row r="34" spans="2:23" x14ac:dyDescent="0.25">
      <c r="B34" s="4">
        <v>26</v>
      </c>
      <c r="C34" s="33">
        <v>30.045999999999999</v>
      </c>
      <c r="D34" s="5">
        <v>45</v>
      </c>
      <c r="E34" s="4">
        <v>39.299999999999997</v>
      </c>
      <c r="F34" s="6">
        <v>37.299999999999997</v>
      </c>
      <c r="G34" s="5"/>
      <c r="H34" s="6">
        <v>0</v>
      </c>
      <c r="I34" s="6">
        <v>1</v>
      </c>
      <c r="J34" s="14">
        <v>0.12</v>
      </c>
      <c r="K34" s="4">
        <v>49</v>
      </c>
      <c r="L34" s="6">
        <v>33</v>
      </c>
      <c r="M34" s="5"/>
      <c r="N34" s="5">
        <v>0</v>
      </c>
      <c r="O34" s="11">
        <v>5</v>
      </c>
      <c r="P34" s="6" t="s">
        <v>38</v>
      </c>
      <c r="Q34" s="83">
        <v>1017.8129697408912</v>
      </c>
      <c r="R34" s="55">
        <f t="shared" si="1"/>
        <v>7.2222222222222223</v>
      </c>
      <c r="S34" s="56">
        <f t="shared" si="1"/>
        <v>4.0555555555555536</v>
      </c>
      <c r="T34" s="56">
        <f t="shared" si="1"/>
        <v>2.9444444444444429</v>
      </c>
      <c r="U34" s="57">
        <f t="shared" si="2"/>
        <v>0.30480000000000002</v>
      </c>
      <c r="V34" s="56">
        <f t="shared" si="3"/>
        <v>9.4444444444444446</v>
      </c>
      <c r="W34" s="14">
        <f t="shared" si="3"/>
        <v>0.55555555555555558</v>
      </c>
    </row>
    <row r="35" spans="2:23" x14ac:dyDescent="0.25">
      <c r="B35" s="4">
        <v>27</v>
      </c>
      <c r="C35" s="33">
        <v>30.1</v>
      </c>
      <c r="D35" s="5">
        <v>45</v>
      </c>
      <c r="E35" s="4">
        <v>38</v>
      </c>
      <c r="F35" s="6">
        <v>37.5</v>
      </c>
      <c r="G35" s="5"/>
      <c r="H35" s="6">
        <v>0</v>
      </c>
      <c r="I35" s="6">
        <v>8</v>
      </c>
      <c r="J35" s="14">
        <v>0.01</v>
      </c>
      <c r="K35" s="4">
        <v>44.3</v>
      </c>
      <c r="L35" s="6">
        <v>33.799999999999997</v>
      </c>
      <c r="M35" s="5" t="s">
        <v>43</v>
      </c>
      <c r="N35" s="5">
        <v>1</v>
      </c>
      <c r="O35" s="11">
        <v>7</v>
      </c>
      <c r="P35" s="6" t="s">
        <v>38</v>
      </c>
      <c r="Q35" s="83">
        <v>1019.6416196066754</v>
      </c>
      <c r="R35" s="55">
        <f t="shared" si="1"/>
        <v>7.2222222222222223</v>
      </c>
      <c r="S35" s="56">
        <f t="shared" si="1"/>
        <v>3.333333333333333</v>
      </c>
      <c r="T35" s="56">
        <f t="shared" si="1"/>
        <v>3.0555555555555554</v>
      </c>
      <c r="U35" s="57">
        <f t="shared" si="2"/>
        <v>2.5399999999999999E-2</v>
      </c>
      <c r="V35" s="56">
        <f t="shared" si="3"/>
        <v>6.8333333333333313</v>
      </c>
      <c r="W35" s="14">
        <f t="shared" si="3"/>
        <v>0.99999999999999845</v>
      </c>
    </row>
    <row r="36" spans="2:23" x14ac:dyDescent="0.25">
      <c r="B36" s="4">
        <v>28</v>
      </c>
      <c r="C36" s="33">
        <v>30.25</v>
      </c>
      <c r="D36" s="5">
        <v>46</v>
      </c>
      <c r="E36" s="4">
        <v>32.200000000000003</v>
      </c>
      <c r="F36" s="6">
        <v>32</v>
      </c>
      <c r="G36" s="5"/>
      <c r="H36" s="6">
        <v>0</v>
      </c>
      <c r="I36" s="6">
        <v>9</v>
      </c>
      <c r="J36" s="14">
        <v>0.27</v>
      </c>
      <c r="K36" s="4">
        <v>48</v>
      </c>
      <c r="L36" s="6">
        <v>29.5</v>
      </c>
      <c r="M36" s="5"/>
      <c r="N36" s="5">
        <v>0</v>
      </c>
      <c r="O36" s="11">
        <v>6</v>
      </c>
      <c r="P36" s="6" t="s">
        <v>38</v>
      </c>
      <c r="Q36" s="83">
        <v>1024.7212025671868</v>
      </c>
      <c r="R36" s="55">
        <f t="shared" si="1"/>
        <v>7.7777777777777777</v>
      </c>
      <c r="S36" s="56">
        <f t="shared" si="1"/>
        <v>0.11111111111111269</v>
      </c>
      <c r="T36" s="56">
        <f t="shared" si="1"/>
        <v>0</v>
      </c>
      <c r="U36" s="57">
        <f t="shared" si="2"/>
        <v>0.68580000000000008</v>
      </c>
      <c r="V36" s="56">
        <f t="shared" si="3"/>
        <v>8.8888888888888893</v>
      </c>
      <c r="W36" s="14">
        <f t="shared" si="3"/>
        <v>-1.3888888888888888</v>
      </c>
    </row>
    <row r="37" spans="2:23" x14ac:dyDescent="0.25">
      <c r="B37" s="4">
        <v>29</v>
      </c>
      <c r="C37" s="33">
        <v>30.04</v>
      </c>
      <c r="D37" s="5">
        <v>46</v>
      </c>
      <c r="E37" s="4">
        <v>38</v>
      </c>
      <c r="F37" s="6">
        <v>37.5</v>
      </c>
      <c r="G37" s="5" t="s">
        <v>51</v>
      </c>
      <c r="H37" s="6">
        <v>1.5</v>
      </c>
      <c r="I37" s="6">
        <v>10</v>
      </c>
      <c r="J37" s="14">
        <v>0.24</v>
      </c>
      <c r="K37" s="4">
        <v>40.4</v>
      </c>
      <c r="L37" s="6">
        <v>26.2</v>
      </c>
      <c r="M37" s="5" t="s">
        <v>51</v>
      </c>
      <c r="N37" s="5">
        <v>1</v>
      </c>
      <c r="O37" s="11">
        <v>8</v>
      </c>
      <c r="P37" s="6" t="s">
        <v>136</v>
      </c>
      <c r="Q37" s="83">
        <v>1017.6097864224705</v>
      </c>
      <c r="R37" s="55">
        <f t="shared" si="1"/>
        <v>7.7777777777777777</v>
      </c>
      <c r="S37" s="56">
        <f t="shared" si="1"/>
        <v>3.333333333333333</v>
      </c>
      <c r="T37" s="56">
        <f t="shared" si="1"/>
        <v>3.0555555555555554</v>
      </c>
      <c r="U37" s="57">
        <f t="shared" si="2"/>
        <v>0.60960000000000003</v>
      </c>
      <c r="V37" s="56">
        <f t="shared" si="3"/>
        <v>4.6666666666666661</v>
      </c>
      <c r="W37" s="14">
        <f t="shared" si="3"/>
        <v>-3.2222222222222223</v>
      </c>
    </row>
    <row r="38" spans="2:23" x14ac:dyDescent="0.25">
      <c r="B38" s="4">
        <v>30</v>
      </c>
      <c r="C38" s="33">
        <v>30.204000000000001</v>
      </c>
      <c r="D38" s="5">
        <v>43</v>
      </c>
      <c r="E38" s="4">
        <v>29.4</v>
      </c>
      <c r="F38" s="6">
        <v>27.8</v>
      </c>
      <c r="G38" s="5" t="s">
        <v>51</v>
      </c>
      <c r="H38" s="6">
        <v>1</v>
      </c>
      <c r="I38" s="6">
        <v>10</v>
      </c>
      <c r="J38" s="14">
        <v>0.65</v>
      </c>
      <c r="K38" s="4">
        <v>30.4</v>
      </c>
      <c r="L38" s="6">
        <v>24.4</v>
      </c>
      <c r="M38" s="5" t="s">
        <v>51</v>
      </c>
      <c r="N38" s="5">
        <v>2</v>
      </c>
      <c r="O38" s="11">
        <v>7</v>
      </c>
      <c r="P38" s="6" t="s">
        <v>137</v>
      </c>
      <c r="Q38" s="83">
        <v>1023.1634637926298</v>
      </c>
      <c r="R38" s="55">
        <f t="shared" si="1"/>
        <v>6.1111111111111107</v>
      </c>
      <c r="S38" s="56">
        <f t="shared" si="1"/>
        <v>-1.4444444444444453</v>
      </c>
      <c r="T38" s="56">
        <f t="shared" si="1"/>
        <v>-2.333333333333333</v>
      </c>
      <c r="U38" s="57">
        <f t="shared" si="2"/>
        <v>1.651</v>
      </c>
      <c r="V38" s="56">
        <f t="shared" si="3"/>
        <v>-0.88888888888888962</v>
      </c>
      <c r="W38" s="14">
        <f t="shared" si="3"/>
        <v>-4.2222222222222232</v>
      </c>
    </row>
    <row r="39" spans="2:23" x14ac:dyDescent="0.25">
      <c r="B39" s="4">
        <v>31</v>
      </c>
      <c r="C39" s="33">
        <v>30.14</v>
      </c>
      <c r="D39" s="5">
        <v>43</v>
      </c>
      <c r="E39" s="4">
        <v>27.9</v>
      </c>
      <c r="F39" s="6">
        <v>27.6</v>
      </c>
      <c r="G39" s="5" t="s">
        <v>51</v>
      </c>
      <c r="H39" s="6">
        <v>1</v>
      </c>
      <c r="I39" s="6">
        <v>10</v>
      </c>
      <c r="J39" s="14"/>
      <c r="K39" s="4">
        <v>33.6</v>
      </c>
      <c r="L39" s="6">
        <v>25.9</v>
      </c>
      <c r="M39" s="5" t="s">
        <v>51</v>
      </c>
      <c r="N39" s="5">
        <v>2</v>
      </c>
      <c r="O39" s="11">
        <v>7</v>
      </c>
      <c r="P39" s="6" t="s">
        <v>38</v>
      </c>
      <c r="Q39" s="83">
        <v>1020.9961750628115</v>
      </c>
      <c r="R39" s="55">
        <f t="shared" si="1"/>
        <v>6.1111111111111107</v>
      </c>
      <c r="S39" s="56">
        <f t="shared" si="1"/>
        <v>-2.2777777777777786</v>
      </c>
      <c r="T39" s="56">
        <f t="shared" si="1"/>
        <v>-2.4444444444444438</v>
      </c>
      <c r="U39" s="57">
        <f t="shared" si="2"/>
        <v>0</v>
      </c>
      <c r="V39" s="56">
        <f t="shared" si="3"/>
        <v>0.88888888888888962</v>
      </c>
      <c r="W39" s="14">
        <f t="shared" si="3"/>
        <v>-3.3888888888888897</v>
      </c>
    </row>
    <row r="40" spans="2:23" x14ac:dyDescent="0.25">
      <c r="B40" s="1" t="s">
        <v>15</v>
      </c>
      <c r="C40" s="12">
        <f t="shared" ref="C40:O40" si="4">SUM(C9:C39)</f>
        <v>924.14599999999996</v>
      </c>
      <c r="D40" s="36">
        <f t="shared" si="4"/>
        <v>1473</v>
      </c>
      <c r="E40" s="36">
        <f t="shared" ref="E40" si="5">SUM(E9:E39)</f>
        <v>1241.9000000000001</v>
      </c>
      <c r="F40" s="36">
        <f t="shared" si="4"/>
        <v>1187.8999999999999</v>
      </c>
      <c r="G40" s="36"/>
      <c r="H40" s="36">
        <f t="shared" si="4"/>
        <v>45</v>
      </c>
      <c r="I40" s="36">
        <f t="shared" si="4"/>
        <v>229</v>
      </c>
      <c r="J40" s="35">
        <f t="shared" si="4"/>
        <v>8.1100000000000012</v>
      </c>
      <c r="K40" s="36">
        <f t="shared" si="4"/>
        <v>1420.6000000000001</v>
      </c>
      <c r="L40" s="36">
        <f t="shared" si="4"/>
        <v>1085.4000000000003</v>
      </c>
      <c r="M40" s="12"/>
      <c r="N40" s="36">
        <f t="shared" si="4"/>
        <v>57.5</v>
      </c>
      <c r="O40" s="37">
        <f t="shared" si="4"/>
        <v>213</v>
      </c>
      <c r="P40" s="3"/>
      <c r="Q40" s="36">
        <f>SUM(Q9:Q39)</f>
        <v>31305.672968950799</v>
      </c>
      <c r="R40" s="37"/>
      <c r="S40" s="53"/>
      <c r="T40" s="53"/>
      <c r="U40" s="54">
        <f t="shared" si="2"/>
        <v>20.599400000000003</v>
      </c>
      <c r="V40" s="53"/>
      <c r="W40" s="13"/>
    </row>
    <row r="41" spans="2:23" x14ac:dyDescent="0.25">
      <c r="B41" s="7" t="s">
        <v>16</v>
      </c>
      <c r="C41" s="15">
        <f>C40/31</f>
        <v>29.81116129032258</v>
      </c>
      <c r="D41" s="38">
        <f t="shared" ref="D41:O41" si="6">D40/31</f>
        <v>47.516129032258064</v>
      </c>
      <c r="E41" s="38">
        <f t="shared" ref="E41" si="7">E40/31</f>
        <v>40.061290322580646</v>
      </c>
      <c r="F41" s="38">
        <f t="shared" si="6"/>
        <v>38.319354838709671</v>
      </c>
      <c r="G41" s="38"/>
      <c r="H41" s="38">
        <f t="shared" si="6"/>
        <v>1.4516129032258065</v>
      </c>
      <c r="I41" s="38">
        <f t="shared" si="6"/>
        <v>7.387096774193548</v>
      </c>
      <c r="J41" s="38">
        <f t="shared" si="6"/>
        <v>0.26161290322580649</v>
      </c>
      <c r="K41" s="38">
        <f t="shared" si="6"/>
        <v>45.825806451612905</v>
      </c>
      <c r="L41" s="38">
        <f t="shared" si="6"/>
        <v>35.012903225806461</v>
      </c>
      <c r="M41" s="15"/>
      <c r="N41" s="38">
        <f t="shared" si="6"/>
        <v>1.8548387096774193</v>
      </c>
      <c r="O41" s="39">
        <f t="shared" si="6"/>
        <v>6.870967741935484</v>
      </c>
      <c r="P41" s="9"/>
      <c r="Q41" s="38">
        <f>AVERAGE(Q9:Q39)</f>
        <v>1009.8604183532516</v>
      </c>
      <c r="R41" s="39">
        <f t="shared" si="1"/>
        <v>8.6200716845878134</v>
      </c>
      <c r="S41" s="58">
        <f t="shared" si="1"/>
        <v>4.4784946236559149</v>
      </c>
      <c r="T41" s="58">
        <f t="shared" si="1"/>
        <v>3.5107526881720394</v>
      </c>
      <c r="U41" s="59">
        <f t="shared" si="2"/>
        <v>0.66449677419354847</v>
      </c>
      <c r="V41" s="58">
        <f t="shared" si="3"/>
        <v>7.6810035842293916</v>
      </c>
      <c r="W41" s="60">
        <f t="shared" si="3"/>
        <v>1.6738351254480339</v>
      </c>
    </row>
    <row r="43" spans="2:23" x14ac:dyDescent="0.25">
      <c r="B43" s="1"/>
      <c r="C43" s="93" t="s">
        <v>17</v>
      </c>
      <c r="D43" s="94"/>
      <c r="E43" s="94"/>
      <c r="F43" s="94"/>
      <c r="G43" s="94"/>
      <c r="H43" s="94"/>
      <c r="I43" s="94"/>
      <c r="J43" s="94"/>
      <c r="K43" s="95"/>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2.5</v>
      </c>
      <c r="D45" s="5">
        <v>5.5</v>
      </c>
      <c r="E45" s="5"/>
      <c r="F45" s="5">
        <v>4</v>
      </c>
      <c r="G45" s="5">
        <v>1.5</v>
      </c>
      <c r="H45" s="5">
        <v>2.5</v>
      </c>
      <c r="I45" s="5">
        <v>3.5</v>
      </c>
      <c r="J45" s="5">
        <v>4.5</v>
      </c>
      <c r="K45" s="6"/>
    </row>
    <row r="46" spans="2:23" ht="30" x14ac:dyDescent="0.25">
      <c r="B46" s="24" t="s">
        <v>28</v>
      </c>
      <c r="C46" s="7">
        <v>13.5</v>
      </c>
      <c r="D46" s="8">
        <v>2.2999999999999998</v>
      </c>
      <c r="E46" s="8"/>
      <c r="F46" s="8">
        <v>9.5</v>
      </c>
      <c r="G46" s="8">
        <v>8.5</v>
      </c>
      <c r="H46" s="8">
        <v>10</v>
      </c>
      <c r="I46" s="8">
        <v>18</v>
      </c>
      <c r="J46" s="8">
        <v>18.5</v>
      </c>
      <c r="K46" s="9">
        <v>14</v>
      </c>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1 F33: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37">
    <cfRule type="cellIs" dxfId="5" priority="5" operator="lessThan">
      <formula>35</formula>
    </cfRule>
    <cfRule type="cellIs" dxfId="4" priority="6" operator="greaterThanOrEqual">
      <formula>85</formula>
    </cfRule>
  </conditionalFormatting>
  <conditionalFormatting sqref="L9: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2C53-35FB-4B9A-B1A6-3647D6A91D11}">
  <dimension ref="A58:D97"/>
  <sheetViews>
    <sheetView topLeftCell="A53" workbookViewId="0">
      <selection activeCell="A58" sqref="A58:D97"/>
    </sheetView>
  </sheetViews>
  <sheetFormatPr defaultRowHeight="15" x14ac:dyDescent="0.25"/>
  <sheetData>
    <row r="58" spans="1:4" x14ac:dyDescent="0.25">
      <c r="A58" s="61" t="s">
        <v>142</v>
      </c>
      <c r="B58" s="62"/>
      <c r="C58" s="62"/>
      <c r="D58" s="62"/>
    </row>
    <row r="59" spans="1:4" x14ac:dyDescent="0.25">
      <c r="A59" s="62" t="s">
        <v>143</v>
      </c>
      <c r="B59" s="62"/>
      <c r="C59" s="62"/>
      <c r="D59" s="62"/>
    </row>
    <row r="60" spans="1:4" x14ac:dyDescent="0.25">
      <c r="A60" s="62" t="s">
        <v>144</v>
      </c>
      <c r="B60" s="62"/>
      <c r="C60" s="62"/>
      <c r="D60" s="62"/>
    </row>
    <row r="61" spans="1:4" x14ac:dyDescent="0.25">
      <c r="A61" s="62" t="s">
        <v>145</v>
      </c>
      <c r="B61" s="62"/>
      <c r="C61" s="62"/>
      <c r="D61" s="62"/>
    </row>
    <row r="62" spans="1:4" x14ac:dyDescent="0.25">
      <c r="A62" s="62" t="s">
        <v>146</v>
      </c>
      <c r="B62" s="62"/>
      <c r="C62" s="62"/>
      <c r="D62" s="62"/>
    </row>
    <row r="63" spans="1:4" x14ac:dyDescent="0.25">
      <c r="A63" s="62" t="s">
        <v>147</v>
      </c>
      <c r="B63" s="62"/>
      <c r="C63" s="62"/>
      <c r="D63" s="62"/>
    </row>
    <row r="64" spans="1:4" x14ac:dyDescent="0.25">
      <c r="A64" s="63"/>
      <c r="B64" s="62"/>
      <c r="C64" s="62"/>
      <c r="D64" s="62"/>
    </row>
    <row r="65" spans="1:4" x14ac:dyDescent="0.25">
      <c r="A65" s="64"/>
      <c r="B65" s="65" t="s">
        <v>148</v>
      </c>
      <c r="C65" s="66" t="s">
        <v>149</v>
      </c>
      <c r="D65" s="67" t="s">
        <v>150</v>
      </c>
    </row>
    <row r="66" spans="1:4" ht="15.75" thickBot="1" x14ac:dyDescent="0.3">
      <c r="A66" s="68" t="s">
        <v>151</v>
      </c>
      <c r="B66" s="69" t="s">
        <v>152</v>
      </c>
      <c r="C66" s="70" t="s">
        <v>152</v>
      </c>
      <c r="D66" s="71" t="s">
        <v>152</v>
      </c>
    </row>
    <row r="67" spans="1:4" x14ac:dyDescent="0.25">
      <c r="A67" s="72">
        <v>42</v>
      </c>
      <c r="B67" s="73">
        <f>SUM(D67+C67)</f>
        <v>2.8000000000000004E-2</v>
      </c>
      <c r="C67" s="74">
        <v>-0.03</v>
      </c>
      <c r="D67" s="75">
        <v>5.8000000000000003E-2</v>
      </c>
    </row>
    <row r="68" spans="1:4" x14ac:dyDescent="0.25">
      <c r="A68" s="72">
        <v>43</v>
      </c>
      <c r="B68" s="76">
        <f t="shared" ref="B68:B97" si="0">SUM(D68+C68)</f>
        <v>2.5000000000000001E-2</v>
      </c>
      <c r="C68" s="77">
        <v>-3.3000000000000002E-2</v>
      </c>
      <c r="D68" s="78">
        <v>5.8000000000000003E-2</v>
      </c>
    </row>
    <row r="69" spans="1:4" x14ac:dyDescent="0.25">
      <c r="A69" s="72">
        <v>44</v>
      </c>
      <c r="B69" s="76">
        <f t="shared" si="0"/>
        <v>2.2000000000000006E-2</v>
      </c>
      <c r="C69" s="74">
        <v>-3.5999999999999997E-2</v>
      </c>
      <c r="D69" s="78">
        <v>5.8000000000000003E-2</v>
      </c>
    </row>
    <row r="70" spans="1:4" x14ac:dyDescent="0.25">
      <c r="A70" s="72">
        <v>45</v>
      </c>
      <c r="B70" s="76">
        <f t="shared" si="0"/>
        <v>1.9000000000000003E-2</v>
      </c>
      <c r="C70" s="77">
        <v>-3.9E-2</v>
      </c>
      <c r="D70" s="78">
        <v>5.8000000000000003E-2</v>
      </c>
    </row>
    <row r="71" spans="1:4" x14ac:dyDescent="0.25">
      <c r="A71" s="72">
        <v>46</v>
      </c>
      <c r="B71" s="76">
        <f t="shared" si="0"/>
        <v>1.6E-2</v>
      </c>
      <c r="C71" s="74">
        <v>-4.2000000000000003E-2</v>
      </c>
      <c r="D71" s="78">
        <v>5.8000000000000003E-2</v>
      </c>
    </row>
    <row r="72" spans="1:4" x14ac:dyDescent="0.25">
      <c r="A72" s="72">
        <v>47</v>
      </c>
      <c r="B72" s="76">
        <f t="shared" si="0"/>
        <v>1.3000000000000005E-2</v>
      </c>
      <c r="C72" s="77">
        <v>-4.4999999999999998E-2</v>
      </c>
      <c r="D72" s="78">
        <v>5.8000000000000003E-2</v>
      </c>
    </row>
    <row r="73" spans="1:4" x14ac:dyDescent="0.25">
      <c r="A73" s="72">
        <v>48</v>
      </c>
      <c r="B73" s="76">
        <f t="shared" si="0"/>
        <v>1.0000000000000002E-2</v>
      </c>
      <c r="C73" s="74">
        <v>-4.8000000000000001E-2</v>
      </c>
      <c r="D73" s="78">
        <v>5.8000000000000003E-2</v>
      </c>
    </row>
    <row r="74" spans="1:4" x14ac:dyDescent="0.25">
      <c r="A74" s="72">
        <v>49</v>
      </c>
      <c r="B74" s="76">
        <f t="shared" si="0"/>
        <v>7.0000000000000062E-3</v>
      </c>
      <c r="C74" s="77">
        <v>-5.0999999999999997E-2</v>
      </c>
      <c r="D74" s="78">
        <v>5.8000000000000003E-2</v>
      </c>
    </row>
    <row r="75" spans="1:4" x14ac:dyDescent="0.25">
      <c r="A75" s="72">
        <v>50</v>
      </c>
      <c r="B75" s="76">
        <f t="shared" si="0"/>
        <v>4.0000000000000036E-3</v>
      </c>
      <c r="C75" s="74">
        <v>-5.3999999999999999E-2</v>
      </c>
      <c r="D75" s="78">
        <v>5.8000000000000003E-2</v>
      </c>
    </row>
    <row r="76" spans="1:4" x14ac:dyDescent="0.25">
      <c r="A76" s="72">
        <v>51</v>
      </c>
      <c r="B76" s="76">
        <f t="shared" si="0"/>
        <v>1.0000000000000009E-3</v>
      </c>
      <c r="C76" s="77">
        <v>-5.7000000000000002E-2</v>
      </c>
      <c r="D76" s="78">
        <v>5.8000000000000003E-2</v>
      </c>
    </row>
    <row r="77" spans="1:4" x14ac:dyDescent="0.25">
      <c r="A77" s="72">
        <v>52</v>
      </c>
      <c r="B77" s="76">
        <f t="shared" si="0"/>
        <v>-1.9999999999999948E-3</v>
      </c>
      <c r="C77" s="74">
        <v>-0.06</v>
      </c>
      <c r="D77" s="78">
        <v>5.8000000000000003E-2</v>
      </c>
    </row>
    <row r="78" spans="1:4" x14ac:dyDescent="0.25">
      <c r="A78" s="72">
        <v>53</v>
      </c>
      <c r="B78" s="76">
        <f t="shared" si="0"/>
        <v>-4.9999999999999975E-3</v>
      </c>
      <c r="C78" s="77">
        <v>-6.3E-2</v>
      </c>
      <c r="D78" s="78">
        <v>5.8000000000000003E-2</v>
      </c>
    </row>
    <row r="79" spans="1:4" x14ac:dyDescent="0.25">
      <c r="A79" s="72">
        <v>54</v>
      </c>
      <c r="B79" s="76">
        <f t="shared" si="0"/>
        <v>-8.0000000000000002E-3</v>
      </c>
      <c r="C79" s="74">
        <v>-6.6000000000000003E-2</v>
      </c>
      <c r="D79" s="78">
        <v>5.8000000000000003E-2</v>
      </c>
    </row>
    <row r="80" spans="1:4" x14ac:dyDescent="0.25">
      <c r="A80" s="72">
        <v>55</v>
      </c>
      <c r="B80" s="76">
        <f t="shared" si="0"/>
        <v>-1.1000000000000003E-2</v>
      </c>
      <c r="C80" s="77">
        <v>-6.9000000000000006E-2</v>
      </c>
      <c r="D80" s="78">
        <v>5.8000000000000003E-2</v>
      </c>
    </row>
    <row r="81" spans="1:4" x14ac:dyDescent="0.25">
      <c r="A81" s="72">
        <v>56</v>
      </c>
      <c r="B81" s="76">
        <f t="shared" si="0"/>
        <v>-1.3999999999999992E-2</v>
      </c>
      <c r="C81" s="74">
        <v>-7.1999999999999995E-2</v>
      </c>
      <c r="D81" s="78">
        <v>5.8000000000000003E-2</v>
      </c>
    </row>
    <row r="82" spans="1:4" x14ac:dyDescent="0.25">
      <c r="A82" s="72">
        <v>57</v>
      </c>
      <c r="B82" s="76">
        <f t="shared" si="0"/>
        <v>-1.6999999999999994E-2</v>
      </c>
      <c r="C82" s="77">
        <v>-7.4999999999999997E-2</v>
      </c>
      <c r="D82" s="78">
        <v>5.8000000000000003E-2</v>
      </c>
    </row>
    <row r="83" spans="1:4" x14ac:dyDescent="0.25">
      <c r="A83" s="72">
        <v>58</v>
      </c>
      <c r="B83" s="76">
        <f t="shared" si="0"/>
        <v>-1.9999999999999997E-2</v>
      </c>
      <c r="C83" s="74">
        <v>-7.8E-2</v>
      </c>
      <c r="D83" s="78">
        <v>5.8000000000000003E-2</v>
      </c>
    </row>
    <row r="84" spans="1:4" x14ac:dyDescent="0.25">
      <c r="A84" s="72">
        <v>59</v>
      </c>
      <c r="B84" s="76">
        <f t="shared" si="0"/>
        <v>-2.3E-2</v>
      </c>
      <c r="C84" s="77">
        <v>-8.1000000000000003E-2</v>
      </c>
      <c r="D84" s="78">
        <v>5.8000000000000003E-2</v>
      </c>
    </row>
    <row r="85" spans="1:4" x14ac:dyDescent="0.25">
      <c r="A85" s="72">
        <v>60</v>
      </c>
      <c r="B85" s="76">
        <f t="shared" si="0"/>
        <v>-2.6000000000000002E-2</v>
      </c>
      <c r="C85" s="74">
        <v>-8.4000000000000005E-2</v>
      </c>
      <c r="D85" s="78">
        <v>5.8000000000000003E-2</v>
      </c>
    </row>
    <row r="86" spans="1:4" x14ac:dyDescent="0.25">
      <c r="A86" s="72">
        <v>61</v>
      </c>
      <c r="B86" s="76">
        <f t="shared" si="0"/>
        <v>-2.9000000000000102E-2</v>
      </c>
      <c r="C86" s="77">
        <v>-8.7000000000000105E-2</v>
      </c>
      <c r="D86" s="78">
        <v>5.8000000000000003E-2</v>
      </c>
    </row>
    <row r="87" spans="1:4" x14ac:dyDescent="0.25">
      <c r="A87" s="72">
        <v>62</v>
      </c>
      <c r="B87" s="76">
        <f t="shared" si="0"/>
        <v>-3.2000000000000091E-2</v>
      </c>
      <c r="C87" s="74">
        <v>-9.0000000000000094E-2</v>
      </c>
      <c r="D87" s="78">
        <v>5.8000000000000003E-2</v>
      </c>
    </row>
    <row r="88" spans="1:4" x14ac:dyDescent="0.25">
      <c r="A88" s="72">
        <v>63</v>
      </c>
      <c r="B88" s="76">
        <f t="shared" si="0"/>
        <v>-3.5000000000000094E-2</v>
      </c>
      <c r="C88" s="77">
        <v>-9.3000000000000096E-2</v>
      </c>
      <c r="D88" s="78">
        <v>5.8000000000000003E-2</v>
      </c>
    </row>
    <row r="89" spans="1:4" x14ac:dyDescent="0.25">
      <c r="A89" s="72">
        <v>64</v>
      </c>
      <c r="B89" s="76">
        <f>SUM(D89+C89)</f>
        <v>-3.8000000000000096E-2</v>
      </c>
      <c r="C89" s="74">
        <v>-9.6000000000000099E-2</v>
      </c>
      <c r="D89" s="78">
        <v>5.8000000000000003E-2</v>
      </c>
    </row>
    <row r="90" spans="1:4" x14ac:dyDescent="0.25">
      <c r="A90" s="72">
        <v>65</v>
      </c>
      <c r="B90" s="76">
        <f t="shared" si="0"/>
        <v>-4.1000000000000099E-2</v>
      </c>
      <c r="C90" s="77">
        <v>-9.9000000000000102E-2</v>
      </c>
      <c r="D90" s="78">
        <v>5.8000000000000003E-2</v>
      </c>
    </row>
    <row r="91" spans="1:4" x14ac:dyDescent="0.25">
      <c r="A91" s="72">
        <v>66</v>
      </c>
      <c r="B91" s="76">
        <f t="shared" si="0"/>
        <v>-4.3999999999999991E-2</v>
      </c>
      <c r="C91" s="74">
        <v>-0.10199999999999999</v>
      </c>
      <c r="D91" s="78">
        <v>5.8000000000000003E-2</v>
      </c>
    </row>
    <row r="92" spans="1:4" x14ac:dyDescent="0.25">
      <c r="A92" s="72">
        <v>67</v>
      </c>
      <c r="B92" s="76">
        <f t="shared" si="0"/>
        <v>-4.6999999999999993E-2</v>
      </c>
      <c r="C92" s="77">
        <v>-0.105</v>
      </c>
      <c r="D92" s="78">
        <v>5.8000000000000003E-2</v>
      </c>
    </row>
    <row r="93" spans="1:4" x14ac:dyDescent="0.25">
      <c r="A93" s="72">
        <v>68</v>
      </c>
      <c r="B93" s="76">
        <f t="shared" si="0"/>
        <v>-4.9999999999999996E-2</v>
      </c>
      <c r="C93" s="74">
        <v>-0.108</v>
      </c>
      <c r="D93" s="78">
        <v>5.8000000000000003E-2</v>
      </c>
    </row>
    <row r="94" spans="1:4" x14ac:dyDescent="0.25">
      <c r="A94" s="72">
        <v>69</v>
      </c>
      <c r="B94" s="76">
        <f t="shared" si="0"/>
        <v>-5.2999999999999999E-2</v>
      </c>
      <c r="C94" s="77">
        <v>-0.111</v>
      </c>
      <c r="D94" s="78">
        <v>5.8000000000000003E-2</v>
      </c>
    </row>
    <row r="95" spans="1:4" x14ac:dyDescent="0.25">
      <c r="A95" s="72">
        <v>70</v>
      </c>
      <c r="B95" s="76">
        <f t="shared" si="0"/>
        <v>-5.6000000000000001E-2</v>
      </c>
      <c r="C95" s="74">
        <v>-0.114</v>
      </c>
      <c r="D95" s="78">
        <v>5.8000000000000003E-2</v>
      </c>
    </row>
    <row r="96" spans="1:4" x14ac:dyDescent="0.25">
      <c r="A96" s="72">
        <v>71</v>
      </c>
      <c r="B96" s="76">
        <f t="shared" si="0"/>
        <v>-5.9000000000000004E-2</v>
      </c>
      <c r="C96" s="77">
        <v>-0.11700000000000001</v>
      </c>
      <c r="D96" s="78">
        <v>5.8000000000000003E-2</v>
      </c>
    </row>
    <row r="97" spans="1:4" x14ac:dyDescent="0.25">
      <c r="A97" s="79">
        <v>72</v>
      </c>
      <c r="B97" s="80">
        <f t="shared" si="0"/>
        <v>-6.1999999999999993E-2</v>
      </c>
      <c r="C97" s="81">
        <v>-0.12</v>
      </c>
      <c r="D97" s="82">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3"/>
  <sheetViews>
    <sheetView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ht="15" customHeight="1"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ht="30" customHeight="1" x14ac:dyDescent="0.25">
      <c r="A8" s="20"/>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3" t="s">
        <v>4</v>
      </c>
      <c r="S8" s="41" t="s">
        <v>5</v>
      </c>
      <c r="T8" s="42" t="s">
        <v>6</v>
      </c>
      <c r="U8" s="89"/>
      <c r="V8" s="40" t="s">
        <v>11</v>
      </c>
      <c r="W8" s="42" t="s">
        <v>12</v>
      </c>
    </row>
    <row r="9" spans="1:23" x14ac:dyDescent="0.25">
      <c r="B9" s="1">
        <v>1</v>
      </c>
      <c r="C9" s="27">
        <v>30.51</v>
      </c>
      <c r="D9" s="1">
        <v>50</v>
      </c>
      <c r="E9" s="1">
        <v>45.3</v>
      </c>
      <c r="F9" s="3">
        <v>44</v>
      </c>
      <c r="G9" s="2"/>
      <c r="H9" s="3">
        <v>0</v>
      </c>
      <c r="I9" s="3">
        <v>10</v>
      </c>
      <c r="J9" s="13"/>
      <c r="K9" s="1">
        <v>47</v>
      </c>
      <c r="L9" s="3">
        <v>36.6</v>
      </c>
      <c r="M9" s="2"/>
      <c r="N9" s="2">
        <v>0</v>
      </c>
      <c r="O9" s="10">
        <v>7</v>
      </c>
      <c r="P9" s="3" t="s">
        <v>52</v>
      </c>
      <c r="Q9" s="83">
        <v>1033.424221372863</v>
      </c>
      <c r="R9" s="37">
        <f>CONVERT(D9,"F","C")</f>
        <v>10</v>
      </c>
      <c r="S9" s="53">
        <f t="shared" ref="S9:T24" si="0">CONVERT(E9,"F","C")</f>
        <v>7.3888888888888875</v>
      </c>
      <c r="T9" s="53">
        <f t="shared" si="0"/>
        <v>6.6666666666666661</v>
      </c>
      <c r="U9" s="54">
        <f>CONVERT(J9,"in","cm")</f>
        <v>0</v>
      </c>
      <c r="V9" s="53">
        <f>CONVERT(K9,"F","C")</f>
        <v>8.3333333333333339</v>
      </c>
      <c r="W9" s="13">
        <f>CONVERT(L9,"F","C")</f>
        <v>2.5555555555555562</v>
      </c>
    </row>
    <row r="10" spans="1:23" x14ac:dyDescent="0.25">
      <c r="B10" s="4">
        <v>2</v>
      </c>
      <c r="C10" s="33">
        <v>30.442</v>
      </c>
      <c r="D10" s="5">
        <v>50</v>
      </c>
      <c r="E10" s="4">
        <v>43.4</v>
      </c>
      <c r="F10" s="6">
        <v>41</v>
      </c>
      <c r="G10" s="5"/>
      <c r="H10" s="6">
        <v>0</v>
      </c>
      <c r="I10" s="6">
        <v>10</v>
      </c>
      <c r="J10" s="14"/>
      <c r="K10" s="4">
        <v>46.4</v>
      </c>
      <c r="L10" s="6">
        <v>42.4</v>
      </c>
      <c r="M10" s="5"/>
      <c r="N10" s="5">
        <v>0</v>
      </c>
      <c r="O10" s="11">
        <v>7</v>
      </c>
      <c r="P10" s="6" t="s">
        <v>52</v>
      </c>
      <c r="Q10" s="83">
        <v>1031.1214770974314</v>
      </c>
      <c r="R10" s="55">
        <f t="shared" ref="R10:T38" si="1">CONVERT(D10,"F","C")</f>
        <v>10</v>
      </c>
      <c r="S10" s="56">
        <f t="shared" si="0"/>
        <v>6.3333333333333321</v>
      </c>
      <c r="T10" s="56">
        <f t="shared" si="0"/>
        <v>5</v>
      </c>
      <c r="U10" s="57">
        <f t="shared" ref="U10:U38" si="2">CONVERT(J10,"in","cm")</f>
        <v>0</v>
      </c>
      <c r="V10" s="56">
        <f t="shared" ref="V10:W38" si="3">CONVERT(K10,"F","C")</f>
        <v>7.9999999999999991</v>
      </c>
      <c r="W10" s="14">
        <f t="shared" si="3"/>
        <v>5.7777777777777768</v>
      </c>
    </row>
    <row r="11" spans="1:23" x14ac:dyDescent="0.25">
      <c r="B11" s="4">
        <v>3</v>
      </c>
      <c r="C11" s="33">
        <v>30.48</v>
      </c>
      <c r="D11" s="5">
        <v>50</v>
      </c>
      <c r="E11" s="4">
        <v>44.7</v>
      </c>
      <c r="F11" s="6">
        <v>43</v>
      </c>
      <c r="G11" s="5"/>
      <c r="H11" s="6">
        <v>0</v>
      </c>
      <c r="I11" s="6">
        <v>10</v>
      </c>
      <c r="J11" s="14">
        <v>0.03</v>
      </c>
      <c r="K11" s="4">
        <v>51.9</v>
      </c>
      <c r="L11" s="6">
        <v>39.299999999999997</v>
      </c>
      <c r="M11" s="5" t="s">
        <v>43</v>
      </c>
      <c r="N11" s="5">
        <v>0.5</v>
      </c>
      <c r="O11" s="11">
        <v>8</v>
      </c>
      <c r="P11" s="6" t="s">
        <v>38</v>
      </c>
      <c r="Q11" s="83">
        <v>1032.4083047807608</v>
      </c>
      <c r="R11" s="55">
        <f t="shared" si="1"/>
        <v>10</v>
      </c>
      <c r="S11" s="56">
        <f t="shared" si="0"/>
        <v>7.0555555555555571</v>
      </c>
      <c r="T11" s="56">
        <f t="shared" si="0"/>
        <v>6.1111111111111107</v>
      </c>
      <c r="U11" s="57">
        <f t="shared" si="2"/>
        <v>7.6200000000000004E-2</v>
      </c>
      <c r="V11" s="56">
        <f t="shared" si="3"/>
        <v>11.055555555555555</v>
      </c>
      <c r="W11" s="14">
        <f t="shared" si="3"/>
        <v>4.0555555555555536</v>
      </c>
    </row>
    <row r="12" spans="1:23" x14ac:dyDescent="0.25">
      <c r="B12" s="4">
        <v>4</v>
      </c>
      <c r="C12" s="33">
        <v>30.536000000000001</v>
      </c>
      <c r="D12" s="34">
        <v>50</v>
      </c>
      <c r="E12" s="4">
        <v>43.5</v>
      </c>
      <c r="F12" s="6">
        <v>42.3</v>
      </c>
      <c r="G12" s="5" t="s">
        <v>53</v>
      </c>
      <c r="H12" s="6">
        <v>1.5</v>
      </c>
      <c r="I12" s="6">
        <v>7</v>
      </c>
      <c r="J12" s="14"/>
      <c r="K12" s="4">
        <v>48.7</v>
      </c>
      <c r="L12" s="6">
        <v>37.1</v>
      </c>
      <c r="M12" s="5" t="s">
        <v>51</v>
      </c>
      <c r="N12" s="5">
        <v>0.5</v>
      </c>
      <c r="O12" s="11">
        <v>8</v>
      </c>
      <c r="P12" s="6" t="s">
        <v>54</v>
      </c>
      <c r="Q12" s="83">
        <v>1034.3046824193518</v>
      </c>
      <c r="R12" s="55">
        <f t="shared" si="1"/>
        <v>10</v>
      </c>
      <c r="S12" s="56">
        <f t="shared" si="0"/>
        <v>6.3888888888888884</v>
      </c>
      <c r="T12" s="56">
        <f t="shared" si="0"/>
        <v>5.7222222222222205</v>
      </c>
      <c r="U12" s="57">
        <f t="shared" si="2"/>
        <v>0</v>
      </c>
      <c r="V12" s="56">
        <f t="shared" si="3"/>
        <v>9.2777777777777786</v>
      </c>
      <c r="W12" s="14">
        <f t="shared" si="3"/>
        <v>2.8333333333333339</v>
      </c>
    </row>
    <row r="13" spans="1:23" x14ac:dyDescent="0.25">
      <c r="B13" s="4">
        <v>5</v>
      </c>
      <c r="C13" s="33">
        <v>30.52</v>
      </c>
      <c r="D13" s="34">
        <v>49</v>
      </c>
      <c r="E13" s="4">
        <v>37</v>
      </c>
      <c r="F13" s="6">
        <v>36.4</v>
      </c>
      <c r="G13" s="5" t="s">
        <v>43</v>
      </c>
      <c r="H13" s="6">
        <v>1.5</v>
      </c>
      <c r="I13" s="6">
        <v>0</v>
      </c>
      <c r="J13" s="14"/>
      <c r="K13" s="4">
        <v>48</v>
      </c>
      <c r="L13" s="6">
        <v>30.1</v>
      </c>
      <c r="M13" s="5"/>
      <c r="N13" s="5">
        <v>0</v>
      </c>
      <c r="O13" s="11">
        <v>8</v>
      </c>
      <c r="P13" s="6" t="s">
        <v>55</v>
      </c>
      <c r="Q13" s="83">
        <v>1033.7628602368973</v>
      </c>
      <c r="R13" s="55">
        <f t="shared" si="1"/>
        <v>9.4444444444444446</v>
      </c>
      <c r="S13" s="56">
        <f t="shared" si="0"/>
        <v>2.7777777777777777</v>
      </c>
      <c r="T13" s="56">
        <f t="shared" si="0"/>
        <v>2.4444444444444438</v>
      </c>
      <c r="U13" s="57">
        <f t="shared" si="2"/>
        <v>0</v>
      </c>
      <c r="V13" s="56">
        <f t="shared" si="3"/>
        <v>8.8888888888888893</v>
      </c>
      <c r="W13" s="14">
        <f t="shared" si="3"/>
        <v>-1.0555555555555547</v>
      </c>
    </row>
    <row r="14" spans="1:23" x14ac:dyDescent="0.25">
      <c r="B14" s="4">
        <v>6</v>
      </c>
      <c r="C14" s="33">
        <v>30.446000000000002</v>
      </c>
      <c r="D14" s="5">
        <v>49</v>
      </c>
      <c r="E14" s="4">
        <v>32.4</v>
      </c>
      <c r="F14" s="6">
        <v>31.4</v>
      </c>
      <c r="G14" s="5"/>
      <c r="H14" s="6">
        <v>0</v>
      </c>
      <c r="I14" s="6">
        <v>0</v>
      </c>
      <c r="J14" s="14"/>
      <c r="K14" s="4">
        <v>48</v>
      </c>
      <c r="L14" s="6">
        <v>28.6</v>
      </c>
      <c r="M14" s="5"/>
      <c r="N14" s="5">
        <v>0</v>
      </c>
      <c r="O14" s="11">
        <v>7</v>
      </c>
      <c r="P14" s="6" t="s">
        <v>55</v>
      </c>
      <c r="Q14" s="83">
        <v>1031.256932643045</v>
      </c>
      <c r="R14" s="55">
        <f t="shared" si="1"/>
        <v>9.4444444444444446</v>
      </c>
      <c r="S14" s="56">
        <f t="shared" si="0"/>
        <v>0.22222222222222143</v>
      </c>
      <c r="T14" s="56">
        <f t="shared" si="0"/>
        <v>-0.33333333333333409</v>
      </c>
      <c r="U14" s="57">
        <f t="shared" si="2"/>
        <v>0</v>
      </c>
      <c r="V14" s="56">
        <f t="shared" si="3"/>
        <v>8.8888888888888893</v>
      </c>
      <c r="W14" s="14">
        <f t="shared" si="3"/>
        <v>-1.888888888888888</v>
      </c>
    </row>
    <row r="15" spans="1:23" x14ac:dyDescent="0.25">
      <c r="B15" s="4">
        <v>7</v>
      </c>
      <c r="C15" s="33">
        <v>30.38</v>
      </c>
      <c r="D15" s="5">
        <v>49</v>
      </c>
      <c r="E15" s="4">
        <v>37.4</v>
      </c>
      <c r="F15" s="6">
        <v>37.299999999999997</v>
      </c>
      <c r="G15" s="5"/>
      <c r="H15" s="6">
        <v>0</v>
      </c>
      <c r="I15" s="6">
        <v>0</v>
      </c>
      <c r="J15" s="14">
        <v>0.01</v>
      </c>
      <c r="K15" s="4">
        <v>50</v>
      </c>
      <c r="L15" s="6">
        <v>31.4</v>
      </c>
      <c r="M15" s="5" t="s">
        <v>36</v>
      </c>
      <c r="N15" s="5">
        <v>1</v>
      </c>
      <c r="O15" s="11">
        <v>7</v>
      </c>
      <c r="P15" s="6" t="s">
        <v>38</v>
      </c>
      <c r="Q15" s="83">
        <v>1029.0219161404198</v>
      </c>
      <c r="R15" s="55">
        <f t="shared" si="1"/>
        <v>9.4444444444444446</v>
      </c>
      <c r="S15" s="56">
        <f t="shared" si="0"/>
        <v>2.9999999999999991</v>
      </c>
      <c r="T15" s="56">
        <f t="shared" si="0"/>
        <v>2.9444444444444429</v>
      </c>
      <c r="U15" s="57">
        <f t="shared" si="2"/>
        <v>2.5399999999999999E-2</v>
      </c>
      <c r="V15" s="56">
        <f t="shared" si="3"/>
        <v>10</v>
      </c>
      <c r="W15" s="14">
        <f t="shared" si="3"/>
        <v>-0.33333333333333409</v>
      </c>
    </row>
    <row r="16" spans="1:23" x14ac:dyDescent="0.25">
      <c r="B16" s="4">
        <v>8</v>
      </c>
      <c r="C16" s="33">
        <v>30.225999999999999</v>
      </c>
      <c r="D16" s="5">
        <v>50</v>
      </c>
      <c r="E16" s="4">
        <v>48.4</v>
      </c>
      <c r="F16" s="6">
        <v>46.6</v>
      </c>
      <c r="G16" s="5" t="s">
        <v>36</v>
      </c>
      <c r="H16" s="6">
        <v>2</v>
      </c>
      <c r="I16" s="6">
        <v>10</v>
      </c>
      <c r="J16" s="14">
        <v>0.23</v>
      </c>
      <c r="K16" s="4">
        <v>51.8</v>
      </c>
      <c r="L16" s="6">
        <v>41.5</v>
      </c>
      <c r="M16" s="5" t="s">
        <v>45</v>
      </c>
      <c r="N16" s="5">
        <v>1</v>
      </c>
      <c r="O16" s="11">
        <v>8</v>
      </c>
      <c r="P16" s="6" t="s">
        <v>56</v>
      </c>
      <c r="Q16" s="83">
        <v>1023.8068776342944</v>
      </c>
      <c r="R16" s="55">
        <f t="shared" si="1"/>
        <v>10</v>
      </c>
      <c r="S16" s="56">
        <f t="shared" si="0"/>
        <v>9.1111111111111107</v>
      </c>
      <c r="T16" s="56">
        <f t="shared" si="0"/>
        <v>8.1111111111111125</v>
      </c>
      <c r="U16" s="57">
        <f t="shared" si="2"/>
        <v>0.58420000000000005</v>
      </c>
      <c r="V16" s="56">
        <f t="shared" si="3"/>
        <v>10.999999999999998</v>
      </c>
      <c r="W16" s="14">
        <f t="shared" si="3"/>
        <v>5.2777777777777777</v>
      </c>
    </row>
    <row r="17" spans="2:23" x14ac:dyDescent="0.25">
      <c r="B17" s="4">
        <v>9</v>
      </c>
      <c r="C17" s="33">
        <v>30.303999999999998</v>
      </c>
      <c r="D17" s="5">
        <v>48</v>
      </c>
      <c r="E17" s="4">
        <v>39</v>
      </c>
      <c r="F17" s="6">
        <v>36.700000000000003</v>
      </c>
      <c r="G17" s="5"/>
      <c r="H17" s="6">
        <v>0</v>
      </c>
      <c r="I17" s="6">
        <v>8</v>
      </c>
      <c r="J17" s="14"/>
      <c r="K17" s="4">
        <v>46</v>
      </c>
      <c r="L17" s="6">
        <v>32.700000000000003</v>
      </c>
      <c r="M17" s="5" t="s">
        <v>31</v>
      </c>
      <c r="N17" s="5">
        <v>0.5</v>
      </c>
      <c r="O17" s="11">
        <v>7</v>
      </c>
      <c r="P17" s="6" t="s">
        <v>38</v>
      </c>
      <c r="Q17" s="83">
        <v>1026.4482607737607</v>
      </c>
      <c r="R17" s="55">
        <f t="shared" si="1"/>
        <v>8.8888888888888893</v>
      </c>
      <c r="S17" s="56">
        <f t="shared" si="0"/>
        <v>3.8888888888888888</v>
      </c>
      <c r="T17" s="56">
        <f t="shared" si="0"/>
        <v>2.6111111111111125</v>
      </c>
      <c r="U17" s="57">
        <f t="shared" si="2"/>
        <v>0</v>
      </c>
      <c r="V17" s="56">
        <f t="shared" si="3"/>
        <v>7.7777777777777777</v>
      </c>
      <c r="W17" s="14">
        <f t="shared" si="3"/>
        <v>0.38888888888889045</v>
      </c>
    </row>
    <row r="18" spans="2:23" x14ac:dyDescent="0.25">
      <c r="B18" s="4">
        <v>10</v>
      </c>
      <c r="C18" s="33">
        <v>30.37</v>
      </c>
      <c r="D18" s="5">
        <v>48</v>
      </c>
      <c r="E18" s="4">
        <v>38.200000000000003</v>
      </c>
      <c r="F18" s="6">
        <v>36</v>
      </c>
      <c r="G18" s="5" t="s">
        <v>53</v>
      </c>
      <c r="H18" s="6">
        <v>1</v>
      </c>
      <c r="I18" s="6">
        <v>3</v>
      </c>
      <c r="J18" s="14"/>
      <c r="K18" s="4">
        <v>41.3</v>
      </c>
      <c r="L18" s="6">
        <v>29</v>
      </c>
      <c r="M18" s="5" t="s">
        <v>51</v>
      </c>
      <c r="N18" s="5">
        <v>3</v>
      </c>
      <c r="O18" s="11">
        <v>7</v>
      </c>
      <c r="P18" s="6" t="s">
        <v>41</v>
      </c>
      <c r="Q18" s="83">
        <v>1028.683277276386</v>
      </c>
      <c r="R18" s="55">
        <f t="shared" si="1"/>
        <v>8.8888888888888893</v>
      </c>
      <c r="S18" s="56">
        <f t="shared" si="0"/>
        <v>3.444444444444446</v>
      </c>
      <c r="T18" s="56">
        <f t="shared" si="0"/>
        <v>2.2222222222222223</v>
      </c>
      <c r="U18" s="57">
        <f t="shared" si="2"/>
        <v>0</v>
      </c>
      <c r="V18" s="56">
        <f t="shared" si="3"/>
        <v>5.1666666666666652</v>
      </c>
      <c r="W18" s="14">
        <f t="shared" si="3"/>
        <v>-1.6666666666666665</v>
      </c>
    </row>
    <row r="19" spans="2:23" x14ac:dyDescent="0.25">
      <c r="B19" s="4">
        <v>11</v>
      </c>
      <c r="C19" s="33">
        <v>30.271999999999998</v>
      </c>
      <c r="D19" s="5">
        <v>44</v>
      </c>
      <c r="E19" s="4">
        <v>30.8</v>
      </c>
      <c r="F19" s="6">
        <v>29</v>
      </c>
      <c r="G19" s="5" t="s">
        <v>51</v>
      </c>
      <c r="H19" s="6">
        <v>3</v>
      </c>
      <c r="I19" s="6">
        <v>5</v>
      </c>
      <c r="J19" s="14"/>
      <c r="K19" s="4">
        <v>41.7</v>
      </c>
      <c r="L19" s="6">
        <v>26.1</v>
      </c>
      <c r="M19" s="5" t="s">
        <v>51</v>
      </c>
      <c r="N19" s="5">
        <v>3</v>
      </c>
      <c r="O19" s="11">
        <v>6</v>
      </c>
      <c r="P19" s="6" t="s">
        <v>38</v>
      </c>
      <c r="Q19" s="83">
        <v>1025.3646164088514</v>
      </c>
      <c r="R19" s="55">
        <f t="shared" si="1"/>
        <v>6.6666666666666661</v>
      </c>
      <c r="S19" s="56">
        <f t="shared" si="0"/>
        <v>-0.6666666666666663</v>
      </c>
      <c r="T19" s="56">
        <f t="shared" si="0"/>
        <v>-1.6666666666666665</v>
      </c>
      <c r="U19" s="57">
        <f t="shared" si="2"/>
        <v>0</v>
      </c>
      <c r="V19" s="56">
        <f t="shared" si="3"/>
        <v>5.3888888888888902</v>
      </c>
      <c r="W19" s="14">
        <f t="shared" si="3"/>
        <v>-3.2777777777777768</v>
      </c>
    </row>
    <row r="20" spans="2:23" x14ac:dyDescent="0.25">
      <c r="B20" s="4">
        <v>12</v>
      </c>
      <c r="C20" s="33">
        <v>29.97</v>
      </c>
      <c r="D20" s="5">
        <v>46</v>
      </c>
      <c r="E20" s="4">
        <v>42.5</v>
      </c>
      <c r="F20" s="6">
        <v>40.299999999999997</v>
      </c>
      <c r="G20" s="5" t="s">
        <v>51</v>
      </c>
      <c r="H20" s="6">
        <v>4</v>
      </c>
      <c r="I20" s="6">
        <v>10</v>
      </c>
      <c r="J20" s="14">
        <v>0.02</v>
      </c>
      <c r="K20" s="4">
        <v>49.4</v>
      </c>
      <c r="L20" s="6">
        <v>37</v>
      </c>
      <c r="M20" s="5" t="s">
        <v>39</v>
      </c>
      <c r="N20" s="5">
        <v>2</v>
      </c>
      <c r="O20" s="11">
        <v>8</v>
      </c>
      <c r="P20" s="6" t="s">
        <v>38</v>
      </c>
      <c r="Q20" s="83">
        <v>1015.1377227150217</v>
      </c>
      <c r="R20" s="55">
        <f t="shared" si="1"/>
        <v>7.7777777777777777</v>
      </c>
      <c r="S20" s="56">
        <f t="shared" si="0"/>
        <v>5.833333333333333</v>
      </c>
      <c r="T20" s="56">
        <f t="shared" si="0"/>
        <v>4.6111111111111098</v>
      </c>
      <c r="U20" s="57">
        <f t="shared" si="2"/>
        <v>5.0799999999999998E-2</v>
      </c>
      <c r="V20" s="56">
        <f t="shared" si="3"/>
        <v>9.6666666666666661</v>
      </c>
      <c r="W20" s="14">
        <f t="shared" si="3"/>
        <v>2.7777777777777777</v>
      </c>
    </row>
    <row r="21" spans="2:23" x14ac:dyDescent="0.25">
      <c r="B21" s="4">
        <v>13</v>
      </c>
      <c r="C21" s="33">
        <v>30.1</v>
      </c>
      <c r="D21" s="5">
        <v>48</v>
      </c>
      <c r="E21" s="4">
        <v>47.2</v>
      </c>
      <c r="F21" s="6">
        <v>46.4</v>
      </c>
      <c r="G21" s="5" t="s">
        <v>39</v>
      </c>
      <c r="H21" s="6">
        <v>2</v>
      </c>
      <c r="I21" s="6">
        <v>10</v>
      </c>
      <c r="J21" s="14">
        <v>0.01</v>
      </c>
      <c r="K21" s="4">
        <v>49.7</v>
      </c>
      <c r="L21" s="6">
        <v>44.9</v>
      </c>
      <c r="M21" s="5" t="s">
        <v>32</v>
      </c>
      <c r="N21" s="5">
        <v>2</v>
      </c>
      <c r="O21" s="11">
        <v>9</v>
      </c>
      <c r="P21" s="6" t="s">
        <v>41</v>
      </c>
      <c r="Q21" s="83">
        <v>1019.5400279474651</v>
      </c>
      <c r="R21" s="55">
        <f t="shared" si="1"/>
        <v>8.8888888888888893</v>
      </c>
      <c r="S21" s="56">
        <f t="shared" si="0"/>
        <v>8.4444444444444464</v>
      </c>
      <c r="T21" s="56">
        <f t="shared" si="0"/>
        <v>7.9999999999999991</v>
      </c>
      <c r="U21" s="57">
        <f t="shared" si="2"/>
        <v>2.5399999999999999E-2</v>
      </c>
      <c r="V21" s="56">
        <f t="shared" si="3"/>
        <v>9.8333333333333339</v>
      </c>
      <c r="W21" s="14">
        <f t="shared" si="3"/>
        <v>7.1666666666666661</v>
      </c>
    </row>
    <row r="22" spans="2:23" x14ac:dyDescent="0.25">
      <c r="B22" s="4">
        <v>14</v>
      </c>
      <c r="C22" s="33">
        <v>29.834</v>
      </c>
      <c r="D22" s="5">
        <v>50</v>
      </c>
      <c r="E22" s="4">
        <v>49.4</v>
      </c>
      <c r="F22" s="6">
        <v>48</v>
      </c>
      <c r="G22" s="5" t="s">
        <v>39</v>
      </c>
      <c r="H22" s="6">
        <v>3</v>
      </c>
      <c r="I22" s="6">
        <v>10</v>
      </c>
      <c r="J22" s="14">
        <v>0.14000000000000001</v>
      </c>
      <c r="K22" s="4">
        <v>52.4</v>
      </c>
      <c r="L22" s="6">
        <v>46.3</v>
      </c>
      <c r="M22" s="5" t="s">
        <v>39</v>
      </c>
      <c r="N22" s="5">
        <v>4</v>
      </c>
      <c r="O22" s="11">
        <v>9</v>
      </c>
      <c r="P22" s="6" t="s">
        <v>57</v>
      </c>
      <c r="Q22" s="83">
        <v>1010.532234164158</v>
      </c>
      <c r="R22" s="55">
        <f t="shared" si="1"/>
        <v>10</v>
      </c>
      <c r="S22" s="56">
        <f t="shared" si="0"/>
        <v>9.6666666666666661</v>
      </c>
      <c r="T22" s="56">
        <f t="shared" si="0"/>
        <v>8.8888888888888893</v>
      </c>
      <c r="U22" s="57">
        <f t="shared" si="2"/>
        <v>0.35560000000000003</v>
      </c>
      <c r="V22" s="56">
        <f t="shared" si="3"/>
        <v>11.333333333333332</v>
      </c>
      <c r="W22" s="14">
        <f t="shared" si="3"/>
        <v>7.9444444444444429</v>
      </c>
    </row>
    <row r="23" spans="2:23" x14ac:dyDescent="0.25">
      <c r="B23" s="4">
        <v>15</v>
      </c>
      <c r="C23" s="33">
        <v>29.492000000000001</v>
      </c>
      <c r="D23" s="5">
        <v>50</v>
      </c>
      <c r="E23" s="4">
        <v>47</v>
      </c>
      <c r="F23" s="6">
        <v>46</v>
      </c>
      <c r="G23" s="5" t="s">
        <v>39</v>
      </c>
      <c r="H23" s="6">
        <v>3</v>
      </c>
      <c r="I23" s="6">
        <v>5</v>
      </c>
      <c r="J23" s="14">
        <v>0.03</v>
      </c>
      <c r="K23" s="4">
        <v>53.4</v>
      </c>
      <c r="L23" s="6">
        <v>45.5</v>
      </c>
      <c r="M23" s="5" t="s">
        <v>32</v>
      </c>
      <c r="N23" s="5">
        <v>2</v>
      </c>
      <c r="O23" s="11">
        <v>8</v>
      </c>
      <c r="P23" s="6" t="s">
        <v>38</v>
      </c>
      <c r="Q23" s="83">
        <v>998.95078501419175</v>
      </c>
      <c r="R23" s="55">
        <f t="shared" si="1"/>
        <v>10</v>
      </c>
      <c r="S23" s="56">
        <f t="shared" si="0"/>
        <v>8.3333333333333339</v>
      </c>
      <c r="T23" s="56">
        <f t="shared" si="0"/>
        <v>7.7777777777777777</v>
      </c>
      <c r="U23" s="57">
        <f t="shared" si="2"/>
        <v>7.6200000000000004E-2</v>
      </c>
      <c r="V23" s="56">
        <f t="shared" si="3"/>
        <v>11.888888888888888</v>
      </c>
      <c r="W23" s="14">
        <f t="shared" si="3"/>
        <v>7.5</v>
      </c>
    </row>
    <row r="24" spans="2:23" x14ac:dyDescent="0.25">
      <c r="B24" s="4">
        <v>16</v>
      </c>
      <c r="C24" s="33">
        <v>29.62</v>
      </c>
      <c r="D24" s="5">
        <v>50</v>
      </c>
      <c r="E24" s="4">
        <v>47.4</v>
      </c>
      <c r="F24" s="6">
        <v>46.1</v>
      </c>
      <c r="G24" s="5" t="s">
        <v>32</v>
      </c>
      <c r="H24" s="6">
        <v>2</v>
      </c>
      <c r="I24" s="6">
        <v>10</v>
      </c>
      <c r="J24" s="14">
        <v>0.23</v>
      </c>
      <c r="K24" s="4">
        <v>53.9</v>
      </c>
      <c r="L24" s="6">
        <v>43.8</v>
      </c>
      <c r="M24" s="5" t="s">
        <v>32</v>
      </c>
      <c r="N24" s="5">
        <v>1</v>
      </c>
      <c r="O24" s="11">
        <v>9</v>
      </c>
      <c r="P24" s="6" t="s">
        <v>58</v>
      </c>
      <c r="Q24" s="83">
        <v>1003.2853624738282</v>
      </c>
      <c r="R24" s="55">
        <f t="shared" si="1"/>
        <v>10</v>
      </c>
      <c r="S24" s="56">
        <f t="shared" si="0"/>
        <v>8.5555555555555554</v>
      </c>
      <c r="T24" s="56">
        <f t="shared" si="0"/>
        <v>7.8333333333333339</v>
      </c>
      <c r="U24" s="57">
        <f t="shared" si="2"/>
        <v>0.58420000000000005</v>
      </c>
      <c r="V24" s="56">
        <f t="shared" si="3"/>
        <v>12.166666666666666</v>
      </c>
      <c r="W24" s="14">
        <f t="shared" si="3"/>
        <v>6.5555555555555536</v>
      </c>
    </row>
    <row r="25" spans="2:23" x14ac:dyDescent="0.25">
      <c r="B25" s="4">
        <v>17</v>
      </c>
      <c r="C25" s="33">
        <v>29.38</v>
      </c>
      <c r="D25" s="5">
        <v>50</v>
      </c>
      <c r="E25" s="4">
        <v>45.5</v>
      </c>
      <c r="F25" s="6">
        <v>44</v>
      </c>
      <c r="G25" s="5" t="s">
        <v>31</v>
      </c>
      <c r="H25" s="6">
        <v>3</v>
      </c>
      <c r="I25" s="6">
        <v>10</v>
      </c>
      <c r="J25" s="14">
        <v>0.19</v>
      </c>
      <c r="K25" s="4">
        <v>50</v>
      </c>
      <c r="L25" s="6">
        <v>39.299999999999997</v>
      </c>
      <c r="M25" s="5" t="s">
        <v>31</v>
      </c>
      <c r="N25" s="5">
        <v>1.5</v>
      </c>
      <c r="O25" s="11">
        <v>9</v>
      </c>
      <c r="P25" s="6" t="s">
        <v>59</v>
      </c>
      <c r="Q25" s="83">
        <v>995.15802973700966</v>
      </c>
      <c r="R25" s="55">
        <f t="shared" si="1"/>
        <v>10</v>
      </c>
      <c r="S25" s="56">
        <f t="shared" si="1"/>
        <v>7.5</v>
      </c>
      <c r="T25" s="56">
        <f t="shared" si="1"/>
        <v>6.6666666666666661</v>
      </c>
      <c r="U25" s="57">
        <f t="shared" si="2"/>
        <v>0.48260000000000003</v>
      </c>
      <c r="V25" s="56">
        <f t="shared" si="3"/>
        <v>10</v>
      </c>
      <c r="W25" s="14">
        <f t="shared" si="3"/>
        <v>4.0555555555555536</v>
      </c>
    </row>
    <row r="26" spans="2:23" x14ac:dyDescent="0.25">
      <c r="B26" s="4">
        <v>18</v>
      </c>
      <c r="C26" s="33">
        <v>29.686</v>
      </c>
      <c r="D26" s="5">
        <v>50</v>
      </c>
      <c r="E26" s="4">
        <v>42.1</v>
      </c>
      <c r="F26" s="6">
        <v>40.4</v>
      </c>
      <c r="G26" s="5" t="s">
        <v>36</v>
      </c>
      <c r="H26" s="6">
        <v>1</v>
      </c>
      <c r="I26" s="6">
        <v>10</v>
      </c>
      <c r="J26" s="14">
        <v>0.15</v>
      </c>
      <c r="K26" s="4">
        <v>49.3</v>
      </c>
      <c r="L26" s="6">
        <v>37</v>
      </c>
      <c r="M26" s="5" t="s">
        <v>31</v>
      </c>
      <c r="N26" s="5">
        <v>1</v>
      </c>
      <c r="O26" s="11">
        <v>8</v>
      </c>
      <c r="P26" s="6" t="s">
        <v>59</v>
      </c>
      <c r="Q26" s="83">
        <v>1005.5203789764532</v>
      </c>
      <c r="R26" s="55">
        <f t="shared" si="1"/>
        <v>10</v>
      </c>
      <c r="S26" s="56">
        <f t="shared" si="1"/>
        <v>5.6111111111111116</v>
      </c>
      <c r="T26" s="56">
        <f t="shared" si="1"/>
        <v>4.6666666666666661</v>
      </c>
      <c r="U26" s="57">
        <f t="shared" si="2"/>
        <v>0.38100000000000001</v>
      </c>
      <c r="V26" s="56">
        <f t="shared" si="3"/>
        <v>9.6111111111111089</v>
      </c>
      <c r="W26" s="14">
        <f t="shared" si="3"/>
        <v>2.7777777777777777</v>
      </c>
    </row>
    <row r="27" spans="2:23" x14ac:dyDescent="0.25">
      <c r="B27" s="4">
        <v>19</v>
      </c>
      <c r="C27" s="33">
        <v>30.05</v>
      </c>
      <c r="D27" s="5">
        <v>49</v>
      </c>
      <c r="E27" s="4">
        <v>43.2</v>
      </c>
      <c r="F27" s="6">
        <v>39</v>
      </c>
      <c r="G27" s="5" t="s">
        <v>45</v>
      </c>
      <c r="H27" s="6">
        <v>1</v>
      </c>
      <c r="I27" s="6">
        <v>3</v>
      </c>
      <c r="J27" s="14"/>
      <c r="K27" s="4">
        <v>49</v>
      </c>
      <c r="L27" s="6">
        <v>32.200000000000003</v>
      </c>
      <c r="M27" s="5"/>
      <c r="N27" s="5">
        <v>0</v>
      </c>
      <c r="O27" s="11">
        <v>7</v>
      </c>
      <c r="P27" s="6" t="s">
        <v>38</v>
      </c>
      <c r="Q27" s="83">
        <v>1018.1854724913286</v>
      </c>
      <c r="R27" s="55">
        <f t="shared" si="1"/>
        <v>9.4444444444444446</v>
      </c>
      <c r="S27" s="56">
        <f t="shared" si="1"/>
        <v>6.2222222222222232</v>
      </c>
      <c r="T27" s="56">
        <f t="shared" si="1"/>
        <v>3.8888888888888888</v>
      </c>
      <c r="U27" s="57">
        <f t="shared" si="2"/>
        <v>0</v>
      </c>
      <c r="V27" s="56">
        <f t="shared" si="3"/>
        <v>9.4444444444444446</v>
      </c>
      <c r="W27" s="14">
        <f t="shared" si="3"/>
        <v>0.11111111111111269</v>
      </c>
    </row>
    <row r="28" spans="2:23" x14ac:dyDescent="0.25">
      <c r="B28" s="4">
        <v>20</v>
      </c>
      <c r="C28" s="33">
        <v>30.23</v>
      </c>
      <c r="D28" s="5">
        <v>49</v>
      </c>
      <c r="E28" s="4">
        <v>37</v>
      </c>
      <c r="F28" s="6">
        <v>37</v>
      </c>
      <c r="G28" s="5"/>
      <c r="H28" s="6">
        <v>0</v>
      </c>
      <c r="I28" s="6">
        <v>0</v>
      </c>
      <c r="J28" s="14"/>
      <c r="K28" s="4">
        <v>51.3</v>
      </c>
      <c r="L28" s="6">
        <v>30.2</v>
      </c>
      <c r="M28" s="5"/>
      <c r="N28" s="5">
        <v>0</v>
      </c>
      <c r="O28" s="11">
        <v>7</v>
      </c>
      <c r="P28" s="6" t="s">
        <v>55</v>
      </c>
      <c r="Q28" s="83">
        <v>1023.9423331799081</v>
      </c>
      <c r="R28" s="55">
        <f t="shared" si="1"/>
        <v>9.4444444444444446</v>
      </c>
      <c r="S28" s="56">
        <f t="shared" si="1"/>
        <v>2.7777777777777777</v>
      </c>
      <c r="T28" s="56">
        <f t="shared" si="1"/>
        <v>2.7777777777777777</v>
      </c>
      <c r="U28" s="57">
        <f t="shared" si="2"/>
        <v>0</v>
      </c>
      <c r="V28" s="56">
        <f t="shared" si="3"/>
        <v>10.72222222222222</v>
      </c>
      <c r="W28" s="14">
        <f t="shared" si="3"/>
        <v>-1.0000000000000004</v>
      </c>
    </row>
    <row r="29" spans="2:23" x14ac:dyDescent="0.25">
      <c r="B29" s="4">
        <v>21</v>
      </c>
      <c r="C29" s="33">
        <v>30.1</v>
      </c>
      <c r="D29" s="5">
        <v>48</v>
      </c>
      <c r="E29" s="4">
        <v>43</v>
      </c>
      <c r="F29" s="6">
        <v>39.700000000000003</v>
      </c>
      <c r="G29" s="5" t="s">
        <v>39</v>
      </c>
      <c r="H29" s="6">
        <v>3</v>
      </c>
      <c r="I29" s="6">
        <v>0</v>
      </c>
      <c r="J29" s="14">
        <v>0.09</v>
      </c>
      <c r="K29" s="4">
        <v>49.5</v>
      </c>
      <c r="L29" s="6">
        <v>30.7</v>
      </c>
      <c r="M29" s="5" t="s">
        <v>32</v>
      </c>
      <c r="N29" s="5">
        <v>2</v>
      </c>
      <c r="O29" s="11">
        <v>8</v>
      </c>
      <c r="P29" s="6" t="s">
        <v>38</v>
      </c>
      <c r="Q29" s="83">
        <v>1019.5400279474651</v>
      </c>
      <c r="R29" s="55">
        <f t="shared" si="1"/>
        <v>8.8888888888888893</v>
      </c>
      <c r="S29" s="56">
        <f t="shared" si="1"/>
        <v>6.1111111111111107</v>
      </c>
      <c r="T29" s="56">
        <f t="shared" si="1"/>
        <v>4.2777777777777795</v>
      </c>
      <c r="U29" s="57">
        <f t="shared" si="2"/>
        <v>0.22859999999999997</v>
      </c>
      <c r="V29" s="56">
        <f t="shared" si="3"/>
        <v>9.7222222222222214</v>
      </c>
      <c r="W29" s="14">
        <f t="shared" si="3"/>
        <v>-0.72222222222222265</v>
      </c>
    </row>
    <row r="30" spans="2:23" x14ac:dyDescent="0.25">
      <c r="B30" s="4">
        <v>22</v>
      </c>
      <c r="C30" s="33">
        <v>29.803999999999998</v>
      </c>
      <c r="D30" s="5">
        <v>49</v>
      </c>
      <c r="E30" s="4">
        <v>45.4</v>
      </c>
      <c r="F30" s="6">
        <v>45</v>
      </c>
      <c r="G30" s="5" t="s">
        <v>32</v>
      </c>
      <c r="H30" s="6">
        <v>2</v>
      </c>
      <c r="I30" s="6">
        <v>10</v>
      </c>
      <c r="J30" s="14">
        <v>0.03</v>
      </c>
      <c r="K30" s="4">
        <v>51.1</v>
      </c>
      <c r="L30" s="6">
        <v>42.9</v>
      </c>
      <c r="M30" s="5" t="s">
        <v>36</v>
      </c>
      <c r="N30" s="5">
        <v>1</v>
      </c>
      <c r="O30" s="11">
        <v>9</v>
      </c>
      <c r="P30" s="6" t="s">
        <v>38</v>
      </c>
      <c r="Q30" s="83">
        <v>1009.5163175720554</v>
      </c>
      <c r="R30" s="55">
        <f t="shared" si="1"/>
        <v>9.4444444444444446</v>
      </c>
      <c r="S30" s="56">
        <f t="shared" si="1"/>
        <v>7.4444444444444438</v>
      </c>
      <c r="T30" s="56">
        <f t="shared" si="1"/>
        <v>7.2222222222222223</v>
      </c>
      <c r="U30" s="57">
        <f t="shared" si="2"/>
        <v>7.6200000000000004E-2</v>
      </c>
      <c r="V30" s="56">
        <f t="shared" si="3"/>
        <v>10.611111111111112</v>
      </c>
      <c r="W30" s="14">
        <f t="shared" si="3"/>
        <v>6.0555555555555545</v>
      </c>
    </row>
    <row r="31" spans="2:23" x14ac:dyDescent="0.25">
      <c r="B31" s="4">
        <v>23</v>
      </c>
      <c r="C31" s="33">
        <v>29.99</v>
      </c>
      <c r="D31" s="5">
        <v>50</v>
      </c>
      <c r="E31" s="4">
        <v>46.7</v>
      </c>
      <c r="F31" s="6">
        <v>45.7</v>
      </c>
      <c r="G31" s="5" t="s">
        <v>36</v>
      </c>
      <c r="H31" s="6">
        <v>1</v>
      </c>
      <c r="I31" s="6">
        <v>9</v>
      </c>
      <c r="J31" s="14">
        <v>0.08</v>
      </c>
      <c r="K31" s="4">
        <v>53</v>
      </c>
      <c r="L31" s="6">
        <v>37</v>
      </c>
      <c r="M31" s="5"/>
      <c r="N31" s="5">
        <v>0</v>
      </c>
      <c r="O31" s="11">
        <v>8</v>
      </c>
      <c r="P31" s="6" t="s">
        <v>38</v>
      </c>
      <c r="Q31" s="83">
        <v>1015.8150004430897</v>
      </c>
      <c r="R31" s="55">
        <f t="shared" si="1"/>
        <v>10</v>
      </c>
      <c r="S31" s="56">
        <f t="shared" si="1"/>
        <v>8.1666666666666679</v>
      </c>
      <c r="T31" s="56">
        <f t="shared" si="1"/>
        <v>7.6111111111111125</v>
      </c>
      <c r="U31" s="57">
        <f t="shared" si="2"/>
        <v>0.20319999999999999</v>
      </c>
      <c r="V31" s="56">
        <f t="shared" si="3"/>
        <v>11.666666666666666</v>
      </c>
      <c r="W31" s="14">
        <f t="shared" si="3"/>
        <v>2.7777777777777777</v>
      </c>
    </row>
    <row r="32" spans="2:23" x14ac:dyDescent="0.25">
      <c r="B32" s="4">
        <v>24</v>
      </c>
      <c r="C32" s="33">
        <v>30.047999999999998</v>
      </c>
      <c r="D32" s="5">
        <v>50</v>
      </c>
      <c r="E32" s="4">
        <v>45</v>
      </c>
      <c r="F32" s="6">
        <v>44.8</v>
      </c>
      <c r="G32" s="5"/>
      <c r="H32" s="6">
        <v>0</v>
      </c>
      <c r="I32" s="6">
        <v>6</v>
      </c>
      <c r="J32" s="14"/>
      <c r="K32" s="4">
        <v>49.3</v>
      </c>
      <c r="L32" s="6">
        <v>36.299999999999997</v>
      </c>
      <c r="M32" s="5" t="s">
        <v>51</v>
      </c>
      <c r="N32" s="5">
        <v>1</v>
      </c>
      <c r="O32" s="11">
        <v>7</v>
      </c>
      <c r="P32" s="6" t="s">
        <v>38</v>
      </c>
      <c r="Q32" s="83">
        <v>1017.7791058544874</v>
      </c>
      <c r="R32" s="55">
        <f t="shared" si="1"/>
        <v>10</v>
      </c>
      <c r="S32" s="56">
        <f t="shared" si="1"/>
        <v>7.2222222222222223</v>
      </c>
      <c r="T32" s="56">
        <f t="shared" si="1"/>
        <v>7.1111111111111089</v>
      </c>
      <c r="U32" s="57">
        <f t="shared" si="2"/>
        <v>0</v>
      </c>
      <c r="V32" s="56">
        <f t="shared" si="3"/>
        <v>9.6111111111111089</v>
      </c>
      <c r="W32" s="14">
        <f t="shared" si="3"/>
        <v>2.3888888888888871</v>
      </c>
    </row>
    <row r="33" spans="2:23" x14ac:dyDescent="0.25">
      <c r="B33" s="4">
        <v>25</v>
      </c>
      <c r="C33" s="33">
        <v>29.8</v>
      </c>
      <c r="D33" s="5">
        <v>50</v>
      </c>
      <c r="E33" s="4">
        <v>44</v>
      </c>
      <c r="F33" s="6">
        <v>42.7</v>
      </c>
      <c r="G33" s="5" t="s">
        <v>39</v>
      </c>
      <c r="H33" s="6">
        <v>2</v>
      </c>
      <c r="I33" s="6">
        <v>1</v>
      </c>
      <c r="J33" s="14"/>
      <c r="K33" s="4">
        <v>51.8</v>
      </c>
      <c r="L33" s="6">
        <v>40.6</v>
      </c>
      <c r="M33" s="5" t="s">
        <v>39</v>
      </c>
      <c r="N33" s="5">
        <v>3</v>
      </c>
      <c r="O33" s="11">
        <v>8</v>
      </c>
      <c r="P33" s="6" t="s">
        <v>38</v>
      </c>
      <c r="Q33" s="83">
        <v>1009.3808620264419</v>
      </c>
      <c r="R33" s="55">
        <f t="shared" si="1"/>
        <v>10</v>
      </c>
      <c r="S33" s="56">
        <f t="shared" si="1"/>
        <v>6.6666666666666661</v>
      </c>
      <c r="T33" s="56">
        <f t="shared" si="1"/>
        <v>5.9444444444444455</v>
      </c>
      <c r="U33" s="57">
        <f t="shared" si="2"/>
        <v>0</v>
      </c>
      <c r="V33" s="56">
        <f t="shared" si="3"/>
        <v>10.999999999999998</v>
      </c>
      <c r="W33" s="14">
        <f t="shared" si="3"/>
        <v>4.7777777777777786</v>
      </c>
    </row>
    <row r="34" spans="2:23" x14ac:dyDescent="0.25">
      <c r="B34" s="4">
        <v>26</v>
      </c>
      <c r="C34" s="33">
        <v>29.25</v>
      </c>
      <c r="D34" s="5">
        <v>50</v>
      </c>
      <c r="E34" s="4">
        <v>46.3</v>
      </c>
      <c r="F34" s="6">
        <v>45.3</v>
      </c>
      <c r="G34" s="5" t="s">
        <v>39</v>
      </c>
      <c r="H34" s="6">
        <v>4</v>
      </c>
      <c r="I34" s="6">
        <v>10</v>
      </c>
      <c r="J34" s="14">
        <v>0.78</v>
      </c>
      <c r="K34" s="4">
        <v>50</v>
      </c>
      <c r="L34" s="6">
        <v>45.3</v>
      </c>
      <c r="M34" s="5" t="s">
        <v>32</v>
      </c>
      <c r="N34" s="5">
        <v>2</v>
      </c>
      <c r="O34" s="11">
        <v>8</v>
      </c>
      <c r="P34" s="6" t="s">
        <v>60</v>
      </c>
      <c r="Q34" s="83">
        <v>990.75572450456639</v>
      </c>
      <c r="R34" s="55">
        <f t="shared" si="1"/>
        <v>10</v>
      </c>
      <c r="S34" s="56">
        <f t="shared" si="1"/>
        <v>7.9444444444444429</v>
      </c>
      <c r="T34" s="56">
        <f t="shared" si="1"/>
        <v>7.3888888888888875</v>
      </c>
      <c r="U34" s="57">
        <f t="shared" si="2"/>
        <v>1.9812000000000001</v>
      </c>
      <c r="V34" s="56">
        <f t="shared" si="3"/>
        <v>10</v>
      </c>
      <c r="W34" s="14">
        <f t="shared" si="3"/>
        <v>7.3888888888888875</v>
      </c>
    </row>
    <row r="35" spans="2:23" x14ac:dyDescent="0.25">
      <c r="B35" s="4">
        <v>27</v>
      </c>
      <c r="C35" s="33">
        <v>29.315999999999999</v>
      </c>
      <c r="D35" s="5">
        <v>50</v>
      </c>
      <c r="E35" s="4">
        <v>47.6</v>
      </c>
      <c r="F35" s="6">
        <v>45.2</v>
      </c>
      <c r="G35" s="5" t="s">
        <v>32</v>
      </c>
      <c r="H35" s="6">
        <v>2</v>
      </c>
      <c r="I35" s="6">
        <v>9</v>
      </c>
      <c r="J35" s="14"/>
      <c r="K35" s="4">
        <v>54</v>
      </c>
      <c r="L35" s="6">
        <v>36.5</v>
      </c>
      <c r="M35" s="5"/>
      <c r="N35" s="5">
        <v>0</v>
      </c>
      <c r="O35" s="11">
        <v>9</v>
      </c>
      <c r="P35" s="6" t="s">
        <v>38</v>
      </c>
      <c r="Q35" s="83">
        <v>992.99074100719133</v>
      </c>
      <c r="R35" s="55">
        <f t="shared" si="1"/>
        <v>10</v>
      </c>
      <c r="S35" s="56">
        <f t="shared" si="1"/>
        <v>8.6666666666666679</v>
      </c>
      <c r="T35" s="56">
        <f t="shared" si="1"/>
        <v>7.3333333333333348</v>
      </c>
      <c r="U35" s="57">
        <f t="shared" si="2"/>
        <v>0</v>
      </c>
      <c r="V35" s="56">
        <f t="shared" si="3"/>
        <v>12.222222222222221</v>
      </c>
      <c r="W35" s="14">
        <f t="shared" si="3"/>
        <v>2.5</v>
      </c>
    </row>
    <row r="36" spans="2:23" x14ac:dyDescent="0.25">
      <c r="B36" s="4">
        <v>28</v>
      </c>
      <c r="C36" s="33">
        <v>30</v>
      </c>
      <c r="D36" s="5">
        <v>49</v>
      </c>
      <c r="E36" s="4">
        <v>44.7</v>
      </c>
      <c r="F36" s="6">
        <v>44</v>
      </c>
      <c r="G36" s="5"/>
      <c r="H36" s="6">
        <v>0</v>
      </c>
      <c r="I36" s="6">
        <v>0</v>
      </c>
      <c r="J36" s="14">
        <v>0.02</v>
      </c>
      <c r="K36" s="4">
        <v>52.3</v>
      </c>
      <c r="L36" s="6">
        <v>33</v>
      </c>
      <c r="M36" s="5" t="s">
        <v>39</v>
      </c>
      <c r="N36" s="5">
        <v>2</v>
      </c>
      <c r="O36" s="11">
        <v>7</v>
      </c>
      <c r="P36" s="6" t="s">
        <v>38</v>
      </c>
      <c r="Q36" s="83">
        <v>1016.1536393071241</v>
      </c>
      <c r="R36" s="55">
        <f t="shared" si="1"/>
        <v>9.4444444444444446</v>
      </c>
      <c r="S36" s="56">
        <f t="shared" si="1"/>
        <v>7.0555555555555571</v>
      </c>
      <c r="T36" s="56">
        <f t="shared" si="1"/>
        <v>6.6666666666666661</v>
      </c>
      <c r="U36" s="57">
        <f t="shared" si="2"/>
        <v>5.0799999999999998E-2</v>
      </c>
      <c r="V36" s="56">
        <f t="shared" si="3"/>
        <v>11.277777777777777</v>
      </c>
      <c r="W36" s="14">
        <f t="shared" si="3"/>
        <v>0.55555555555555558</v>
      </c>
    </row>
    <row r="37" spans="2:23" x14ac:dyDescent="0.25">
      <c r="B37" s="1" t="s">
        <v>15</v>
      </c>
      <c r="C37" s="12">
        <f t="shared" ref="C37:O37" si="4">SUM(C6:C36)</f>
        <v>841.15600000000006</v>
      </c>
      <c r="D37" s="36">
        <f t="shared" si="4"/>
        <v>1375</v>
      </c>
      <c r="E37" s="36">
        <f t="shared" ref="E37" si="5">SUM(E6:E36)</f>
        <v>1204.0999999999999</v>
      </c>
      <c r="F37" s="36">
        <f t="shared" si="4"/>
        <v>1163.3000000000002</v>
      </c>
      <c r="G37" s="36"/>
      <c r="H37" s="36">
        <f t="shared" si="4"/>
        <v>42</v>
      </c>
      <c r="I37" s="36">
        <f t="shared" si="4"/>
        <v>176</v>
      </c>
      <c r="J37" s="35">
        <f t="shared" si="4"/>
        <v>2.0400000000000005</v>
      </c>
      <c r="K37" s="36">
        <f t="shared" si="4"/>
        <v>1390.1999999999996</v>
      </c>
      <c r="L37" s="36">
        <f t="shared" si="4"/>
        <v>1033.3</v>
      </c>
      <c r="M37" s="12"/>
      <c r="N37" s="36">
        <f t="shared" si="4"/>
        <v>34</v>
      </c>
      <c r="O37" s="37">
        <f t="shared" si="4"/>
        <v>218</v>
      </c>
      <c r="P37" s="3"/>
      <c r="Q37" s="37">
        <f>SUM(Q9:Q36)</f>
        <v>28491.787192145846</v>
      </c>
      <c r="R37" s="37"/>
      <c r="S37" s="53"/>
      <c r="T37" s="53"/>
      <c r="U37" s="54">
        <f t="shared" si="2"/>
        <v>5.1816000000000013</v>
      </c>
      <c r="V37" s="53"/>
      <c r="W37" s="13"/>
    </row>
    <row r="38" spans="2:23" x14ac:dyDescent="0.25">
      <c r="B38" s="7" t="s">
        <v>16</v>
      </c>
      <c r="C38" s="15">
        <f>C37/28</f>
        <v>30.041285714285717</v>
      </c>
      <c r="D38" s="38">
        <f t="shared" ref="D38:O38" si="6">D37/28</f>
        <v>49.107142857142854</v>
      </c>
      <c r="E38" s="38">
        <f t="shared" si="6"/>
        <v>43.003571428571426</v>
      </c>
      <c r="F38" s="38">
        <f t="shared" si="6"/>
        <v>41.546428571428578</v>
      </c>
      <c r="G38" s="15"/>
      <c r="H38" s="38">
        <f t="shared" si="6"/>
        <v>1.5</v>
      </c>
      <c r="I38" s="38">
        <f t="shared" si="6"/>
        <v>6.2857142857142856</v>
      </c>
      <c r="J38" s="38">
        <f t="shared" si="6"/>
        <v>7.285714285714287E-2</v>
      </c>
      <c r="K38" s="38">
        <f t="shared" si="6"/>
        <v>49.649999999999984</v>
      </c>
      <c r="L38" s="38">
        <f t="shared" si="6"/>
        <v>36.903571428571425</v>
      </c>
      <c r="M38" s="15"/>
      <c r="N38" s="38">
        <f t="shared" si="6"/>
        <v>1.2142857142857142</v>
      </c>
      <c r="O38" s="39">
        <f t="shared" si="6"/>
        <v>7.7857142857142856</v>
      </c>
      <c r="P38" s="9"/>
      <c r="Q38" s="39">
        <f>AVERAGE(Q9:Q36)</f>
        <v>1017.5638282909231</v>
      </c>
      <c r="R38" s="39">
        <f t="shared" si="1"/>
        <v>9.5039682539682513</v>
      </c>
      <c r="S38" s="58">
        <f t="shared" si="1"/>
        <v>6.1130952380952364</v>
      </c>
      <c r="T38" s="58">
        <f t="shared" si="1"/>
        <v>5.3035714285714324</v>
      </c>
      <c r="U38" s="59">
        <f t="shared" si="2"/>
        <v>0.18505714285714286</v>
      </c>
      <c r="V38" s="58">
        <f t="shared" si="3"/>
        <v>9.8055555555555465</v>
      </c>
      <c r="W38" s="60">
        <f t="shared" si="3"/>
        <v>2.7242063492063471</v>
      </c>
    </row>
    <row r="40" spans="2:23" x14ac:dyDescent="0.25">
      <c r="B40" s="1"/>
      <c r="C40" s="93" t="s">
        <v>17</v>
      </c>
      <c r="D40" s="94"/>
      <c r="E40" s="94"/>
      <c r="F40" s="94"/>
      <c r="G40" s="94"/>
      <c r="H40" s="94"/>
      <c r="I40" s="94"/>
      <c r="J40" s="94"/>
      <c r="K40" s="95"/>
    </row>
    <row r="41" spans="2:23" x14ac:dyDescent="0.25">
      <c r="B41" s="7" t="s">
        <v>7</v>
      </c>
      <c r="C41" s="7" t="s">
        <v>18</v>
      </c>
      <c r="D41" s="8" t="s">
        <v>19</v>
      </c>
      <c r="E41" s="8" t="s">
        <v>20</v>
      </c>
      <c r="F41" s="8" t="s">
        <v>21</v>
      </c>
      <c r="G41" s="8" t="s">
        <v>22</v>
      </c>
      <c r="H41" s="8" t="s">
        <v>23</v>
      </c>
      <c r="I41" s="8" t="s">
        <v>24</v>
      </c>
      <c r="J41" s="8" t="s">
        <v>25</v>
      </c>
      <c r="K41" s="9" t="s">
        <v>26</v>
      </c>
    </row>
    <row r="42" spans="2:23" ht="30" x14ac:dyDescent="0.25">
      <c r="B42" s="23" t="s">
        <v>27</v>
      </c>
      <c r="C42" s="4">
        <v>0.5</v>
      </c>
      <c r="D42" s="5">
        <v>1.5</v>
      </c>
      <c r="E42" s="5">
        <v>1</v>
      </c>
      <c r="F42" s="5">
        <v>3</v>
      </c>
      <c r="G42" s="5">
        <v>5</v>
      </c>
      <c r="H42" s="5">
        <v>4</v>
      </c>
      <c r="I42" s="5">
        <v>2.5</v>
      </c>
      <c r="J42" s="5">
        <v>2</v>
      </c>
      <c r="K42" s="6">
        <v>17</v>
      </c>
    </row>
    <row r="43" spans="2:23" ht="30" x14ac:dyDescent="0.25">
      <c r="B43" s="24" t="s">
        <v>28</v>
      </c>
      <c r="C43" s="7">
        <v>1.5</v>
      </c>
      <c r="D43" s="8">
        <v>3</v>
      </c>
      <c r="E43" s="8">
        <v>2.5</v>
      </c>
      <c r="F43" s="8">
        <v>14.5</v>
      </c>
      <c r="G43" s="8">
        <v>28</v>
      </c>
      <c r="H43" s="8">
        <v>15</v>
      </c>
      <c r="I43" s="8">
        <v>6</v>
      </c>
      <c r="J43" s="8">
        <v>6</v>
      </c>
      <c r="K43" s="9"/>
    </row>
  </sheetData>
  <mergeCells count="14">
    <mergeCell ref="Q6:T6"/>
    <mergeCell ref="U6:U8"/>
    <mergeCell ref="V6:W6"/>
    <mergeCell ref="V7:W7"/>
    <mergeCell ref="C40:K40"/>
    <mergeCell ref="B6:B8"/>
    <mergeCell ref="C6:I6"/>
    <mergeCell ref="J6:J8"/>
    <mergeCell ref="K6:O6"/>
    <mergeCell ref="P6:P8"/>
    <mergeCell ref="E7:F7"/>
    <mergeCell ref="G7:H7"/>
    <mergeCell ref="K7:L7"/>
    <mergeCell ref="M7:N7"/>
  </mergeCells>
  <conditionalFormatting sqref="C9:C32">
    <cfRule type="expression" dxfId="156" priority="26">
      <formula>C9&gt;31</formula>
    </cfRule>
  </conditionalFormatting>
  <conditionalFormatting sqref="C9:C32">
    <cfRule type="expression" dxfId="155" priority="25">
      <formula>C9&lt;29</formula>
    </cfRule>
  </conditionalFormatting>
  <conditionalFormatting sqref="D9:D32">
    <cfRule type="expression" dxfId="154" priority="23">
      <formula>D9&lt;40</formula>
    </cfRule>
    <cfRule type="expression" dxfId="153" priority="24">
      <formula>D9&gt;70</formula>
    </cfRule>
  </conditionalFormatting>
  <conditionalFormatting sqref="F9:F32">
    <cfRule type="expression" dxfId="152" priority="22">
      <formula>F9&gt;E9</formula>
    </cfRule>
  </conditionalFormatting>
  <conditionalFormatting sqref="I9:I32">
    <cfRule type="cellIs" dxfId="151" priority="21" operator="greaterThan">
      <formula>10</formula>
    </cfRule>
  </conditionalFormatting>
  <conditionalFormatting sqref="J9:J32">
    <cfRule type="cellIs" dxfId="150" priority="20" operator="greaterThanOrEqual">
      <formula>5</formula>
    </cfRule>
  </conditionalFormatting>
  <conditionalFormatting sqref="K9:K32">
    <cfRule type="cellIs" dxfId="149" priority="18" operator="lessThan">
      <formula>35</formula>
    </cfRule>
    <cfRule type="cellIs" dxfId="148" priority="19" operator="greaterThanOrEqual">
      <formula>85</formula>
    </cfRule>
  </conditionalFormatting>
  <conditionalFormatting sqref="L9:L32">
    <cfRule type="cellIs" dxfId="147" priority="16" operator="notBetween">
      <formula>70</formula>
      <formula>20</formula>
    </cfRule>
    <cfRule type="expression" dxfId="146" priority="17">
      <formula>L9&gt;K9</formula>
    </cfRule>
  </conditionalFormatting>
  <conditionalFormatting sqref="O9:O32">
    <cfRule type="cellIs" dxfId="145" priority="15" operator="greaterThan">
      <formula>10</formula>
    </cfRule>
  </conditionalFormatting>
  <conditionalFormatting sqref="P9:P32">
    <cfRule type="containsBlanks" dxfId="144" priority="14">
      <formula>LEN(TRIM(P9))=0</formula>
    </cfRule>
  </conditionalFormatting>
  <conditionalFormatting sqref="C33:C36">
    <cfRule type="expression" dxfId="143" priority="13">
      <formula>C33&gt;31</formula>
    </cfRule>
  </conditionalFormatting>
  <conditionalFormatting sqref="C33:C36">
    <cfRule type="expression" dxfId="142" priority="12">
      <formula>C33&lt;29</formula>
    </cfRule>
  </conditionalFormatting>
  <conditionalFormatting sqref="D33:D36">
    <cfRule type="expression" dxfId="141" priority="10">
      <formula>D33&lt;40</formula>
    </cfRule>
    <cfRule type="expression" dxfId="140" priority="11">
      <formula>D33&gt;70</formula>
    </cfRule>
  </conditionalFormatting>
  <conditionalFormatting sqref="F33:F36">
    <cfRule type="expression" dxfId="139" priority="9">
      <formula>F33&gt;E33</formula>
    </cfRule>
  </conditionalFormatting>
  <conditionalFormatting sqref="I33:I36">
    <cfRule type="cellIs" dxfId="138" priority="8" operator="greaterThan">
      <formula>10</formula>
    </cfRule>
  </conditionalFormatting>
  <conditionalFormatting sqref="J33:J36">
    <cfRule type="cellIs" dxfId="137" priority="7" operator="greaterThanOrEqual">
      <formula>5</formula>
    </cfRule>
  </conditionalFormatting>
  <conditionalFormatting sqref="K33:K36">
    <cfRule type="cellIs" dxfId="136" priority="5" operator="lessThan">
      <formula>35</formula>
    </cfRule>
    <cfRule type="cellIs" dxfId="135" priority="6" operator="greaterThanOrEqual">
      <formula>85</formula>
    </cfRule>
  </conditionalFormatting>
  <conditionalFormatting sqref="L33:L36">
    <cfRule type="cellIs" dxfId="134" priority="3" operator="notBetween">
      <formula>70</formula>
      <formula>20</formula>
    </cfRule>
    <cfRule type="expression" dxfId="133" priority="4">
      <formula>L33&gt;K33</formula>
    </cfRule>
  </conditionalFormatting>
  <conditionalFormatting sqref="O33:O36">
    <cfRule type="cellIs" dxfId="132" priority="2" operator="greaterThan">
      <formula>10</formula>
    </cfRule>
  </conditionalFormatting>
  <conditionalFormatting sqref="P33:P36">
    <cfRule type="containsBlanks" dxfId="131"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topLeftCell="B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s="20" customFormat="1" ht="90" x14ac:dyDescent="0.25">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3" t="s">
        <v>4</v>
      </c>
      <c r="S8" s="41" t="s">
        <v>5</v>
      </c>
      <c r="T8" s="42" t="s">
        <v>6</v>
      </c>
      <c r="U8" s="89"/>
      <c r="V8" s="40" t="s">
        <v>11</v>
      </c>
      <c r="W8" s="42" t="s">
        <v>12</v>
      </c>
    </row>
    <row r="9" spans="1:23" x14ac:dyDescent="0.25">
      <c r="B9" s="1">
        <v>1</v>
      </c>
      <c r="C9" s="27">
        <v>29.96</v>
      </c>
      <c r="D9" s="1">
        <v>51</v>
      </c>
      <c r="E9" s="1">
        <v>48.2</v>
      </c>
      <c r="F9" s="3">
        <v>47.6</v>
      </c>
      <c r="G9" s="2" t="s">
        <v>39</v>
      </c>
      <c r="H9" s="3">
        <v>1</v>
      </c>
      <c r="I9" s="3">
        <v>8</v>
      </c>
      <c r="J9" s="13">
        <v>0.09</v>
      </c>
      <c r="K9" s="1">
        <v>56.4</v>
      </c>
      <c r="L9" s="3">
        <v>44</v>
      </c>
      <c r="M9" s="2" t="s">
        <v>32</v>
      </c>
      <c r="N9" s="2">
        <v>1</v>
      </c>
      <c r="O9" s="10">
        <v>9</v>
      </c>
      <c r="P9" s="3" t="s">
        <v>61</v>
      </c>
      <c r="Q9" s="83">
        <v>1014.5959005325669</v>
      </c>
      <c r="R9" s="37">
        <f>CONVERT(D9,"F","C")</f>
        <v>10.555555555555555</v>
      </c>
      <c r="S9" s="53">
        <f t="shared" ref="S9:T24" si="0">CONVERT(E9,"F","C")</f>
        <v>9.0000000000000018</v>
      </c>
      <c r="T9" s="53">
        <f t="shared" si="0"/>
        <v>8.6666666666666679</v>
      </c>
      <c r="U9" s="54">
        <f>CONVERT(J9,"in","cm")</f>
        <v>0.22859999999999997</v>
      </c>
      <c r="V9" s="53">
        <f>CONVERT(K9,"F","C")</f>
        <v>13.555555555555554</v>
      </c>
      <c r="W9" s="13">
        <f>CONVERT(L9,"F","C")</f>
        <v>6.6666666666666661</v>
      </c>
    </row>
    <row r="10" spans="1:23" x14ac:dyDescent="0.25">
      <c r="B10" s="4">
        <v>2</v>
      </c>
      <c r="C10" s="33">
        <v>30.36</v>
      </c>
      <c r="D10" s="5">
        <v>52</v>
      </c>
      <c r="E10" s="4">
        <v>49</v>
      </c>
      <c r="F10" s="6">
        <v>48.9</v>
      </c>
      <c r="G10" s="5" t="s">
        <v>32</v>
      </c>
      <c r="H10" s="6">
        <v>1</v>
      </c>
      <c r="I10" s="6">
        <v>10</v>
      </c>
      <c r="J10" s="14">
        <v>0.09</v>
      </c>
      <c r="K10" s="4">
        <v>56</v>
      </c>
      <c r="L10" s="6">
        <v>44.1</v>
      </c>
      <c r="M10" s="5" t="s">
        <v>51</v>
      </c>
      <c r="N10" s="5">
        <v>1</v>
      </c>
      <c r="O10" s="11">
        <v>9</v>
      </c>
      <c r="P10" s="6" t="s">
        <v>61</v>
      </c>
      <c r="Q10" s="83">
        <v>1028.141455093931</v>
      </c>
      <c r="R10" s="55">
        <f t="shared" ref="R10:T41" si="1">CONVERT(D10,"F","C")</f>
        <v>11.111111111111111</v>
      </c>
      <c r="S10" s="56">
        <f t="shared" si="0"/>
        <v>9.4444444444444446</v>
      </c>
      <c r="T10" s="56">
        <f t="shared" si="0"/>
        <v>9.3888888888888875</v>
      </c>
      <c r="U10" s="57">
        <f t="shared" ref="U10:U41" si="2">CONVERT(J10,"in","cm")</f>
        <v>0.22859999999999997</v>
      </c>
      <c r="V10" s="56">
        <f t="shared" ref="V10:W41" si="3">CONVERT(K10,"F","C")</f>
        <v>13.333333333333332</v>
      </c>
      <c r="W10" s="14">
        <f t="shared" si="3"/>
        <v>6.7222222222222232</v>
      </c>
    </row>
    <row r="11" spans="1:23" x14ac:dyDescent="0.25">
      <c r="B11" s="4">
        <v>3</v>
      </c>
      <c r="C11" s="33">
        <v>30.527999999999999</v>
      </c>
      <c r="D11" s="5">
        <v>52</v>
      </c>
      <c r="E11" s="4">
        <v>43.3</v>
      </c>
      <c r="F11" s="6">
        <v>43.3</v>
      </c>
      <c r="G11" s="5" t="s">
        <v>51</v>
      </c>
      <c r="H11" s="6">
        <v>1</v>
      </c>
      <c r="I11" s="6">
        <v>10</v>
      </c>
      <c r="J11" s="14"/>
      <c r="K11" s="4">
        <v>52.5</v>
      </c>
      <c r="L11" s="6">
        <v>41.4</v>
      </c>
      <c r="M11" s="5" t="s">
        <v>53</v>
      </c>
      <c r="N11" s="5">
        <v>1.5</v>
      </c>
      <c r="O11" s="11">
        <v>9</v>
      </c>
      <c r="P11" s="6" t="s">
        <v>38</v>
      </c>
      <c r="Q11" s="83">
        <v>1033.8305880097039</v>
      </c>
      <c r="R11" s="55">
        <f t="shared" si="1"/>
        <v>11.111111111111111</v>
      </c>
      <c r="S11" s="56">
        <f t="shared" si="0"/>
        <v>6.2777777777777759</v>
      </c>
      <c r="T11" s="56">
        <f t="shared" si="0"/>
        <v>6.2777777777777759</v>
      </c>
      <c r="U11" s="57">
        <f t="shared" si="2"/>
        <v>0</v>
      </c>
      <c r="V11" s="56">
        <f t="shared" si="3"/>
        <v>11.388888888888889</v>
      </c>
      <c r="W11" s="14">
        <f t="shared" si="3"/>
        <v>5.2222222222222214</v>
      </c>
    </row>
    <row r="12" spans="1:23" x14ac:dyDescent="0.25">
      <c r="B12" s="4">
        <v>4</v>
      </c>
      <c r="C12" s="33">
        <v>30.533999999999999</v>
      </c>
      <c r="D12" s="34">
        <v>51</v>
      </c>
      <c r="E12" s="4">
        <v>46.7</v>
      </c>
      <c r="F12" s="6">
        <v>44</v>
      </c>
      <c r="G12" s="5" t="s">
        <v>53</v>
      </c>
      <c r="H12" s="6">
        <v>1.5</v>
      </c>
      <c r="I12" s="6">
        <v>3</v>
      </c>
      <c r="J12" s="14"/>
      <c r="K12" s="4">
        <v>51</v>
      </c>
      <c r="L12" s="6">
        <v>40</v>
      </c>
      <c r="M12" s="5" t="s">
        <v>43</v>
      </c>
      <c r="N12" s="5">
        <v>1.5</v>
      </c>
      <c r="O12" s="11">
        <v>8</v>
      </c>
      <c r="P12" s="6" t="s">
        <v>38</v>
      </c>
      <c r="Q12" s="83">
        <v>1034.0337713281244</v>
      </c>
      <c r="R12" s="55">
        <f t="shared" si="1"/>
        <v>10.555555555555555</v>
      </c>
      <c r="S12" s="56">
        <f t="shared" si="0"/>
        <v>8.1666666666666679</v>
      </c>
      <c r="T12" s="56">
        <f t="shared" si="0"/>
        <v>6.6666666666666661</v>
      </c>
      <c r="U12" s="57">
        <f t="shared" si="2"/>
        <v>0</v>
      </c>
      <c r="V12" s="56">
        <f t="shared" si="3"/>
        <v>10.555555555555555</v>
      </c>
      <c r="W12" s="14">
        <f t="shared" si="3"/>
        <v>4.4444444444444446</v>
      </c>
    </row>
    <row r="13" spans="1:23" x14ac:dyDescent="0.25">
      <c r="B13" s="4">
        <v>5</v>
      </c>
      <c r="C13" s="33">
        <v>30.571999999999999</v>
      </c>
      <c r="D13" s="34">
        <v>51</v>
      </c>
      <c r="E13" s="4">
        <v>44</v>
      </c>
      <c r="F13" s="6">
        <v>43</v>
      </c>
      <c r="G13" s="5" t="s">
        <v>43</v>
      </c>
      <c r="H13" s="6">
        <v>0.5</v>
      </c>
      <c r="I13" s="6">
        <v>10</v>
      </c>
      <c r="J13" s="14"/>
      <c r="K13" s="4">
        <v>49.2</v>
      </c>
      <c r="L13" s="6">
        <v>37.5</v>
      </c>
      <c r="M13" s="5" t="s">
        <v>45</v>
      </c>
      <c r="N13" s="5">
        <v>0.5</v>
      </c>
      <c r="O13" s="11">
        <v>7</v>
      </c>
      <c r="P13" s="6" t="s">
        <v>41</v>
      </c>
      <c r="Q13" s="83">
        <v>1035.3205990114539</v>
      </c>
      <c r="R13" s="55">
        <f t="shared" si="1"/>
        <v>10.555555555555555</v>
      </c>
      <c r="S13" s="56">
        <f t="shared" si="0"/>
        <v>6.6666666666666661</v>
      </c>
      <c r="T13" s="56">
        <f t="shared" si="0"/>
        <v>6.1111111111111107</v>
      </c>
      <c r="U13" s="57">
        <f t="shared" si="2"/>
        <v>0</v>
      </c>
      <c r="V13" s="56">
        <f t="shared" si="3"/>
        <v>9.5555555555555571</v>
      </c>
      <c r="W13" s="14">
        <f t="shared" si="3"/>
        <v>3.0555555555555554</v>
      </c>
    </row>
    <row r="14" spans="1:23" x14ac:dyDescent="0.25">
      <c r="B14" s="4">
        <v>6</v>
      </c>
      <c r="C14" s="33">
        <v>30.65</v>
      </c>
      <c r="D14" s="5">
        <v>51</v>
      </c>
      <c r="E14" s="4">
        <v>45</v>
      </c>
      <c r="F14" s="6">
        <v>41.7</v>
      </c>
      <c r="G14" s="5" t="s">
        <v>45</v>
      </c>
      <c r="H14" s="6">
        <v>1</v>
      </c>
      <c r="I14" s="6">
        <v>10</v>
      </c>
      <c r="J14" s="14">
        <v>0.01</v>
      </c>
      <c r="K14" s="4">
        <v>48</v>
      </c>
      <c r="L14" s="6">
        <v>40.5</v>
      </c>
      <c r="M14" s="5" t="s">
        <v>53</v>
      </c>
      <c r="N14" s="5">
        <v>1.5</v>
      </c>
      <c r="O14" s="11">
        <v>7</v>
      </c>
      <c r="P14" s="6" t="s">
        <v>52</v>
      </c>
      <c r="Q14" s="83">
        <v>1037.96198215092</v>
      </c>
      <c r="R14" s="55">
        <f t="shared" si="1"/>
        <v>10.555555555555555</v>
      </c>
      <c r="S14" s="56">
        <f t="shared" si="0"/>
        <v>7.2222222222222223</v>
      </c>
      <c r="T14" s="56">
        <f t="shared" si="0"/>
        <v>5.3888888888888902</v>
      </c>
      <c r="U14" s="57">
        <f t="shared" si="2"/>
        <v>2.5399999999999999E-2</v>
      </c>
      <c r="V14" s="56">
        <f t="shared" si="3"/>
        <v>8.8888888888888893</v>
      </c>
      <c r="W14" s="14">
        <f t="shared" si="3"/>
        <v>4.7222222222222223</v>
      </c>
    </row>
    <row r="15" spans="1:23" x14ac:dyDescent="0.25">
      <c r="B15" s="4">
        <v>7</v>
      </c>
      <c r="C15" s="33">
        <v>30.616</v>
      </c>
      <c r="D15" s="5">
        <v>51</v>
      </c>
      <c r="E15" s="4">
        <v>45</v>
      </c>
      <c r="F15" s="6">
        <v>42.1</v>
      </c>
      <c r="G15" s="5" t="s">
        <v>53</v>
      </c>
      <c r="H15" s="6">
        <v>1</v>
      </c>
      <c r="I15" s="6">
        <v>3</v>
      </c>
      <c r="J15" s="14"/>
      <c r="K15" s="4">
        <v>50.5</v>
      </c>
      <c r="L15" s="6">
        <v>37</v>
      </c>
      <c r="M15" s="5"/>
      <c r="N15" s="5">
        <v>0</v>
      </c>
      <c r="O15" s="11">
        <v>7</v>
      </c>
      <c r="P15" s="6" t="s">
        <v>42</v>
      </c>
      <c r="Q15" s="83">
        <v>1036.810610013204</v>
      </c>
      <c r="R15" s="55">
        <f t="shared" si="1"/>
        <v>10.555555555555555</v>
      </c>
      <c r="S15" s="56">
        <f t="shared" si="0"/>
        <v>7.2222222222222223</v>
      </c>
      <c r="T15" s="56">
        <f t="shared" si="0"/>
        <v>5.6111111111111116</v>
      </c>
      <c r="U15" s="57">
        <f t="shared" si="2"/>
        <v>0</v>
      </c>
      <c r="V15" s="56">
        <f t="shared" si="3"/>
        <v>10.277777777777777</v>
      </c>
      <c r="W15" s="14">
        <f t="shared" si="3"/>
        <v>2.7777777777777777</v>
      </c>
    </row>
    <row r="16" spans="1:23" x14ac:dyDescent="0.25">
      <c r="B16" s="4">
        <v>8</v>
      </c>
      <c r="C16" s="33">
        <v>30.175999999999998</v>
      </c>
      <c r="D16" s="5">
        <v>50</v>
      </c>
      <c r="E16" s="4">
        <v>45.8</v>
      </c>
      <c r="F16" s="6">
        <v>44</v>
      </c>
      <c r="G16" s="5" t="s">
        <v>32</v>
      </c>
      <c r="H16" s="6">
        <v>0.5</v>
      </c>
      <c r="I16" s="6">
        <v>0</v>
      </c>
      <c r="J16" s="14"/>
      <c r="K16" s="4">
        <v>54</v>
      </c>
      <c r="L16" s="6">
        <v>29.9</v>
      </c>
      <c r="M16" s="5"/>
      <c r="N16" s="5">
        <v>0</v>
      </c>
      <c r="O16" s="11">
        <v>8</v>
      </c>
      <c r="P16" s="6" t="s">
        <v>62</v>
      </c>
      <c r="Q16" s="83">
        <v>1021.9104999957037</v>
      </c>
      <c r="R16" s="55">
        <f t="shared" si="1"/>
        <v>10</v>
      </c>
      <c r="S16" s="56">
        <f t="shared" si="0"/>
        <v>7.6666666666666652</v>
      </c>
      <c r="T16" s="56">
        <f t="shared" si="0"/>
        <v>6.6666666666666661</v>
      </c>
      <c r="U16" s="57">
        <f t="shared" si="2"/>
        <v>0</v>
      </c>
      <c r="V16" s="56">
        <f t="shared" si="3"/>
        <v>12.222222222222221</v>
      </c>
      <c r="W16" s="14">
        <f t="shared" si="3"/>
        <v>-1.1666666666666674</v>
      </c>
    </row>
    <row r="17" spans="2:23" x14ac:dyDescent="0.25">
      <c r="B17" s="4">
        <v>9</v>
      </c>
      <c r="C17" s="33">
        <v>29.684000000000001</v>
      </c>
      <c r="D17" s="5">
        <v>51</v>
      </c>
      <c r="E17" s="4">
        <v>44.4</v>
      </c>
      <c r="F17" s="6">
        <v>42.6</v>
      </c>
      <c r="G17" s="5" t="s">
        <v>32</v>
      </c>
      <c r="H17" s="6">
        <v>2</v>
      </c>
      <c r="I17" s="6">
        <v>10</v>
      </c>
      <c r="J17" s="14">
        <v>0.44</v>
      </c>
      <c r="K17" s="4">
        <v>46.4</v>
      </c>
      <c r="L17" s="6">
        <v>37.200000000000003</v>
      </c>
      <c r="M17" s="5" t="s">
        <v>31</v>
      </c>
      <c r="N17" s="5">
        <v>3</v>
      </c>
      <c r="O17" s="11">
        <v>8</v>
      </c>
      <c r="P17" s="6" t="s">
        <v>34</v>
      </c>
      <c r="Q17" s="83">
        <v>1005.2494678852261</v>
      </c>
      <c r="R17" s="55">
        <f t="shared" si="1"/>
        <v>10.555555555555555</v>
      </c>
      <c r="S17" s="56">
        <f t="shared" si="0"/>
        <v>6.8888888888888875</v>
      </c>
      <c r="T17" s="56">
        <f t="shared" si="0"/>
        <v>5.8888888888888893</v>
      </c>
      <c r="U17" s="57">
        <f t="shared" si="2"/>
        <v>1.1175999999999999</v>
      </c>
      <c r="V17" s="56">
        <f t="shared" si="3"/>
        <v>7.9999999999999991</v>
      </c>
      <c r="W17" s="14">
        <f t="shared" si="3"/>
        <v>2.8888888888888906</v>
      </c>
    </row>
    <row r="18" spans="2:23" x14ac:dyDescent="0.25">
      <c r="B18" s="4">
        <v>10</v>
      </c>
      <c r="C18" s="33">
        <v>29.792000000000002</v>
      </c>
      <c r="D18" s="5">
        <v>50</v>
      </c>
      <c r="E18" s="4">
        <v>35.200000000000003</v>
      </c>
      <c r="F18" s="6">
        <v>32.700000000000003</v>
      </c>
      <c r="G18" s="5" t="s">
        <v>31</v>
      </c>
      <c r="H18" s="6">
        <v>1.5</v>
      </c>
      <c r="I18" s="6">
        <v>7</v>
      </c>
      <c r="J18" s="14">
        <v>0.15</v>
      </c>
      <c r="K18" s="4">
        <v>42.1</v>
      </c>
      <c r="L18" s="6">
        <v>31.2</v>
      </c>
      <c r="M18" s="5" t="s">
        <v>31</v>
      </c>
      <c r="N18" s="5">
        <v>2</v>
      </c>
      <c r="O18" s="11">
        <v>8</v>
      </c>
      <c r="P18" s="6" t="s">
        <v>63</v>
      </c>
      <c r="Q18" s="83">
        <v>1008.9067676167942</v>
      </c>
      <c r="R18" s="55">
        <f t="shared" si="1"/>
        <v>10</v>
      </c>
      <c r="S18" s="56">
        <f t="shared" si="0"/>
        <v>1.7777777777777792</v>
      </c>
      <c r="T18" s="56">
        <f t="shared" si="0"/>
        <v>0.38888888888889045</v>
      </c>
      <c r="U18" s="57">
        <f t="shared" si="2"/>
        <v>0.38100000000000001</v>
      </c>
      <c r="V18" s="56">
        <f t="shared" si="3"/>
        <v>5.6111111111111116</v>
      </c>
      <c r="W18" s="14">
        <f t="shared" si="3"/>
        <v>-0.44444444444444481</v>
      </c>
    </row>
    <row r="19" spans="2:23" x14ac:dyDescent="0.25">
      <c r="B19" s="4">
        <v>11</v>
      </c>
      <c r="C19" s="33">
        <v>30.03</v>
      </c>
      <c r="D19" s="5">
        <v>47</v>
      </c>
      <c r="E19" s="4">
        <v>34.700000000000003</v>
      </c>
      <c r="F19" s="6">
        <v>33</v>
      </c>
      <c r="G19" s="5" t="s">
        <v>31</v>
      </c>
      <c r="H19" s="6">
        <v>1.5</v>
      </c>
      <c r="I19" s="6">
        <v>8</v>
      </c>
      <c r="J19" s="14">
        <v>0.06</v>
      </c>
      <c r="K19" s="4">
        <v>40.4</v>
      </c>
      <c r="L19" s="6">
        <v>29.4</v>
      </c>
      <c r="M19" s="5" t="s">
        <v>45</v>
      </c>
      <c r="N19" s="5">
        <v>1.5</v>
      </c>
      <c r="O19" s="11">
        <v>8</v>
      </c>
      <c r="P19" s="6" t="s">
        <v>64</v>
      </c>
      <c r="Q19" s="83">
        <v>1016.9663725808059</v>
      </c>
      <c r="R19" s="55">
        <f t="shared" si="1"/>
        <v>8.3333333333333339</v>
      </c>
      <c r="S19" s="56">
        <f t="shared" si="0"/>
        <v>1.5000000000000016</v>
      </c>
      <c r="T19" s="56">
        <f t="shared" si="0"/>
        <v>0.55555555555555558</v>
      </c>
      <c r="U19" s="57">
        <f t="shared" si="2"/>
        <v>0.15240000000000001</v>
      </c>
      <c r="V19" s="56">
        <f t="shared" si="3"/>
        <v>4.6666666666666661</v>
      </c>
      <c r="W19" s="14">
        <f t="shared" si="3"/>
        <v>-1.4444444444444453</v>
      </c>
    </row>
    <row r="20" spans="2:23" x14ac:dyDescent="0.25">
      <c r="B20" s="4">
        <v>12</v>
      </c>
      <c r="C20" s="33">
        <v>30.37</v>
      </c>
      <c r="D20" s="5">
        <v>47</v>
      </c>
      <c r="E20" s="4">
        <v>40</v>
      </c>
      <c r="F20" s="6">
        <v>34.4</v>
      </c>
      <c r="G20" s="5" t="s">
        <v>36</v>
      </c>
      <c r="H20" s="6">
        <v>1</v>
      </c>
      <c r="I20" s="6">
        <v>1</v>
      </c>
      <c r="J20" s="14">
        <v>0.02</v>
      </c>
      <c r="K20" s="4">
        <v>47</v>
      </c>
      <c r="L20" s="6">
        <v>29.4</v>
      </c>
      <c r="M20" s="5" t="s">
        <v>31</v>
      </c>
      <c r="N20" s="5">
        <v>3</v>
      </c>
      <c r="O20" s="11">
        <v>7</v>
      </c>
      <c r="P20" s="6" t="s">
        <v>38</v>
      </c>
      <c r="Q20" s="83">
        <v>1028.4800939579654</v>
      </c>
      <c r="R20" s="55">
        <f t="shared" si="1"/>
        <v>8.3333333333333339</v>
      </c>
      <c r="S20" s="56">
        <f t="shared" si="0"/>
        <v>4.4444444444444446</v>
      </c>
      <c r="T20" s="56">
        <f t="shared" si="0"/>
        <v>1.3333333333333326</v>
      </c>
      <c r="U20" s="57">
        <f t="shared" si="2"/>
        <v>5.0799999999999998E-2</v>
      </c>
      <c r="V20" s="56">
        <f t="shared" si="3"/>
        <v>8.3333333333333339</v>
      </c>
      <c r="W20" s="14">
        <f t="shared" si="3"/>
        <v>-1.4444444444444453</v>
      </c>
    </row>
    <row r="21" spans="2:23" x14ac:dyDescent="0.25">
      <c r="B21" s="4">
        <v>13</v>
      </c>
      <c r="C21" s="33">
        <v>30.402000000000001</v>
      </c>
      <c r="D21" s="5">
        <v>49</v>
      </c>
      <c r="E21" s="4">
        <v>47</v>
      </c>
      <c r="F21" s="6">
        <v>44</v>
      </c>
      <c r="G21" s="5" t="s">
        <v>31</v>
      </c>
      <c r="H21" s="6">
        <v>2</v>
      </c>
      <c r="I21" s="6">
        <v>10</v>
      </c>
      <c r="J21" s="14">
        <v>0.01</v>
      </c>
      <c r="K21" s="4">
        <v>51.7</v>
      </c>
      <c r="L21" s="6">
        <v>42.7</v>
      </c>
      <c r="M21" s="5"/>
      <c r="N21" s="5">
        <v>0</v>
      </c>
      <c r="O21" s="11">
        <v>7</v>
      </c>
      <c r="P21" s="6" t="s">
        <v>38</v>
      </c>
      <c r="Q21" s="83">
        <v>1029.5637383228743</v>
      </c>
      <c r="R21" s="55">
        <f t="shared" si="1"/>
        <v>9.4444444444444446</v>
      </c>
      <c r="S21" s="56">
        <f t="shared" si="0"/>
        <v>8.3333333333333339</v>
      </c>
      <c r="T21" s="56">
        <f t="shared" si="0"/>
        <v>6.6666666666666661</v>
      </c>
      <c r="U21" s="57">
        <f t="shared" si="2"/>
        <v>2.5399999999999999E-2</v>
      </c>
      <c r="V21" s="56">
        <f t="shared" si="3"/>
        <v>10.944444444444446</v>
      </c>
      <c r="W21" s="14">
        <f t="shared" si="3"/>
        <v>5.9444444444444455</v>
      </c>
    </row>
    <row r="22" spans="2:23" x14ac:dyDescent="0.25">
      <c r="B22" s="4">
        <v>14</v>
      </c>
      <c r="C22" s="33">
        <v>30.6</v>
      </c>
      <c r="D22" s="5">
        <v>50</v>
      </c>
      <c r="E22" s="4">
        <v>47.3</v>
      </c>
      <c r="F22" s="6">
        <v>43.2</v>
      </c>
      <c r="G22" s="5" t="s">
        <v>36</v>
      </c>
      <c r="H22" s="6">
        <v>0.5</v>
      </c>
      <c r="I22" s="6">
        <v>10</v>
      </c>
      <c r="J22" s="14"/>
      <c r="K22" s="4">
        <v>51</v>
      </c>
      <c r="L22" s="6">
        <v>43.3</v>
      </c>
      <c r="M22" s="5" t="s">
        <v>36</v>
      </c>
      <c r="N22" s="5">
        <v>1</v>
      </c>
      <c r="O22" s="11">
        <v>7</v>
      </c>
      <c r="P22" s="6" t="s">
        <v>41</v>
      </c>
      <c r="Q22" s="83">
        <v>1036.2687878307495</v>
      </c>
      <c r="R22" s="55">
        <f t="shared" si="1"/>
        <v>10</v>
      </c>
      <c r="S22" s="56">
        <f t="shared" si="0"/>
        <v>8.4999999999999982</v>
      </c>
      <c r="T22" s="56">
        <f t="shared" si="0"/>
        <v>6.2222222222222232</v>
      </c>
      <c r="U22" s="57">
        <f t="shared" si="2"/>
        <v>0</v>
      </c>
      <c r="V22" s="56">
        <f t="shared" si="3"/>
        <v>10.555555555555555</v>
      </c>
      <c r="W22" s="14">
        <f t="shared" si="3"/>
        <v>6.2777777777777759</v>
      </c>
    </row>
    <row r="23" spans="2:23" x14ac:dyDescent="0.25">
      <c r="B23" s="4">
        <v>15</v>
      </c>
      <c r="C23" s="33">
        <v>30.5</v>
      </c>
      <c r="D23" s="5">
        <v>50</v>
      </c>
      <c r="E23" s="4">
        <v>49.3</v>
      </c>
      <c r="F23" s="6">
        <v>45.4</v>
      </c>
      <c r="G23" s="5" t="s">
        <v>31</v>
      </c>
      <c r="H23" s="6">
        <v>2</v>
      </c>
      <c r="I23" s="6">
        <v>10</v>
      </c>
      <c r="J23" s="14"/>
      <c r="K23" s="4">
        <v>54</v>
      </c>
      <c r="L23" s="6">
        <v>45.5</v>
      </c>
      <c r="M23" s="5" t="s">
        <v>36</v>
      </c>
      <c r="N23" s="5">
        <v>1.5</v>
      </c>
      <c r="O23" s="11">
        <v>7</v>
      </c>
      <c r="P23" s="6" t="s">
        <v>41</v>
      </c>
      <c r="Q23" s="83">
        <v>1032.8823991904085</v>
      </c>
      <c r="R23" s="55">
        <f t="shared" si="1"/>
        <v>10</v>
      </c>
      <c r="S23" s="56">
        <f t="shared" si="0"/>
        <v>9.6111111111111089</v>
      </c>
      <c r="T23" s="56">
        <f t="shared" si="0"/>
        <v>7.4444444444444438</v>
      </c>
      <c r="U23" s="57">
        <f t="shared" si="2"/>
        <v>0</v>
      </c>
      <c r="V23" s="56">
        <f t="shared" si="3"/>
        <v>12.222222222222221</v>
      </c>
      <c r="W23" s="14">
        <f t="shared" si="3"/>
        <v>7.5</v>
      </c>
    </row>
    <row r="24" spans="2:23" x14ac:dyDescent="0.25">
      <c r="B24" s="4">
        <v>16</v>
      </c>
      <c r="C24" s="33">
        <v>30.452000000000002</v>
      </c>
      <c r="D24" s="5">
        <v>50</v>
      </c>
      <c r="E24" s="4">
        <v>49</v>
      </c>
      <c r="F24" s="6">
        <v>47.3</v>
      </c>
      <c r="G24" s="5" t="s">
        <v>36</v>
      </c>
      <c r="H24" s="6">
        <v>1</v>
      </c>
      <c r="I24" s="6">
        <v>10</v>
      </c>
      <c r="J24" s="14">
        <v>0.03</v>
      </c>
      <c r="K24" s="4">
        <v>52.2</v>
      </c>
      <c r="L24" s="6">
        <v>41.4</v>
      </c>
      <c r="M24" s="5" t="s">
        <v>36</v>
      </c>
      <c r="N24" s="5">
        <v>1</v>
      </c>
      <c r="O24" s="11">
        <v>8</v>
      </c>
      <c r="P24" s="6" t="s">
        <v>52</v>
      </c>
      <c r="Q24" s="83">
        <v>1031.2569326430448</v>
      </c>
      <c r="R24" s="55">
        <f t="shared" si="1"/>
        <v>10</v>
      </c>
      <c r="S24" s="56">
        <f t="shared" si="0"/>
        <v>9.4444444444444446</v>
      </c>
      <c r="T24" s="56">
        <f t="shared" si="0"/>
        <v>8.4999999999999982</v>
      </c>
      <c r="U24" s="57">
        <f t="shared" si="2"/>
        <v>7.6200000000000004E-2</v>
      </c>
      <c r="V24" s="56">
        <f t="shared" si="3"/>
        <v>11.222222222222223</v>
      </c>
      <c r="W24" s="14">
        <f t="shared" si="3"/>
        <v>5.2222222222222214</v>
      </c>
    </row>
    <row r="25" spans="2:23" x14ac:dyDescent="0.25">
      <c r="B25" s="4">
        <v>17</v>
      </c>
      <c r="C25" s="33">
        <v>30.448</v>
      </c>
      <c r="D25" s="5">
        <v>51</v>
      </c>
      <c r="E25" s="4">
        <v>47.8</v>
      </c>
      <c r="F25" s="6">
        <v>44.8</v>
      </c>
      <c r="G25" s="5" t="s">
        <v>32</v>
      </c>
      <c r="H25" s="6">
        <v>1.5</v>
      </c>
      <c r="I25" s="6">
        <v>10</v>
      </c>
      <c r="J25" s="14"/>
      <c r="K25" s="4">
        <v>55</v>
      </c>
      <c r="L25" s="6">
        <v>44</v>
      </c>
      <c r="M25" s="5"/>
      <c r="N25" s="5">
        <v>0</v>
      </c>
      <c r="O25" s="11">
        <v>7</v>
      </c>
      <c r="P25" s="6" t="s">
        <v>38</v>
      </c>
      <c r="Q25" s="83">
        <v>1031.1214770974311</v>
      </c>
      <c r="R25" s="55">
        <f t="shared" si="1"/>
        <v>10.555555555555555</v>
      </c>
      <c r="S25" s="56">
        <f t="shared" si="1"/>
        <v>8.7777777777777768</v>
      </c>
      <c r="T25" s="56">
        <f t="shared" si="1"/>
        <v>7.1111111111111089</v>
      </c>
      <c r="U25" s="57">
        <f t="shared" si="2"/>
        <v>0</v>
      </c>
      <c r="V25" s="56">
        <f t="shared" si="3"/>
        <v>12.777777777777777</v>
      </c>
      <c r="W25" s="14">
        <f t="shared" si="3"/>
        <v>6.6666666666666661</v>
      </c>
    </row>
    <row r="26" spans="2:23" x14ac:dyDescent="0.25">
      <c r="B26" s="4">
        <v>18</v>
      </c>
      <c r="C26" s="33">
        <v>30.222000000000001</v>
      </c>
      <c r="D26" s="5">
        <v>51</v>
      </c>
      <c r="E26" s="4">
        <v>48.1</v>
      </c>
      <c r="F26" s="6">
        <v>46.3</v>
      </c>
      <c r="G26" s="5" t="s">
        <v>32</v>
      </c>
      <c r="H26" s="6">
        <v>1.5</v>
      </c>
      <c r="I26" s="6">
        <v>10</v>
      </c>
      <c r="J26" s="14">
        <v>0.02</v>
      </c>
      <c r="K26" s="4">
        <v>50</v>
      </c>
      <c r="L26" s="6">
        <v>41.7</v>
      </c>
      <c r="M26" s="5" t="s">
        <v>36</v>
      </c>
      <c r="N26" s="5">
        <v>1</v>
      </c>
      <c r="O26" s="11">
        <v>10</v>
      </c>
      <c r="P26" s="6" t="s">
        <v>65</v>
      </c>
      <c r="Q26" s="83">
        <v>1023.4682387702605</v>
      </c>
      <c r="R26" s="55">
        <f t="shared" si="1"/>
        <v>10.555555555555555</v>
      </c>
      <c r="S26" s="56">
        <f t="shared" si="1"/>
        <v>8.9444444444444446</v>
      </c>
      <c r="T26" s="56">
        <f t="shared" si="1"/>
        <v>7.9444444444444429</v>
      </c>
      <c r="U26" s="57">
        <f t="shared" si="2"/>
        <v>5.0799999999999998E-2</v>
      </c>
      <c r="V26" s="56">
        <f t="shared" si="3"/>
        <v>10</v>
      </c>
      <c r="W26" s="14">
        <f t="shared" si="3"/>
        <v>5.3888888888888902</v>
      </c>
    </row>
    <row r="27" spans="2:23" x14ac:dyDescent="0.25">
      <c r="B27" s="4">
        <v>19</v>
      </c>
      <c r="C27" s="33">
        <v>30.186</v>
      </c>
      <c r="D27" s="5">
        <v>51</v>
      </c>
      <c r="E27" s="4">
        <v>50</v>
      </c>
      <c r="F27" s="6">
        <v>48.6</v>
      </c>
      <c r="G27" s="5" t="s">
        <v>32</v>
      </c>
      <c r="H27" s="6">
        <v>1.5</v>
      </c>
      <c r="I27" s="6">
        <v>3</v>
      </c>
      <c r="J27" s="14">
        <v>0.02</v>
      </c>
      <c r="K27" s="4">
        <v>54.5</v>
      </c>
      <c r="L27" s="6">
        <v>34</v>
      </c>
      <c r="M27" s="5" t="s">
        <v>36</v>
      </c>
      <c r="N27" s="5">
        <v>2</v>
      </c>
      <c r="O27" s="11">
        <v>9</v>
      </c>
      <c r="P27" s="6" t="s">
        <v>66</v>
      </c>
      <c r="Q27" s="83">
        <v>1022.2491388597376</v>
      </c>
      <c r="R27" s="55">
        <f t="shared" si="1"/>
        <v>10.555555555555555</v>
      </c>
      <c r="S27" s="56">
        <f t="shared" si="1"/>
        <v>10</v>
      </c>
      <c r="T27" s="56">
        <f t="shared" si="1"/>
        <v>9.2222222222222232</v>
      </c>
      <c r="U27" s="57">
        <f t="shared" si="2"/>
        <v>5.0799999999999998E-2</v>
      </c>
      <c r="V27" s="56">
        <f t="shared" si="3"/>
        <v>12.5</v>
      </c>
      <c r="W27" s="14">
        <f t="shared" si="3"/>
        <v>1.1111111111111112</v>
      </c>
    </row>
    <row r="28" spans="2:23" x14ac:dyDescent="0.25">
      <c r="B28" s="4">
        <v>20</v>
      </c>
      <c r="C28" s="33">
        <v>30.186</v>
      </c>
      <c r="D28" s="5">
        <v>52</v>
      </c>
      <c r="E28" s="4">
        <v>47.5</v>
      </c>
      <c r="F28" s="6">
        <v>43</v>
      </c>
      <c r="G28" s="5" t="s">
        <v>31</v>
      </c>
      <c r="H28" s="6">
        <v>1.5</v>
      </c>
      <c r="I28" s="6">
        <v>3</v>
      </c>
      <c r="J28" s="14"/>
      <c r="K28" s="4">
        <v>54.1</v>
      </c>
      <c r="L28" s="6">
        <v>42.5</v>
      </c>
      <c r="M28" s="5" t="s">
        <v>36</v>
      </c>
      <c r="N28" s="5">
        <v>1</v>
      </c>
      <c r="O28" s="11">
        <v>8</v>
      </c>
      <c r="P28" s="6" t="s">
        <v>38</v>
      </c>
      <c r="Q28" s="83">
        <v>1022.2491388597376</v>
      </c>
      <c r="R28" s="55">
        <f t="shared" si="1"/>
        <v>11.111111111111111</v>
      </c>
      <c r="S28" s="56">
        <f t="shared" si="1"/>
        <v>8.6111111111111107</v>
      </c>
      <c r="T28" s="56">
        <f t="shared" si="1"/>
        <v>6.1111111111111107</v>
      </c>
      <c r="U28" s="57">
        <f t="shared" si="2"/>
        <v>0</v>
      </c>
      <c r="V28" s="56">
        <f t="shared" si="3"/>
        <v>12.277777777777779</v>
      </c>
      <c r="W28" s="14">
        <f t="shared" si="3"/>
        <v>5.833333333333333</v>
      </c>
    </row>
    <row r="29" spans="2:23" x14ac:dyDescent="0.25">
      <c r="B29" s="4">
        <v>21</v>
      </c>
      <c r="C29" s="33">
        <v>30.265999999999998</v>
      </c>
      <c r="D29" s="5">
        <v>52</v>
      </c>
      <c r="E29" s="4">
        <v>49.6</v>
      </c>
      <c r="F29" s="6">
        <v>48</v>
      </c>
      <c r="G29" s="5" t="s">
        <v>32</v>
      </c>
      <c r="H29" s="6">
        <v>1.5</v>
      </c>
      <c r="I29" s="6">
        <v>10</v>
      </c>
      <c r="J29" s="14"/>
      <c r="K29" s="4">
        <v>55.6</v>
      </c>
      <c r="L29" s="6">
        <v>38</v>
      </c>
      <c r="M29" s="5" t="s">
        <v>32</v>
      </c>
      <c r="N29" s="5">
        <v>1.5</v>
      </c>
      <c r="O29" s="11">
        <v>8</v>
      </c>
      <c r="P29" s="6" t="s">
        <v>38</v>
      </c>
      <c r="Q29" s="83">
        <v>1024.9582497720105</v>
      </c>
      <c r="R29" s="55">
        <f t="shared" si="1"/>
        <v>11.111111111111111</v>
      </c>
      <c r="S29" s="56">
        <f t="shared" si="1"/>
        <v>9.7777777777777786</v>
      </c>
      <c r="T29" s="56">
        <f t="shared" si="1"/>
        <v>8.8888888888888893</v>
      </c>
      <c r="U29" s="57">
        <f t="shared" si="2"/>
        <v>0</v>
      </c>
      <c r="V29" s="56">
        <f t="shared" si="3"/>
        <v>13.111111111111111</v>
      </c>
      <c r="W29" s="14">
        <f t="shared" si="3"/>
        <v>3.333333333333333</v>
      </c>
    </row>
    <row r="30" spans="2:23" x14ac:dyDescent="0.25">
      <c r="B30" s="4">
        <v>22</v>
      </c>
      <c r="C30" s="33">
        <v>30.265999999999998</v>
      </c>
      <c r="D30" s="5">
        <v>52</v>
      </c>
      <c r="E30" s="4">
        <v>51.4</v>
      </c>
      <c r="F30" s="6">
        <v>49.4</v>
      </c>
      <c r="G30" s="5" t="s">
        <v>32</v>
      </c>
      <c r="H30" s="6">
        <v>1.5</v>
      </c>
      <c r="I30" s="6">
        <v>10</v>
      </c>
      <c r="J30" s="14">
        <v>0.03</v>
      </c>
      <c r="K30" s="4">
        <v>57.7</v>
      </c>
      <c r="L30" s="6">
        <v>46.3</v>
      </c>
      <c r="M30" s="5" t="s">
        <v>36</v>
      </c>
      <c r="N30" s="5">
        <v>1</v>
      </c>
      <c r="O30" s="11">
        <v>8</v>
      </c>
      <c r="P30" s="6" t="s">
        <v>38</v>
      </c>
      <c r="Q30" s="83">
        <v>1024.9582497720105</v>
      </c>
      <c r="R30" s="55">
        <f t="shared" si="1"/>
        <v>11.111111111111111</v>
      </c>
      <c r="S30" s="56">
        <f t="shared" si="1"/>
        <v>10.777777777777777</v>
      </c>
      <c r="T30" s="56">
        <f t="shared" si="1"/>
        <v>9.6666666666666661</v>
      </c>
      <c r="U30" s="57">
        <f t="shared" si="2"/>
        <v>7.6200000000000004E-2</v>
      </c>
      <c r="V30" s="56">
        <f t="shared" si="3"/>
        <v>14.277777777777779</v>
      </c>
      <c r="W30" s="14">
        <f t="shared" si="3"/>
        <v>7.9444444444444429</v>
      </c>
    </row>
    <row r="31" spans="2:23" x14ac:dyDescent="0.25">
      <c r="B31" s="4">
        <v>23</v>
      </c>
      <c r="C31" s="33">
        <v>30.34</v>
      </c>
      <c r="D31" s="5">
        <v>53</v>
      </c>
      <c r="E31" s="4">
        <v>50.7</v>
      </c>
      <c r="F31" s="6">
        <v>49.6</v>
      </c>
      <c r="G31" s="5" t="s">
        <v>36</v>
      </c>
      <c r="H31" s="6">
        <v>1</v>
      </c>
      <c r="I31" s="6">
        <v>9</v>
      </c>
      <c r="J31" s="14"/>
      <c r="K31" s="4">
        <v>52.5</v>
      </c>
      <c r="L31" s="6">
        <v>47.3</v>
      </c>
      <c r="M31" s="5"/>
      <c r="N31" s="5">
        <v>0</v>
      </c>
      <c r="O31" s="11">
        <v>9</v>
      </c>
      <c r="P31" s="6" t="s">
        <v>67</v>
      </c>
      <c r="Q31" s="83">
        <v>1027.4641773658627</v>
      </c>
      <c r="R31" s="55">
        <f t="shared" si="1"/>
        <v>11.666666666666666</v>
      </c>
      <c r="S31" s="56">
        <f t="shared" si="1"/>
        <v>10.388888888888891</v>
      </c>
      <c r="T31" s="56">
        <f t="shared" si="1"/>
        <v>9.7777777777777786</v>
      </c>
      <c r="U31" s="57">
        <f t="shared" si="2"/>
        <v>0</v>
      </c>
      <c r="V31" s="56">
        <f t="shared" si="3"/>
        <v>11.388888888888889</v>
      </c>
      <c r="W31" s="14">
        <f t="shared" si="3"/>
        <v>8.4999999999999982</v>
      </c>
    </row>
    <row r="32" spans="2:23" x14ac:dyDescent="0.25">
      <c r="B32" s="4">
        <v>24</v>
      </c>
      <c r="C32" s="33">
        <v>30.35</v>
      </c>
      <c r="D32" s="5">
        <v>53</v>
      </c>
      <c r="E32" s="4">
        <v>48</v>
      </c>
      <c r="F32" s="6">
        <v>47.6</v>
      </c>
      <c r="G32" s="5" t="s">
        <v>45</v>
      </c>
      <c r="H32" s="6">
        <v>1</v>
      </c>
      <c r="I32" s="6">
        <v>10</v>
      </c>
      <c r="J32" s="14">
        <v>0.01</v>
      </c>
      <c r="K32" s="4">
        <v>51</v>
      </c>
      <c r="L32" s="6">
        <v>46.4</v>
      </c>
      <c r="M32" s="5" t="s">
        <v>68</v>
      </c>
      <c r="N32" s="5">
        <v>1</v>
      </c>
      <c r="O32" s="11">
        <v>9</v>
      </c>
      <c r="P32" s="6" t="s">
        <v>67</v>
      </c>
      <c r="Q32" s="83">
        <v>1027.802816229897</v>
      </c>
      <c r="R32" s="55">
        <f t="shared" si="1"/>
        <v>11.666666666666666</v>
      </c>
      <c r="S32" s="56">
        <f t="shared" si="1"/>
        <v>8.8888888888888893</v>
      </c>
      <c r="T32" s="56">
        <f t="shared" si="1"/>
        <v>8.6666666666666679</v>
      </c>
      <c r="U32" s="57">
        <f t="shared" si="2"/>
        <v>2.5399999999999999E-2</v>
      </c>
      <c r="V32" s="56">
        <f t="shared" si="3"/>
        <v>10.555555555555555</v>
      </c>
      <c r="W32" s="14">
        <f t="shared" si="3"/>
        <v>7.9999999999999991</v>
      </c>
    </row>
    <row r="33" spans="2:23" x14ac:dyDescent="0.25">
      <c r="B33" s="4">
        <v>25</v>
      </c>
      <c r="C33" s="33">
        <v>30.385999999999999</v>
      </c>
      <c r="D33" s="5">
        <v>54</v>
      </c>
      <c r="E33" s="4">
        <v>46.5</v>
      </c>
      <c r="F33" s="6">
        <v>43.7</v>
      </c>
      <c r="G33" s="5" t="s">
        <v>43</v>
      </c>
      <c r="H33" s="6">
        <v>2</v>
      </c>
      <c r="I33" s="6">
        <v>8</v>
      </c>
      <c r="J33" s="14"/>
      <c r="K33" s="4">
        <v>52.8</v>
      </c>
      <c r="L33" s="6">
        <v>42.3</v>
      </c>
      <c r="M33" s="5" t="s">
        <v>51</v>
      </c>
      <c r="N33" s="5">
        <v>1.5</v>
      </c>
      <c r="O33" s="11">
        <v>8</v>
      </c>
      <c r="P33" s="6" t="s">
        <v>38</v>
      </c>
      <c r="Q33" s="83">
        <v>1029.0219161404198</v>
      </c>
      <c r="R33" s="55">
        <f t="shared" si="1"/>
        <v>12.222222222222221</v>
      </c>
      <c r="S33" s="56">
        <f t="shared" si="1"/>
        <v>8.0555555555555554</v>
      </c>
      <c r="T33" s="56">
        <f t="shared" si="1"/>
        <v>6.5000000000000018</v>
      </c>
      <c r="U33" s="57">
        <f t="shared" si="2"/>
        <v>0</v>
      </c>
      <c r="V33" s="56">
        <f t="shared" si="3"/>
        <v>11.555555555555554</v>
      </c>
      <c r="W33" s="14">
        <f t="shared" si="3"/>
        <v>5.7222222222222205</v>
      </c>
    </row>
    <row r="34" spans="2:23" x14ac:dyDescent="0.25">
      <c r="B34" s="4">
        <v>26</v>
      </c>
      <c r="C34" s="33">
        <v>30.35</v>
      </c>
      <c r="D34" s="5">
        <v>52</v>
      </c>
      <c r="E34" s="4">
        <v>48</v>
      </c>
      <c r="F34" s="6">
        <v>45</v>
      </c>
      <c r="G34" s="5" t="s">
        <v>39</v>
      </c>
      <c r="H34" s="6">
        <v>1</v>
      </c>
      <c r="I34" s="6">
        <v>0</v>
      </c>
      <c r="J34" s="14"/>
      <c r="K34" s="4">
        <v>54.9</v>
      </c>
      <c r="L34" s="6">
        <v>33.200000000000003</v>
      </c>
      <c r="M34" s="5" t="s">
        <v>51</v>
      </c>
      <c r="N34" s="5">
        <v>1.5</v>
      </c>
      <c r="O34" s="11">
        <v>8</v>
      </c>
      <c r="P34" s="6" t="s">
        <v>42</v>
      </c>
      <c r="Q34" s="83">
        <v>1027.802816229897</v>
      </c>
      <c r="R34" s="55">
        <f t="shared" si="1"/>
        <v>11.111111111111111</v>
      </c>
      <c r="S34" s="56">
        <f t="shared" si="1"/>
        <v>8.8888888888888893</v>
      </c>
      <c r="T34" s="56">
        <f t="shared" si="1"/>
        <v>7.2222222222222223</v>
      </c>
      <c r="U34" s="57">
        <f t="shared" si="2"/>
        <v>0</v>
      </c>
      <c r="V34" s="56">
        <f t="shared" si="3"/>
        <v>12.722222222222221</v>
      </c>
      <c r="W34" s="14">
        <f t="shared" si="3"/>
        <v>0.66666666666666818</v>
      </c>
    </row>
    <row r="35" spans="2:23" x14ac:dyDescent="0.25">
      <c r="B35" s="4">
        <v>27</v>
      </c>
      <c r="C35" s="33">
        <v>30.15</v>
      </c>
      <c r="D35" s="5">
        <v>53</v>
      </c>
      <c r="E35" s="4">
        <v>51.6</v>
      </c>
      <c r="F35" s="6">
        <v>48</v>
      </c>
      <c r="G35" s="5" t="s">
        <v>39</v>
      </c>
      <c r="H35" s="6">
        <v>2</v>
      </c>
      <c r="I35" s="6">
        <v>0</v>
      </c>
      <c r="J35" s="14">
        <v>0.15</v>
      </c>
      <c r="K35" s="4">
        <v>61.4</v>
      </c>
      <c r="L35" s="6">
        <v>39.5</v>
      </c>
      <c r="M35" s="5" t="s">
        <v>36</v>
      </c>
      <c r="N35" s="5">
        <v>1</v>
      </c>
      <c r="O35" s="11">
        <v>9</v>
      </c>
      <c r="P35" s="6" t="s">
        <v>69</v>
      </c>
      <c r="Q35" s="83">
        <v>1021.0300389492149</v>
      </c>
      <c r="R35" s="55">
        <f t="shared" si="1"/>
        <v>11.666666666666666</v>
      </c>
      <c r="S35" s="56">
        <f t="shared" si="1"/>
        <v>10.888888888888889</v>
      </c>
      <c r="T35" s="56">
        <f t="shared" si="1"/>
        <v>8.8888888888888893</v>
      </c>
      <c r="U35" s="57">
        <f t="shared" si="2"/>
        <v>0.38100000000000001</v>
      </c>
      <c r="V35" s="56">
        <f t="shared" si="3"/>
        <v>16.333333333333332</v>
      </c>
      <c r="W35" s="14">
        <f t="shared" si="3"/>
        <v>4.166666666666667</v>
      </c>
    </row>
    <row r="36" spans="2:23" x14ac:dyDescent="0.25">
      <c r="B36" s="4">
        <v>28</v>
      </c>
      <c r="C36" s="33">
        <v>30.26</v>
      </c>
      <c r="D36" s="5">
        <v>54</v>
      </c>
      <c r="E36" s="4">
        <v>53.5</v>
      </c>
      <c r="F36" s="6">
        <v>51</v>
      </c>
      <c r="G36" s="5" t="s">
        <v>32</v>
      </c>
      <c r="H36" s="6">
        <v>1.5</v>
      </c>
      <c r="I36" s="6">
        <v>2</v>
      </c>
      <c r="J36" s="14"/>
      <c r="K36" s="4">
        <v>58</v>
      </c>
      <c r="L36" s="6">
        <v>45</v>
      </c>
      <c r="M36" s="5" t="s">
        <v>32</v>
      </c>
      <c r="N36" s="5">
        <v>2</v>
      </c>
      <c r="O36" s="11">
        <v>8</v>
      </c>
      <c r="P36" s="6" t="s">
        <v>38</v>
      </c>
      <c r="Q36" s="83">
        <v>1024.75506645359</v>
      </c>
      <c r="R36" s="55">
        <f t="shared" si="1"/>
        <v>12.222222222222221</v>
      </c>
      <c r="S36" s="56">
        <f t="shared" si="1"/>
        <v>11.944444444444445</v>
      </c>
      <c r="T36" s="56">
        <f t="shared" si="1"/>
        <v>10.555555555555555</v>
      </c>
      <c r="U36" s="57">
        <f t="shared" si="2"/>
        <v>0</v>
      </c>
      <c r="V36" s="56">
        <f t="shared" si="3"/>
        <v>14.444444444444445</v>
      </c>
      <c r="W36" s="14">
        <f t="shared" si="3"/>
        <v>7.2222222222222223</v>
      </c>
    </row>
    <row r="37" spans="2:23" x14ac:dyDescent="0.25">
      <c r="B37" s="4">
        <v>29</v>
      </c>
      <c r="C37" s="33">
        <v>30.148</v>
      </c>
      <c r="D37" s="5">
        <v>54</v>
      </c>
      <c r="E37" s="4">
        <v>52.6</v>
      </c>
      <c r="F37" s="6">
        <v>51.4</v>
      </c>
      <c r="G37" s="5" t="s">
        <v>32</v>
      </c>
      <c r="H37" s="6">
        <v>2</v>
      </c>
      <c r="I37" s="6">
        <v>10</v>
      </c>
      <c r="J37" s="14">
        <v>0.04</v>
      </c>
      <c r="K37" s="4">
        <v>56</v>
      </c>
      <c r="L37" s="6">
        <v>49.3</v>
      </c>
      <c r="M37" s="5" t="s">
        <v>32</v>
      </c>
      <c r="N37" s="5">
        <v>3</v>
      </c>
      <c r="O37" s="11">
        <v>8</v>
      </c>
      <c r="P37" s="6" t="s">
        <v>70</v>
      </c>
      <c r="Q37" s="83">
        <v>1020.9623111764082</v>
      </c>
      <c r="R37" s="55">
        <f t="shared" si="1"/>
        <v>12.222222222222221</v>
      </c>
      <c r="S37" s="56">
        <f t="shared" si="1"/>
        <v>11.444444444444445</v>
      </c>
      <c r="T37" s="56">
        <f t="shared" si="1"/>
        <v>10.777777777777777</v>
      </c>
      <c r="U37" s="57">
        <f t="shared" si="2"/>
        <v>0.1016</v>
      </c>
      <c r="V37" s="56">
        <f t="shared" si="3"/>
        <v>13.333333333333332</v>
      </c>
      <c r="W37" s="14">
        <f t="shared" si="3"/>
        <v>9.6111111111111089</v>
      </c>
    </row>
    <row r="38" spans="2:23" x14ac:dyDescent="0.25">
      <c r="B38" s="4">
        <v>30</v>
      </c>
      <c r="C38" s="33">
        <v>30.146000000000001</v>
      </c>
      <c r="D38" s="5">
        <v>54</v>
      </c>
      <c r="E38" s="4">
        <v>53.2</v>
      </c>
      <c r="F38" s="6">
        <v>50.8</v>
      </c>
      <c r="G38" s="5" t="s">
        <v>36</v>
      </c>
      <c r="H38" s="6">
        <v>2</v>
      </c>
      <c r="I38" s="6">
        <v>9</v>
      </c>
      <c r="J38" s="14"/>
      <c r="K38" s="4">
        <v>58.3</v>
      </c>
      <c r="L38" s="6">
        <v>48.4</v>
      </c>
      <c r="M38" s="5" t="s">
        <v>32</v>
      </c>
      <c r="N38" s="5">
        <v>1.5</v>
      </c>
      <c r="O38" s="11">
        <v>8</v>
      </c>
      <c r="P38" s="6" t="s">
        <v>38</v>
      </c>
      <c r="Q38" s="83">
        <v>1020.8945834036015</v>
      </c>
      <c r="R38" s="55">
        <f t="shared" si="1"/>
        <v>12.222222222222221</v>
      </c>
      <c r="S38" s="56">
        <f t="shared" si="1"/>
        <v>11.777777777777779</v>
      </c>
      <c r="T38" s="56">
        <f t="shared" si="1"/>
        <v>10.444444444444443</v>
      </c>
      <c r="U38" s="57">
        <f t="shared" si="2"/>
        <v>0</v>
      </c>
      <c r="V38" s="56">
        <f t="shared" si="3"/>
        <v>14.611111111111109</v>
      </c>
      <c r="W38" s="14">
        <f t="shared" si="3"/>
        <v>9.1111111111111107</v>
      </c>
    </row>
    <row r="39" spans="2:23" x14ac:dyDescent="0.25">
      <c r="B39" s="4">
        <v>31</v>
      </c>
      <c r="C39" s="33">
        <v>30.08</v>
      </c>
      <c r="D39" s="5">
        <v>55</v>
      </c>
      <c r="E39" s="4">
        <v>52</v>
      </c>
      <c r="F39" s="6">
        <v>50.5</v>
      </c>
      <c r="G39" s="5" t="s">
        <v>32</v>
      </c>
      <c r="H39" s="6">
        <v>2</v>
      </c>
      <c r="I39" s="6">
        <v>10</v>
      </c>
      <c r="J39" s="14">
        <v>0.21</v>
      </c>
      <c r="K39" s="4">
        <v>55.4</v>
      </c>
      <c r="L39" s="6">
        <v>45.7</v>
      </c>
      <c r="M39" s="5" t="s">
        <v>36</v>
      </c>
      <c r="N39" s="5">
        <v>1</v>
      </c>
      <c r="O39" s="11">
        <v>9</v>
      </c>
      <c r="P39" s="6" t="s">
        <v>71</v>
      </c>
      <c r="Q39" s="83">
        <v>1018.6595669009762</v>
      </c>
      <c r="R39" s="55">
        <f t="shared" si="1"/>
        <v>12.777777777777777</v>
      </c>
      <c r="S39" s="56">
        <f t="shared" si="1"/>
        <v>11.111111111111111</v>
      </c>
      <c r="T39" s="56">
        <f t="shared" si="1"/>
        <v>10.277777777777777</v>
      </c>
      <c r="U39" s="57">
        <f t="shared" si="2"/>
        <v>0.53339999999999999</v>
      </c>
      <c r="V39" s="56">
        <f t="shared" si="3"/>
        <v>12.999999999999998</v>
      </c>
      <c r="W39" s="14">
        <f t="shared" si="3"/>
        <v>7.6111111111111125</v>
      </c>
    </row>
    <row r="40" spans="2:23" x14ac:dyDescent="0.25">
      <c r="B40" s="1" t="s">
        <v>15</v>
      </c>
      <c r="C40" s="12">
        <f t="shared" ref="C40:O40" si="4">SUM(C9:C39)</f>
        <v>939.0100000000001</v>
      </c>
      <c r="D40" s="36">
        <f t="shared" si="4"/>
        <v>1594</v>
      </c>
      <c r="E40" s="36">
        <f t="shared" ref="E40" si="5">SUM(E9:E39)</f>
        <v>1464.3999999999996</v>
      </c>
      <c r="F40" s="36">
        <f t="shared" si="4"/>
        <v>1394.8999999999999</v>
      </c>
      <c r="G40" s="36"/>
      <c r="H40" s="36">
        <f t="shared" si="4"/>
        <v>42.5</v>
      </c>
      <c r="I40" s="36">
        <f t="shared" si="4"/>
        <v>224</v>
      </c>
      <c r="J40" s="35">
        <f t="shared" si="4"/>
        <v>1.3800000000000001</v>
      </c>
      <c r="K40" s="36">
        <f t="shared" si="4"/>
        <v>1629.6000000000004</v>
      </c>
      <c r="L40" s="36">
        <f t="shared" si="4"/>
        <v>1258.0999999999999</v>
      </c>
      <c r="M40" s="12"/>
      <c r="N40" s="36">
        <f t="shared" si="4"/>
        <v>39</v>
      </c>
      <c r="O40" s="37">
        <f t="shared" si="4"/>
        <v>250</v>
      </c>
      <c r="P40" s="3"/>
      <c r="Q40" s="36">
        <f>SUM(Q9:Q39)</f>
        <v>31799.577752144531</v>
      </c>
      <c r="R40" s="37"/>
      <c r="S40" s="53"/>
      <c r="T40" s="53"/>
      <c r="U40" s="54">
        <f t="shared" si="2"/>
        <v>3.5051999999999999</v>
      </c>
      <c r="V40" s="53"/>
      <c r="W40" s="13"/>
    </row>
    <row r="41" spans="2:23" x14ac:dyDescent="0.25">
      <c r="B41" s="7" t="s">
        <v>16</v>
      </c>
      <c r="C41" s="15">
        <f>C40/31</f>
        <v>30.290645161290325</v>
      </c>
      <c r="D41" s="38">
        <f t="shared" ref="D41:O41" si="6">D40/31</f>
        <v>51.41935483870968</v>
      </c>
      <c r="E41" s="38">
        <f t="shared" ref="E41" si="7">E40/31</f>
        <v>47.238709677419344</v>
      </c>
      <c r="F41" s="38">
        <f t="shared" si="6"/>
        <v>44.996774193548383</v>
      </c>
      <c r="G41" s="38"/>
      <c r="H41" s="38">
        <f t="shared" si="6"/>
        <v>1.3709677419354838</v>
      </c>
      <c r="I41" s="38">
        <f t="shared" si="6"/>
        <v>7.225806451612903</v>
      </c>
      <c r="J41" s="38">
        <f t="shared" si="6"/>
        <v>4.4516129032258066E-2</v>
      </c>
      <c r="K41" s="38">
        <f t="shared" si="6"/>
        <v>52.56774193548388</v>
      </c>
      <c r="L41" s="38">
        <f t="shared" si="6"/>
        <v>40.58387096774193</v>
      </c>
      <c r="M41" s="15"/>
      <c r="N41" s="38">
        <f t="shared" si="6"/>
        <v>1.2580645161290323</v>
      </c>
      <c r="O41" s="39">
        <f t="shared" si="6"/>
        <v>8.064516129032258</v>
      </c>
      <c r="P41" s="9"/>
      <c r="Q41" s="38">
        <f>AVERAGE(Q9:Q39)</f>
        <v>1025.7928307143397</v>
      </c>
      <c r="R41" s="39">
        <f t="shared" si="1"/>
        <v>10.788530465949822</v>
      </c>
      <c r="S41" s="58">
        <f t="shared" si="1"/>
        <v>8.4659498207885235</v>
      </c>
      <c r="T41" s="58">
        <f t="shared" si="1"/>
        <v>7.2204301075268793</v>
      </c>
      <c r="U41" s="59">
        <f t="shared" si="2"/>
        <v>0.11307096774193549</v>
      </c>
      <c r="V41" s="58">
        <f t="shared" si="3"/>
        <v>11.426523297491045</v>
      </c>
      <c r="W41" s="60">
        <f t="shared" si="3"/>
        <v>4.7688172043010724</v>
      </c>
    </row>
    <row r="43" spans="2:23" x14ac:dyDescent="0.25">
      <c r="B43" s="1"/>
      <c r="C43" s="93" t="s">
        <v>17</v>
      </c>
      <c r="D43" s="94"/>
      <c r="E43" s="94"/>
      <c r="F43" s="94"/>
      <c r="G43" s="94"/>
      <c r="H43" s="94"/>
      <c r="I43" s="94"/>
      <c r="J43" s="94"/>
      <c r="K43" s="95"/>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1">
        <v>2</v>
      </c>
      <c r="D45" s="2">
        <v>2</v>
      </c>
      <c r="E45" s="2">
        <v>2</v>
      </c>
      <c r="F45" s="2">
        <v>2</v>
      </c>
      <c r="G45" s="2">
        <v>1.5</v>
      </c>
      <c r="H45" s="2">
        <v>8</v>
      </c>
      <c r="I45" s="2">
        <v>7</v>
      </c>
      <c r="J45" s="2">
        <v>4</v>
      </c>
      <c r="K45" s="3"/>
    </row>
    <row r="46" spans="2:23" ht="30" x14ac:dyDescent="0.25">
      <c r="B46" s="24" t="s">
        <v>28</v>
      </c>
      <c r="C46" s="7">
        <v>4</v>
      </c>
      <c r="D46" s="8">
        <v>5</v>
      </c>
      <c r="E46" s="8">
        <v>5.5</v>
      </c>
      <c r="F46" s="8">
        <v>5</v>
      </c>
      <c r="G46" s="8">
        <v>4</v>
      </c>
      <c r="H46" s="8">
        <v>25.5</v>
      </c>
      <c r="I46" s="8">
        <v>16</v>
      </c>
      <c r="J46" s="8">
        <v>16.5</v>
      </c>
      <c r="K46" s="9">
        <v>5</v>
      </c>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30" priority="13">
      <formula>C9&gt;31</formula>
    </cfRule>
  </conditionalFormatting>
  <conditionalFormatting sqref="C9:C39">
    <cfRule type="expression" dxfId="129" priority="12">
      <formula>C9&lt;29</formula>
    </cfRule>
  </conditionalFormatting>
  <conditionalFormatting sqref="D9:D39">
    <cfRule type="expression" dxfId="128" priority="10">
      <formula>D9&lt;40</formula>
    </cfRule>
    <cfRule type="expression" dxfId="127" priority="11">
      <formula>D9&gt;70</formula>
    </cfRule>
  </conditionalFormatting>
  <conditionalFormatting sqref="F9:F39">
    <cfRule type="expression" dxfId="126" priority="9">
      <formula>F9&gt;E9</formula>
    </cfRule>
  </conditionalFormatting>
  <conditionalFormatting sqref="I9:I39">
    <cfRule type="cellIs" dxfId="125" priority="8" operator="greaterThan">
      <formula>10</formula>
    </cfRule>
  </conditionalFormatting>
  <conditionalFormatting sqref="J9:J39">
    <cfRule type="cellIs" dxfId="124" priority="7" operator="greaterThanOrEqual">
      <formula>5</formula>
    </cfRule>
  </conditionalFormatting>
  <conditionalFormatting sqref="K9:K39">
    <cfRule type="cellIs" dxfId="123" priority="5" operator="lessThan">
      <formula>35</formula>
    </cfRule>
    <cfRule type="cellIs" dxfId="122" priority="6" operator="greaterThanOrEqual">
      <formula>85</formula>
    </cfRule>
  </conditionalFormatting>
  <conditionalFormatting sqref="L9:L39">
    <cfRule type="cellIs" dxfId="121" priority="3" operator="notBetween">
      <formula>70</formula>
      <formula>20</formula>
    </cfRule>
    <cfRule type="expression" dxfId="120" priority="4">
      <formula>L9&gt;K9</formula>
    </cfRule>
  </conditionalFormatting>
  <conditionalFormatting sqref="O9:O39">
    <cfRule type="cellIs" dxfId="119" priority="2" operator="greaterThan">
      <formula>10</formula>
    </cfRule>
  </conditionalFormatting>
  <conditionalFormatting sqref="P9:P39">
    <cfRule type="containsBlanks" dxfId="118"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opLeftCell="H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ht="15" customHeight="1"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ht="30" customHeight="1" x14ac:dyDescent="0.25">
      <c r="A8" s="20"/>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9" t="s">
        <v>4</v>
      </c>
      <c r="S8" s="47" t="s">
        <v>5</v>
      </c>
      <c r="T8" s="48" t="s">
        <v>6</v>
      </c>
      <c r="U8" s="89"/>
      <c r="V8" s="46" t="s">
        <v>11</v>
      </c>
      <c r="W8" s="48" t="s">
        <v>12</v>
      </c>
    </row>
    <row r="9" spans="1:23" x14ac:dyDescent="0.25">
      <c r="B9" s="1">
        <v>1</v>
      </c>
      <c r="C9" s="27">
        <v>30.277999999999999</v>
      </c>
      <c r="D9" s="1">
        <v>54</v>
      </c>
      <c r="E9" s="1">
        <v>52</v>
      </c>
      <c r="F9" s="3">
        <v>49</v>
      </c>
      <c r="G9" s="2" t="s">
        <v>32</v>
      </c>
      <c r="H9" s="3">
        <v>2</v>
      </c>
      <c r="I9" s="3">
        <v>1</v>
      </c>
      <c r="J9" s="13"/>
      <c r="K9" s="1">
        <v>57.7</v>
      </c>
      <c r="L9" s="3">
        <v>43.3</v>
      </c>
      <c r="M9" s="2" t="s">
        <v>32</v>
      </c>
      <c r="N9" s="2">
        <v>3</v>
      </c>
      <c r="O9" s="10">
        <v>8</v>
      </c>
      <c r="P9" s="3" t="s">
        <v>38</v>
      </c>
      <c r="Q9" s="83">
        <v>1024.9582497720107</v>
      </c>
      <c r="R9" s="37">
        <f>CONVERT(D9,"F","C")</f>
        <v>12.222222222222221</v>
      </c>
      <c r="S9" s="53">
        <f t="shared" ref="S9:T24" si="0">CONVERT(E9,"F","C")</f>
        <v>11.111111111111111</v>
      </c>
      <c r="T9" s="53">
        <f t="shared" si="0"/>
        <v>9.4444444444444446</v>
      </c>
      <c r="U9" s="54">
        <f>CONVERT(J9,"in","cm")</f>
        <v>0</v>
      </c>
      <c r="V9" s="53">
        <f>CONVERT(K9,"F","C")</f>
        <v>14.277777777777779</v>
      </c>
      <c r="W9" s="13">
        <f>CONVERT(L9,"F","C")</f>
        <v>6.2777777777777759</v>
      </c>
    </row>
    <row r="10" spans="1:23" x14ac:dyDescent="0.25">
      <c r="B10" s="4">
        <v>2</v>
      </c>
      <c r="C10" s="33">
        <v>29.888000000000002</v>
      </c>
      <c r="D10" s="5">
        <v>55</v>
      </c>
      <c r="E10" s="4">
        <v>53.4</v>
      </c>
      <c r="F10" s="6">
        <v>52</v>
      </c>
      <c r="G10" s="5" t="s">
        <v>32</v>
      </c>
      <c r="H10" s="6">
        <v>3</v>
      </c>
      <c r="I10" s="6">
        <v>10</v>
      </c>
      <c r="J10" s="14">
        <v>0.19</v>
      </c>
      <c r="K10" s="4">
        <v>57</v>
      </c>
      <c r="L10" s="6">
        <v>48.9</v>
      </c>
      <c r="M10" s="5" t="s">
        <v>39</v>
      </c>
      <c r="N10" s="5">
        <v>4</v>
      </c>
      <c r="O10" s="11">
        <v>9</v>
      </c>
      <c r="P10" s="6" t="s">
        <v>40</v>
      </c>
      <c r="Q10" s="83">
        <v>1011.7513340746806</v>
      </c>
      <c r="R10" s="55">
        <f t="shared" ref="R10:T40" si="1">CONVERT(D10,"F","C")</f>
        <v>12.777777777777777</v>
      </c>
      <c r="S10" s="56">
        <f t="shared" si="0"/>
        <v>11.888888888888888</v>
      </c>
      <c r="T10" s="56">
        <f t="shared" si="0"/>
        <v>11.111111111111111</v>
      </c>
      <c r="U10" s="57">
        <f t="shared" ref="U10:U40" si="2">CONVERT(J10,"in","cm")</f>
        <v>0.48260000000000003</v>
      </c>
      <c r="V10" s="56">
        <f t="shared" ref="V10:W40" si="3">CONVERT(K10,"F","C")</f>
        <v>13.888888888888889</v>
      </c>
      <c r="W10" s="14">
        <f t="shared" si="3"/>
        <v>9.3888888888888875</v>
      </c>
    </row>
    <row r="11" spans="1:23" x14ac:dyDescent="0.25">
      <c r="B11" s="4">
        <v>3</v>
      </c>
      <c r="C11" s="33">
        <v>29.532</v>
      </c>
      <c r="D11" s="5">
        <v>55</v>
      </c>
      <c r="E11" s="4">
        <v>52.7</v>
      </c>
      <c r="F11" s="6">
        <v>48</v>
      </c>
      <c r="G11" s="5" t="s">
        <v>36</v>
      </c>
      <c r="H11" s="6">
        <v>3</v>
      </c>
      <c r="I11" s="6">
        <v>8</v>
      </c>
      <c r="J11" s="14">
        <v>0.01</v>
      </c>
      <c r="K11" s="4">
        <v>56</v>
      </c>
      <c r="L11" s="6">
        <v>45.1</v>
      </c>
      <c r="M11" s="5" t="s">
        <v>36</v>
      </c>
      <c r="N11" s="5">
        <v>3</v>
      </c>
      <c r="O11" s="11">
        <v>9</v>
      </c>
      <c r="P11" s="6" t="s">
        <v>38</v>
      </c>
      <c r="Q11" s="83">
        <v>999.69579051506662</v>
      </c>
      <c r="R11" s="55">
        <f t="shared" si="1"/>
        <v>12.777777777777777</v>
      </c>
      <c r="S11" s="56">
        <f t="shared" si="0"/>
        <v>11.500000000000002</v>
      </c>
      <c r="T11" s="56">
        <f t="shared" si="0"/>
        <v>8.8888888888888893</v>
      </c>
      <c r="U11" s="57">
        <f t="shared" si="2"/>
        <v>2.5399999999999999E-2</v>
      </c>
      <c r="V11" s="56">
        <f t="shared" si="3"/>
        <v>13.333333333333332</v>
      </c>
      <c r="W11" s="14">
        <f t="shared" si="3"/>
        <v>7.2777777777777786</v>
      </c>
    </row>
    <row r="12" spans="1:23" x14ac:dyDescent="0.25">
      <c r="B12" s="4">
        <v>4</v>
      </c>
      <c r="C12" s="33">
        <v>29.62</v>
      </c>
      <c r="D12" s="34">
        <v>53</v>
      </c>
      <c r="E12" s="4">
        <v>48.8</v>
      </c>
      <c r="F12" s="6">
        <v>44.4</v>
      </c>
      <c r="G12" s="5" t="s">
        <v>32</v>
      </c>
      <c r="H12" s="6">
        <v>4</v>
      </c>
      <c r="I12" s="6">
        <v>10</v>
      </c>
      <c r="J12" s="14">
        <v>0.47</v>
      </c>
      <c r="K12" s="4">
        <v>54.6</v>
      </c>
      <c r="L12" s="6">
        <v>42.4</v>
      </c>
      <c r="M12" s="5" t="s">
        <v>39</v>
      </c>
      <c r="N12" s="5">
        <v>5</v>
      </c>
      <c r="O12" s="11">
        <v>8</v>
      </c>
      <c r="P12" s="6" t="s">
        <v>72</v>
      </c>
      <c r="Q12" s="83">
        <v>1002.6758125185668</v>
      </c>
      <c r="R12" s="55">
        <f t="shared" si="1"/>
        <v>11.666666666666666</v>
      </c>
      <c r="S12" s="56">
        <f t="shared" si="0"/>
        <v>9.3333333333333321</v>
      </c>
      <c r="T12" s="56">
        <f t="shared" si="0"/>
        <v>6.8888888888888875</v>
      </c>
      <c r="U12" s="57">
        <f t="shared" si="2"/>
        <v>1.1938</v>
      </c>
      <c r="V12" s="56">
        <f t="shared" si="3"/>
        <v>12.555555555555555</v>
      </c>
      <c r="W12" s="14">
        <f t="shared" si="3"/>
        <v>5.7777777777777768</v>
      </c>
    </row>
    <row r="13" spans="1:23" x14ac:dyDescent="0.25">
      <c r="B13" s="4">
        <v>5</v>
      </c>
      <c r="C13" s="33">
        <v>29.626000000000001</v>
      </c>
      <c r="D13" s="34">
        <v>53</v>
      </c>
      <c r="E13" s="4">
        <v>50</v>
      </c>
      <c r="F13" s="6">
        <v>45</v>
      </c>
      <c r="G13" s="5" t="s">
        <v>31</v>
      </c>
      <c r="H13" s="6">
        <v>2</v>
      </c>
      <c r="I13" s="6">
        <v>1</v>
      </c>
      <c r="J13" s="14">
        <v>0.12</v>
      </c>
      <c r="K13" s="4">
        <v>56</v>
      </c>
      <c r="L13" s="6">
        <v>42.3</v>
      </c>
      <c r="M13" s="5"/>
      <c r="N13" s="5">
        <v>0</v>
      </c>
      <c r="O13" s="11">
        <v>9</v>
      </c>
      <c r="P13" s="6" t="s">
        <v>50</v>
      </c>
      <c r="Q13" s="83">
        <v>1002.8789958369871</v>
      </c>
      <c r="R13" s="55">
        <f t="shared" si="1"/>
        <v>11.666666666666666</v>
      </c>
      <c r="S13" s="56">
        <f t="shared" si="0"/>
        <v>10</v>
      </c>
      <c r="T13" s="56">
        <f t="shared" si="0"/>
        <v>7.2222222222222223</v>
      </c>
      <c r="U13" s="57">
        <f t="shared" si="2"/>
        <v>0.30480000000000002</v>
      </c>
      <c r="V13" s="56">
        <f t="shared" si="3"/>
        <v>13.333333333333332</v>
      </c>
      <c r="W13" s="14">
        <f t="shared" si="3"/>
        <v>5.7222222222222205</v>
      </c>
    </row>
    <row r="14" spans="1:23" x14ac:dyDescent="0.25">
      <c r="B14" s="4">
        <v>6</v>
      </c>
      <c r="C14" s="33">
        <v>29.8</v>
      </c>
      <c r="D14" s="5">
        <v>53</v>
      </c>
      <c r="E14" s="4">
        <v>47.8</v>
      </c>
      <c r="F14" s="6">
        <v>46.3</v>
      </c>
      <c r="G14" s="5" t="s">
        <v>43</v>
      </c>
      <c r="H14" s="6">
        <v>1</v>
      </c>
      <c r="I14" s="6">
        <v>10</v>
      </c>
      <c r="J14" s="14"/>
      <c r="K14" s="4">
        <v>54.6</v>
      </c>
      <c r="L14" s="6">
        <v>40.700000000000003</v>
      </c>
      <c r="M14" s="5" t="s">
        <v>36</v>
      </c>
      <c r="N14" s="5">
        <v>1</v>
      </c>
      <c r="O14" s="11">
        <v>8</v>
      </c>
      <c r="P14" s="6" t="s">
        <v>38</v>
      </c>
      <c r="Q14" s="83">
        <v>1008.7713120711805</v>
      </c>
      <c r="R14" s="55">
        <f t="shared" si="1"/>
        <v>11.666666666666666</v>
      </c>
      <c r="S14" s="56">
        <f t="shared" si="0"/>
        <v>8.7777777777777768</v>
      </c>
      <c r="T14" s="56">
        <f t="shared" si="0"/>
        <v>7.9444444444444429</v>
      </c>
      <c r="U14" s="57">
        <f t="shared" si="2"/>
        <v>0</v>
      </c>
      <c r="V14" s="56">
        <f t="shared" si="3"/>
        <v>12.555555555555555</v>
      </c>
      <c r="W14" s="14">
        <f t="shared" si="3"/>
        <v>4.8333333333333348</v>
      </c>
    </row>
    <row r="15" spans="1:23" x14ac:dyDescent="0.25">
      <c r="B15" s="4">
        <v>7</v>
      </c>
      <c r="C15" s="33">
        <v>30.11</v>
      </c>
      <c r="D15" s="5">
        <v>53</v>
      </c>
      <c r="E15" s="4">
        <v>51</v>
      </c>
      <c r="F15" s="6">
        <v>48.2</v>
      </c>
      <c r="G15" s="5" t="s">
        <v>32</v>
      </c>
      <c r="H15" s="6">
        <v>1</v>
      </c>
      <c r="I15" s="6">
        <v>5</v>
      </c>
      <c r="J15" s="14">
        <v>0.09</v>
      </c>
      <c r="K15" s="4">
        <v>56.7</v>
      </c>
      <c r="L15" s="6">
        <v>38.4</v>
      </c>
      <c r="M15" s="5" t="s">
        <v>32</v>
      </c>
      <c r="N15" s="5">
        <v>2</v>
      </c>
      <c r="O15" s="11">
        <v>8</v>
      </c>
      <c r="P15" s="6" t="s">
        <v>38</v>
      </c>
      <c r="Q15" s="83">
        <v>1019.2691168562375</v>
      </c>
      <c r="R15" s="55">
        <f t="shared" si="1"/>
        <v>11.666666666666666</v>
      </c>
      <c r="S15" s="56">
        <f t="shared" si="0"/>
        <v>10.555555555555555</v>
      </c>
      <c r="T15" s="56">
        <f t="shared" si="0"/>
        <v>9.0000000000000018</v>
      </c>
      <c r="U15" s="57">
        <f t="shared" si="2"/>
        <v>0.22859999999999997</v>
      </c>
      <c r="V15" s="56">
        <f t="shared" si="3"/>
        <v>13.722222222222223</v>
      </c>
      <c r="W15" s="14">
        <f t="shared" si="3"/>
        <v>3.5555555555555545</v>
      </c>
    </row>
    <row r="16" spans="1:23" x14ac:dyDescent="0.25">
      <c r="B16" s="4">
        <v>8</v>
      </c>
      <c r="C16" s="33">
        <v>30.03</v>
      </c>
      <c r="D16" s="5">
        <v>53</v>
      </c>
      <c r="E16" s="4">
        <v>52</v>
      </c>
      <c r="F16" s="6">
        <v>47</v>
      </c>
      <c r="G16" s="5" t="s">
        <v>36</v>
      </c>
      <c r="H16" s="6">
        <v>2</v>
      </c>
      <c r="I16" s="6">
        <v>3</v>
      </c>
      <c r="J16" s="14"/>
      <c r="K16" s="4">
        <v>55</v>
      </c>
      <c r="L16" s="6">
        <v>43.8</v>
      </c>
      <c r="M16" s="5" t="s">
        <v>36</v>
      </c>
      <c r="N16" s="5">
        <v>0.5</v>
      </c>
      <c r="O16" s="11">
        <v>8</v>
      </c>
      <c r="P16" s="6" t="s">
        <v>38</v>
      </c>
      <c r="Q16" s="83">
        <v>1016.5600059439649</v>
      </c>
      <c r="R16" s="55">
        <f t="shared" si="1"/>
        <v>11.666666666666666</v>
      </c>
      <c r="S16" s="56">
        <f t="shared" si="0"/>
        <v>11.111111111111111</v>
      </c>
      <c r="T16" s="56">
        <f t="shared" si="0"/>
        <v>8.3333333333333339</v>
      </c>
      <c r="U16" s="57">
        <f t="shared" si="2"/>
        <v>0</v>
      </c>
      <c r="V16" s="56">
        <f t="shared" si="3"/>
        <v>12.777777777777777</v>
      </c>
      <c r="W16" s="14">
        <f t="shared" si="3"/>
        <v>6.5555555555555536</v>
      </c>
    </row>
    <row r="17" spans="2:23" x14ac:dyDescent="0.25">
      <c r="B17" s="4">
        <v>9</v>
      </c>
      <c r="C17" s="33">
        <v>29.782</v>
      </c>
      <c r="D17" s="5">
        <v>53</v>
      </c>
      <c r="E17" s="4">
        <v>47</v>
      </c>
      <c r="F17" s="6">
        <v>45.8</v>
      </c>
      <c r="G17" s="5" t="s">
        <v>39</v>
      </c>
      <c r="H17" s="6">
        <v>3</v>
      </c>
      <c r="I17" s="6">
        <v>10</v>
      </c>
      <c r="J17" s="14">
        <v>0.68</v>
      </c>
      <c r="K17" s="4">
        <v>51.3</v>
      </c>
      <c r="L17" s="6">
        <v>42.7</v>
      </c>
      <c r="M17" s="5" t="s">
        <v>32</v>
      </c>
      <c r="N17" s="5">
        <v>0.5</v>
      </c>
      <c r="O17" s="11">
        <v>8</v>
      </c>
      <c r="P17" s="6" t="s">
        <v>34</v>
      </c>
      <c r="Q17" s="83">
        <v>1008.1617621159191</v>
      </c>
      <c r="R17" s="55">
        <f t="shared" si="1"/>
        <v>11.666666666666666</v>
      </c>
      <c r="S17" s="56">
        <f t="shared" si="0"/>
        <v>8.3333333333333339</v>
      </c>
      <c r="T17" s="56">
        <f t="shared" si="0"/>
        <v>7.6666666666666652</v>
      </c>
      <c r="U17" s="57">
        <f t="shared" si="2"/>
        <v>1.7271999999999998</v>
      </c>
      <c r="V17" s="56">
        <f t="shared" si="3"/>
        <v>10.72222222222222</v>
      </c>
      <c r="W17" s="14">
        <f t="shared" si="3"/>
        <v>5.9444444444444455</v>
      </c>
    </row>
    <row r="18" spans="2:23" x14ac:dyDescent="0.25">
      <c r="B18" s="4">
        <v>10</v>
      </c>
      <c r="C18" s="33">
        <v>29.466000000000001</v>
      </c>
      <c r="D18" s="5">
        <v>54</v>
      </c>
      <c r="E18" s="4">
        <v>49.1</v>
      </c>
      <c r="F18" s="6">
        <v>46</v>
      </c>
      <c r="G18" s="5" t="s">
        <v>36</v>
      </c>
      <c r="H18" s="6">
        <v>2</v>
      </c>
      <c r="I18" s="6">
        <v>10</v>
      </c>
      <c r="J18" s="14">
        <v>0.06</v>
      </c>
      <c r="K18" s="4">
        <v>54</v>
      </c>
      <c r="L18" s="6">
        <v>40.299999999999997</v>
      </c>
      <c r="M18" s="5" t="s">
        <v>32</v>
      </c>
      <c r="N18" s="5">
        <v>0.5</v>
      </c>
      <c r="O18" s="11">
        <v>9</v>
      </c>
      <c r="P18" s="6" t="s">
        <v>38</v>
      </c>
      <c r="Q18" s="83">
        <v>997.46077401244168</v>
      </c>
      <c r="R18" s="55">
        <f t="shared" si="1"/>
        <v>12.222222222222221</v>
      </c>
      <c r="S18" s="56">
        <f t="shared" si="0"/>
        <v>9.5</v>
      </c>
      <c r="T18" s="56">
        <f t="shared" si="0"/>
        <v>7.7777777777777777</v>
      </c>
      <c r="U18" s="57">
        <f t="shared" si="2"/>
        <v>0.15240000000000001</v>
      </c>
      <c r="V18" s="56">
        <f t="shared" si="3"/>
        <v>12.222222222222221</v>
      </c>
      <c r="W18" s="14">
        <f t="shared" si="3"/>
        <v>4.6111111111111098</v>
      </c>
    </row>
    <row r="19" spans="2:23" x14ac:dyDescent="0.25">
      <c r="B19" s="4">
        <v>11</v>
      </c>
      <c r="C19" s="33">
        <v>29.161999999999999</v>
      </c>
      <c r="D19" s="5">
        <v>53</v>
      </c>
      <c r="E19" s="4">
        <v>48</v>
      </c>
      <c r="F19" s="6">
        <v>45.2</v>
      </c>
      <c r="G19" s="5" t="s">
        <v>39</v>
      </c>
      <c r="H19" s="6">
        <v>0.5</v>
      </c>
      <c r="I19" s="6">
        <v>10</v>
      </c>
      <c r="J19" s="14">
        <v>0.03</v>
      </c>
      <c r="K19" s="4">
        <v>51.3</v>
      </c>
      <c r="L19" s="6">
        <v>39.299999999999997</v>
      </c>
      <c r="M19" s="5" t="s">
        <v>43</v>
      </c>
      <c r="N19" s="5">
        <v>1.5</v>
      </c>
      <c r="O19" s="11">
        <v>9</v>
      </c>
      <c r="P19" s="6" t="s">
        <v>41</v>
      </c>
      <c r="Q19" s="83">
        <v>987.16615254580483</v>
      </c>
      <c r="R19" s="55">
        <f t="shared" si="1"/>
        <v>11.666666666666666</v>
      </c>
      <c r="S19" s="56">
        <f t="shared" si="0"/>
        <v>8.8888888888888893</v>
      </c>
      <c r="T19" s="56">
        <f t="shared" si="0"/>
        <v>7.3333333333333348</v>
      </c>
      <c r="U19" s="57">
        <f t="shared" si="2"/>
        <v>7.6200000000000004E-2</v>
      </c>
      <c r="V19" s="56">
        <f t="shared" si="3"/>
        <v>10.72222222222222</v>
      </c>
      <c r="W19" s="14">
        <f t="shared" si="3"/>
        <v>4.0555555555555536</v>
      </c>
    </row>
    <row r="20" spans="2:23" x14ac:dyDescent="0.25">
      <c r="B20" s="4">
        <v>12</v>
      </c>
      <c r="C20" s="33">
        <v>29.48</v>
      </c>
      <c r="D20" s="5">
        <v>53</v>
      </c>
      <c r="E20" s="4">
        <v>49</v>
      </c>
      <c r="F20" s="6">
        <v>46.1</v>
      </c>
      <c r="G20" s="5" t="s">
        <v>45</v>
      </c>
      <c r="H20" s="6">
        <v>3</v>
      </c>
      <c r="I20" s="6">
        <v>10</v>
      </c>
      <c r="J20" s="14"/>
      <c r="K20" s="4">
        <v>53.6</v>
      </c>
      <c r="L20" s="6">
        <v>43</v>
      </c>
      <c r="M20" s="5" t="s">
        <v>36</v>
      </c>
      <c r="N20" s="5">
        <v>0.5</v>
      </c>
      <c r="O20" s="11">
        <v>8</v>
      </c>
      <c r="P20" s="6" t="s">
        <v>38</v>
      </c>
      <c r="Q20" s="83">
        <v>997.93486842208927</v>
      </c>
      <c r="R20" s="55">
        <f t="shared" si="1"/>
        <v>11.666666666666666</v>
      </c>
      <c r="S20" s="56">
        <f t="shared" si="0"/>
        <v>9.4444444444444446</v>
      </c>
      <c r="T20" s="56">
        <f t="shared" si="0"/>
        <v>7.8333333333333339</v>
      </c>
      <c r="U20" s="57">
        <f t="shared" si="2"/>
        <v>0</v>
      </c>
      <c r="V20" s="56">
        <f t="shared" si="3"/>
        <v>12</v>
      </c>
      <c r="W20" s="14">
        <f t="shared" si="3"/>
        <v>6.1111111111111107</v>
      </c>
    </row>
    <row r="21" spans="2:23" x14ac:dyDescent="0.25">
      <c r="B21" s="4">
        <v>13</v>
      </c>
      <c r="C21" s="33">
        <v>29.478000000000002</v>
      </c>
      <c r="D21" s="5">
        <v>52</v>
      </c>
      <c r="E21" s="4">
        <v>47</v>
      </c>
      <c r="F21" s="6">
        <v>46.5</v>
      </c>
      <c r="G21" s="5" t="s">
        <v>32</v>
      </c>
      <c r="H21" s="6">
        <v>5</v>
      </c>
      <c r="I21" s="6">
        <v>10</v>
      </c>
      <c r="J21" s="14">
        <v>0.31</v>
      </c>
      <c r="K21" s="4">
        <v>54</v>
      </c>
      <c r="L21" s="6">
        <v>41.2</v>
      </c>
      <c r="M21" s="5" t="s">
        <v>36</v>
      </c>
      <c r="N21" s="5">
        <v>3</v>
      </c>
      <c r="O21" s="11">
        <v>9</v>
      </c>
      <c r="P21" s="6" t="s">
        <v>73</v>
      </c>
      <c r="Q21" s="83">
        <v>997.86714064928253</v>
      </c>
      <c r="R21" s="55">
        <f t="shared" si="1"/>
        <v>11.111111111111111</v>
      </c>
      <c r="S21" s="56">
        <f t="shared" si="0"/>
        <v>8.3333333333333339</v>
      </c>
      <c r="T21" s="56">
        <f t="shared" si="0"/>
        <v>8.0555555555555554</v>
      </c>
      <c r="U21" s="57">
        <f t="shared" si="2"/>
        <v>0.7874000000000001</v>
      </c>
      <c r="V21" s="56">
        <f t="shared" si="3"/>
        <v>12.222222222222221</v>
      </c>
      <c r="W21" s="14">
        <f t="shared" si="3"/>
        <v>5.1111111111111125</v>
      </c>
    </row>
    <row r="22" spans="2:23" x14ac:dyDescent="0.25">
      <c r="B22" s="4">
        <v>14</v>
      </c>
      <c r="C22" s="33">
        <v>29.602</v>
      </c>
      <c r="D22" s="5">
        <v>52</v>
      </c>
      <c r="E22" s="4">
        <v>50.5</v>
      </c>
      <c r="F22" s="6">
        <v>48</v>
      </c>
      <c r="G22" s="5" t="s">
        <v>43</v>
      </c>
      <c r="H22" s="6">
        <v>2</v>
      </c>
      <c r="I22" s="6">
        <v>10</v>
      </c>
      <c r="J22" s="14">
        <v>0.03</v>
      </c>
      <c r="K22" s="4">
        <v>53.4</v>
      </c>
      <c r="L22" s="6">
        <v>47</v>
      </c>
      <c r="M22" s="5" t="s">
        <v>43</v>
      </c>
      <c r="N22" s="5">
        <v>4</v>
      </c>
      <c r="O22" s="11">
        <v>8</v>
      </c>
      <c r="P22" s="6" t="s">
        <v>38</v>
      </c>
      <c r="Q22" s="83">
        <v>1002.0662625633054</v>
      </c>
      <c r="R22" s="55">
        <f t="shared" si="1"/>
        <v>11.111111111111111</v>
      </c>
      <c r="S22" s="56">
        <f t="shared" si="0"/>
        <v>10.277777777777777</v>
      </c>
      <c r="T22" s="56">
        <f t="shared" si="0"/>
        <v>8.8888888888888893</v>
      </c>
      <c r="U22" s="57">
        <f t="shared" si="2"/>
        <v>7.6200000000000004E-2</v>
      </c>
      <c r="V22" s="56">
        <f t="shared" si="3"/>
        <v>11.888888888888888</v>
      </c>
      <c r="W22" s="14">
        <f t="shared" si="3"/>
        <v>8.3333333333333339</v>
      </c>
    </row>
    <row r="23" spans="2:23" x14ac:dyDescent="0.25">
      <c r="B23" s="4">
        <v>15</v>
      </c>
      <c r="C23" s="33">
        <v>30.032</v>
      </c>
      <c r="D23" s="5">
        <v>52</v>
      </c>
      <c r="E23" s="4">
        <v>46.8</v>
      </c>
      <c r="F23" s="6">
        <v>45.1</v>
      </c>
      <c r="G23" s="5" t="s">
        <v>43</v>
      </c>
      <c r="H23" s="6">
        <v>3</v>
      </c>
      <c r="I23" s="6">
        <v>10</v>
      </c>
      <c r="J23" s="14"/>
      <c r="K23" s="4">
        <v>52.4</v>
      </c>
      <c r="L23" s="6">
        <v>44.6</v>
      </c>
      <c r="M23" s="5"/>
      <c r="N23" s="5">
        <v>0</v>
      </c>
      <c r="O23" s="11">
        <v>8</v>
      </c>
      <c r="P23" s="6" t="s">
        <v>74</v>
      </c>
      <c r="Q23" s="83">
        <v>1016.6277337167717</v>
      </c>
      <c r="R23" s="55">
        <f t="shared" si="1"/>
        <v>11.111111111111111</v>
      </c>
      <c r="S23" s="56">
        <f t="shared" si="0"/>
        <v>8.2222222222222197</v>
      </c>
      <c r="T23" s="56">
        <f t="shared" si="0"/>
        <v>7.2777777777777786</v>
      </c>
      <c r="U23" s="57">
        <f t="shared" si="2"/>
        <v>0</v>
      </c>
      <c r="V23" s="56">
        <f t="shared" si="3"/>
        <v>11.333333333333332</v>
      </c>
      <c r="W23" s="14">
        <f t="shared" si="3"/>
        <v>7.0000000000000009</v>
      </c>
    </row>
    <row r="24" spans="2:23" x14ac:dyDescent="0.25">
      <c r="B24" s="4">
        <v>16</v>
      </c>
      <c r="C24" s="33">
        <v>30.01</v>
      </c>
      <c r="D24" s="5">
        <v>53</v>
      </c>
      <c r="E24" s="4">
        <v>54</v>
      </c>
      <c r="F24" s="6">
        <v>51.2</v>
      </c>
      <c r="G24" s="5" t="s">
        <v>32</v>
      </c>
      <c r="H24" s="6">
        <v>1</v>
      </c>
      <c r="I24" s="6">
        <v>10</v>
      </c>
      <c r="J24" s="14"/>
      <c r="K24" s="4">
        <v>57.3</v>
      </c>
      <c r="L24" s="6">
        <v>41.1</v>
      </c>
      <c r="M24" s="5" t="s">
        <v>31</v>
      </c>
      <c r="N24" s="5">
        <v>1</v>
      </c>
      <c r="O24" s="11">
        <v>8</v>
      </c>
      <c r="P24" s="6" t="s">
        <v>38</v>
      </c>
      <c r="Q24" s="83">
        <v>1015.8827282158967</v>
      </c>
      <c r="R24" s="55">
        <f t="shared" si="1"/>
        <v>11.666666666666666</v>
      </c>
      <c r="S24" s="56">
        <f t="shared" si="0"/>
        <v>12.222222222222221</v>
      </c>
      <c r="T24" s="56">
        <f t="shared" si="0"/>
        <v>10.666666666666668</v>
      </c>
      <c r="U24" s="57">
        <f t="shared" si="2"/>
        <v>0</v>
      </c>
      <c r="V24" s="56">
        <f t="shared" si="3"/>
        <v>14.055555555555554</v>
      </c>
      <c r="W24" s="14">
        <f t="shared" si="3"/>
        <v>5.0555555555555562</v>
      </c>
    </row>
    <row r="25" spans="2:23" x14ac:dyDescent="0.25">
      <c r="B25" s="4">
        <v>17</v>
      </c>
      <c r="C25" s="33">
        <v>30.14</v>
      </c>
      <c r="D25" s="5">
        <v>53</v>
      </c>
      <c r="E25" s="4">
        <v>54.3</v>
      </c>
      <c r="F25" s="6">
        <v>51</v>
      </c>
      <c r="G25" s="5" t="s">
        <v>31</v>
      </c>
      <c r="H25" s="6">
        <v>1.5</v>
      </c>
      <c r="I25" s="6">
        <v>7</v>
      </c>
      <c r="J25" s="14"/>
      <c r="K25" s="4">
        <v>58.2</v>
      </c>
      <c r="L25" s="6">
        <v>42</v>
      </c>
      <c r="M25" s="5" t="s">
        <v>31</v>
      </c>
      <c r="N25" s="5">
        <v>1</v>
      </c>
      <c r="O25" s="11">
        <v>8</v>
      </c>
      <c r="P25" s="6" t="s">
        <v>38</v>
      </c>
      <c r="Q25" s="83">
        <v>1020.2850334483398</v>
      </c>
      <c r="R25" s="55">
        <f t="shared" si="1"/>
        <v>11.666666666666666</v>
      </c>
      <c r="S25" s="56">
        <f t="shared" si="1"/>
        <v>12.388888888888888</v>
      </c>
      <c r="T25" s="56">
        <f t="shared" si="1"/>
        <v>10.555555555555555</v>
      </c>
      <c r="U25" s="57">
        <f t="shared" si="2"/>
        <v>0</v>
      </c>
      <c r="V25" s="56">
        <f t="shared" si="3"/>
        <v>14.555555555555557</v>
      </c>
      <c r="W25" s="14">
        <f t="shared" si="3"/>
        <v>5.5555555555555554</v>
      </c>
    </row>
    <row r="26" spans="2:23" x14ac:dyDescent="0.25">
      <c r="B26" s="4">
        <v>18</v>
      </c>
      <c r="C26" s="33">
        <v>30.17</v>
      </c>
      <c r="D26" s="5">
        <v>54</v>
      </c>
      <c r="E26" s="4">
        <v>53.4</v>
      </c>
      <c r="F26" s="6">
        <v>52</v>
      </c>
      <c r="G26" s="5" t="s">
        <v>36</v>
      </c>
      <c r="H26" s="6">
        <v>2</v>
      </c>
      <c r="I26" s="6">
        <v>10</v>
      </c>
      <c r="J26" s="14"/>
      <c r="K26" s="4">
        <v>60</v>
      </c>
      <c r="L26" s="6">
        <v>48.2</v>
      </c>
      <c r="M26" s="5" t="s">
        <v>36</v>
      </c>
      <c r="N26" s="5">
        <v>1</v>
      </c>
      <c r="O26" s="11">
        <v>9</v>
      </c>
      <c r="P26" s="6" t="s">
        <v>38</v>
      </c>
      <c r="Q26" s="83">
        <v>1021.3009500404421</v>
      </c>
      <c r="R26" s="55">
        <f t="shared" si="1"/>
        <v>12.222222222222221</v>
      </c>
      <c r="S26" s="56">
        <f t="shared" si="1"/>
        <v>11.888888888888888</v>
      </c>
      <c r="T26" s="56">
        <f t="shared" si="1"/>
        <v>11.111111111111111</v>
      </c>
      <c r="U26" s="57">
        <f t="shared" si="2"/>
        <v>0</v>
      </c>
      <c r="V26" s="56">
        <f t="shared" si="3"/>
        <v>15.555555555555555</v>
      </c>
      <c r="W26" s="14">
        <f t="shared" si="3"/>
        <v>9.0000000000000018</v>
      </c>
    </row>
    <row r="27" spans="2:23" x14ac:dyDescent="0.25">
      <c r="B27" s="4">
        <v>19</v>
      </c>
      <c r="C27" s="33">
        <v>30.213999999999999</v>
      </c>
      <c r="D27" s="5">
        <v>55</v>
      </c>
      <c r="E27" s="4">
        <v>56.8</v>
      </c>
      <c r="F27" s="6">
        <v>53.6</v>
      </c>
      <c r="G27" s="5" t="s">
        <v>32</v>
      </c>
      <c r="H27" s="6">
        <v>1</v>
      </c>
      <c r="I27" s="6">
        <v>10</v>
      </c>
      <c r="J27" s="14"/>
      <c r="K27" s="4">
        <v>61</v>
      </c>
      <c r="L27" s="6">
        <v>48.7</v>
      </c>
      <c r="M27" s="5" t="s">
        <v>32</v>
      </c>
      <c r="N27" s="5">
        <v>0.5</v>
      </c>
      <c r="O27" s="11">
        <v>7</v>
      </c>
      <c r="P27" s="6" t="s">
        <v>38</v>
      </c>
      <c r="Q27" s="83">
        <v>1022.7909610421922</v>
      </c>
      <c r="R27" s="55">
        <f t="shared" si="1"/>
        <v>12.777777777777777</v>
      </c>
      <c r="S27" s="56">
        <f t="shared" si="1"/>
        <v>13.777777777777775</v>
      </c>
      <c r="T27" s="56">
        <f t="shared" si="1"/>
        <v>12</v>
      </c>
      <c r="U27" s="57">
        <f t="shared" si="2"/>
        <v>0</v>
      </c>
      <c r="V27" s="56">
        <f t="shared" si="3"/>
        <v>16.111111111111111</v>
      </c>
      <c r="W27" s="14">
        <f t="shared" si="3"/>
        <v>9.2777777777777786</v>
      </c>
    </row>
    <row r="28" spans="2:23" x14ac:dyDescent="0.25">
      <c r="B28" s="4">
        <v>20</v>
      </c>
      <c r="C28" s="33">
        <v>30.108000000000001</v>
      </c>
      <c r="D28" s="5">
        <v>55</v>
      </c>
      <c r="E28" s="4">
        <v>60.3</v>
      </c>
      <c r="F28" s="6">
        <v>52.7</v>
      </c>
      <c r="G28" s="5" t="s">
        <v>53</v>
      </c>
      <c r="H28" s="6">
        <v>1.5</v>
      </c>
      <c r="I28" s="6">
        <v>1</v>
      </c>
      <c r="J28" s="14"/>
      <c r="K28" s="4">
        <v>67.900000000000006</v>
      </c>
      <c r="L28" s="6">
        <v>46.1</v>
      </c>
      <c r="M28" s="5" t="s">
        <v>53</v>
      </c>
      <c r="N28" s="5">
        <v>2</v>
      </c>
      <c r="O28" s="11">
        <v>7</v>
      </c>
      <c r="P28" s="6" t="s">
        <v>42</v>
      </c>
      <c r="Q28" s="83">
        <v>1019.2013890834307</v>
      </c>
      <c r="R28" s="55">
        <f t="shared" si="1"/>
        <v>12.777777777777777</v>
      </c>
      <c r="S28" s="56">
        <f t="shared" si="1"/>
        <v>15.72222222222222</v>
      </c>
      <c r="T28" s="56">
        <f t="shared" si="1"/>
        <v>11.500000000000002</v>
      </c>
      <c r="U28" s="57">
        <f t="shared" si="2"/>
        <v>0</v>
      </c>
      <c r="V28" s="56">
        <f t="shared" si="3"/>
        <v>19.944444444444446</v>
      </c>
      <c r="W28" s="14">
        <f t="shared" si="3"/>
        <v>7.8333333333333339</v>
      </c>
    </row>
    <row r="29" spans="2:23" x14ac:dyDescent="0.25">
      <c r="B29" s="4">
        <v>21</v>
      </c>
      <c r="C29" s="33">
        <v>29.994</v>
      </c>
      <c r="D29" s="5">
        <v>57</v>
      </c>
      <c r="E29" s="4">
        <v>62.4</v>
      </c>
      <c r="F29" s="6">
        <v>56</v>
      </c>
      <c r="G29" s="5" t="s">
        <v>39</v>
      </c>
      <c r="H29" s="6">
        <v>1.5</v>
      </c>
      <c r="I29" s="6">
        <v>0</v>
      </c>
      <c r="J29" s="14"/>
      <c r="K29" s="4">
        <v>71.7</v>
      </c>
      <c r="L29" s="6">
        <v>47.1</v>
      </c>
      <c r="M29" s="5" t="s">
        <v>31</v>
      </c>
      <c r="N29" s="5">
        <v>1</v>
      </c>
      <c r="O29" s="11">
        <v>8</v>
      </c>
      <c r="P29" s="6" t="s">
        <v>42</v>
      </c>
      <c r="Q29" s="83">
        <v>1015.340906033442</v>
      </c>
      <c r="R29" s="55">
        <f t="shared" si="1"/>
        <v>13.888888888888889</v>
      </c>
      <c r="S29" s="56">
        <f t="shared" si="1"/>
        <v>16.888888888888889</v>
      </c>
      <c r="T29" s="56">
        <f t="shared" si="1"/>
        <v>13.333333333333332</v>
      </c>
      <c r="U29" s="57">
        <f t="shared" si="2"/>
        <v>0</v>
      </c>
      <c r="V29" s="56">
        <f t="shared" si="3"/>
        <v>22.055555555555557</v>
      </c>
      <c r="W29" s="14">
        <f t="shared" si="3"/>
        <v>8.3888888888888893</v>
      </c>
    </row>
    <row r="30" spans="2:23" x14ac:dyDescent="0.25">
      <c r="B30" s="4">
        <v>22</v>
      </c>
      <c r="C30" s="33">
        <v>30.102</v>
      </c>
      <c r="D30" s="5">
        <v>57</v>
      </c>
      <c r="E30" s="4">
        <v>59.5</v>
      </c>
      <c r="F30" s="6">
        <v>54.7</v>
      </c>
      <c r="G30" s="5" t="s">
        <v>43</v>
      </c>
      <c r="H30" s="6">
        <v>1.5</v>
      </c>
      <c r="I30" s="6">
        <v>1</v>
      </c>
      <c r="J30" s="14"/>
      <c r="K30" s="4">
        <v>66.099999999999994</v>
      </c>
      <c r="L30" s="6">
        <v>47.4</v>
      </c>
      <c r="M30" s="5" t="s">
        <v>32</v>
      </c>
      <c r="N30" s="5">
        <v>0.5</v>
      </c>
      <c r="O30" s="11">
        <v>8</v>
      </c>
      <c r="P30" s="6" t="s">
        <v>75</v>
      </c>
      <c r="Q30" s="83">
        <v>1018.9982057650104</v>
      </c>
      <c r="R30" s="55">
        <f t="shared" si="1"/>
        <v>13.888888888888889</v>
      </c>
      <c r="S30" s="56">
        <f t="shared" si="1"/>
        <v>15.277777777777777</v>
      </c>
      <c r="T30" s="56">
        <f t="shared" si="1"/>
        <v>12.611111111111112</v>
      </c>
      <c r="U30" s="57">
        <f t="shared" si="2"/>
        <v>0</v>
      </c>
      <c r="V30" s="56">
        <f t="shared" si="3"/>
        <v>18.944444444444439</v>
      </c>
      <c r="W30" s="14">
        <f t="shared" si="3"/>
        <v>8.5555555555555554</v>
      </c>
    </row>
    <row r="31" spans="2:23" x14ac:dyDescent="0.25">
      <c r="B31" s="4">
        <v>23</v>
      </c>
      <c r="C31" s="33">
        <v>30.17</v>
      </c>
      <c r="D31" s="5">
        <v>57</v>
      </c>
      <c r="E31" s="4">
        <v>52</v>
      </c>
      <c r="F31" s="6">
        <v>51.6</v>
      </c>
      <c r="G31" s="5" t="s">
        <v>32</v>
      </c>
      <c r="H31" s="6">
        <v>1</v>
      </c>
      <c r="I31" s="6">
        <v>10</v>
      </c>
      <c r="J31" s="14"/>
      <c r="K31" s="4">
        <v>56</v>
      </c>
      <c r="L31" s="6">
        <v>46.5</v>
      </c>
      <c r="M31" s="5" t="s">
        <v>32</v>
      </c>
      <c r="N31" s="5">
        <v>0.5</v>
      </c>
      <c r="O31" s="11">
        <v>8</v>
      </c>
      <c r="P31" s="6" t="s">
        <v>76</v>
      </c>
      <c r="Q31" s="83">
        <v>1021.3009500404421</v>
      </c>
      <c r="R31" s="55">
        <f t="shared" si="1"/>
        <v>13.888888888888889</v>
      </c>
      <c r="S31" s="56">
        <f t="shared" si="1"/>
        <v>11.111111111111111</v>
      </c>
      <c r="T31" s="56">
        <f t="shared" si="1"/>
        <v>10.888888888888889</v>
      </c>
      <c r="U31" s="57">
        <f t="shared" si="2"/>
        <v>0</v>
      </c>
      <c r="V31" s="56">
        <f t="shared" si="3"/>
        <v>13.333333333333332</v>
      </c>
      <c r="W31" s="14">
        <f t="shared" si="3"/>
        <v>8.0555555555555554</v>
      </c>
    </row>
    <row r="32" spans="2:23" x14ac:dyDescent="0.25">
      <c r="B32" s="4">
        <v>24</v>
      </c>
      <c r="C32" s="33">
        <v>30.231999999999999</v>
      </c>
      <c r="D32" s="5">
        <v>57</v>
      </c>
      <c r="E32" s="4">
        <v>55.2</v>
      </c>
      <c r="F32" s="6">
        <v>54</v>
      </c>
      <c r="G32" s="5" t="s">
        <v>51</v>
      </c>
      <c r="H32" s="6">
        <v>1</v>
      </c>
      <c r="I32" s="6">
        <v>10</v>
      </c>
      <c r="J32" s="14"/>
      <c r="K32" s="4">
        <v>63</v>
      </c>
      <c r="L32" s="6">
        <v>48.2</v>
      </c>
      <c r="M32" s="5" t="s">
        <v>32</v>
      </c>
      <c r="N32" s="5">
        <v>0.5</v>
      </c>
      <c r="O32" s="11">
        <v>8</v>
      </c>
      <c r="P32" s="6" t="s">
        <v>38</v>
      </c>
      <c r="Q32" s="83">
        <v>1023.4005109974537</v>
      </c>
      <c r="R32" s="55">
        <f t="shared" si="1"/>
        <v>13.888888888888889</v>
      </c>
      <c r="S32" s="56">
        <f t="shared" si="1"/>
        <v>12.888888888888889</v>
      </c>
      <c r="T32" s="56">
        <f t="shared" si="1"/>
        <v>12.222222222222221</v>
      </c>
      <c r="U32" s="57">
        <f t="shared" si="2"/>
        <v>0</v>
      </c>
      <c r="V32" s="56">
        <f t="shared" si="3"/>
        <v>17.222222222222221</v>
      </c>
      <c r="W32" s="14">
        <f t="shared" si="3"/>
        <v>9.0000000000000018</v>
      </c>
    </row>
    <row r="33" spans="2:23" x14ac:dyDescent="0.25">
      <c r="B33" s="4">
        <v>25</v>
      </c>
      <c r="C33" s="33">
        <v>30.164000000000001</v>
      </c>
      <c r="D33" s="5">
        <v>58</v>
      </c>
      <c r="E33" s="4">
        <v>61.8</v>
      </c>
      <c r="F33" s="6">
        <v>58</v>
      </c>
      <c r="G33" s="5" t="s">
        <v>32</v>
      </c>
      <c r="H33" s="6">
        <v>1</v>
      </c>
      <c r="I33" s="6">
        <v>0</v>
      </c>
      <c r="J33" s="14"/>
      <c r="K33" s="4">
        <v>70.400000000000006</v>
      </c>
      <c r="L33" s="6">
        <v>50.5</v>
      </c>
      <c r="M33" s="5" t="s">
        <v>43</v>
      </c>
      <c r="N33" s="5">
        <v>2</v>
      </c>
      <c r="O33" s="11">
        <v>7</v>
      </c>
      <c r="P33" s="6" t="s">
        <v>42</v>
      </c>
      <c r="Q33" s="83">
        <v>1021.0977667220219</v>
      </c>
      <c r="R33" s="55">
        <f t="shared" si="1"/>
        <v>14.444444444444445</v>
      </c>
      <c r="S33" s="56">
        <f t="shared" si="1"/>
        <v>16.555555555555554</v>
      </c>
      <c r="T33" s="56">
        <f t="shared" si="1"/>
        <v>14.444444444444445</v>
      </c>
      <c r="U33" s="57">
        <f t="shared" si="2"/>
        <v>0</v>
      </c>
      <c r="V33" s="56">
        <f t="shared" si="3"/>
        <v>21.333333333333336</v>
      </c>
      <c r="W33" s="14">
        <f t="shared" si="3"/>
        <v>10.277777777777777</v>
      </c>
    </row>
    <row r="34" spans="2:23" x14ac:dyDescent="0.25">
      <c r="B34" s="4">
        <v>26</v>
      </c>
      <c r="C34" s="33">
        <v>30.1</v>
      </c>
      <c r="D34" s="5">
        <v>59</v>
      </c>
      <c r="E34" s="4">
        <v>68.7</v>
      </c>
      <c r="F34" s="6">
        <v>61</v>
      </c>
      <c r="G34" s="5" t="s">
        <v>39</v>
      </c>
      <c r="H34" s="6">
        <v>1</v>
      </c>
      <c r="I34" s="6">
        <v>2</v>
      </c>
      <c r="J34" s="14"/>
      <c r="K34" s="4">
        <v>76.400000000000006</v>
      </c>
      <c r="L34" s="6">
        <v>52</v>
      </c>
      <c r="M34" s="5" t="s">
        <v>43</v>
      </c>
      <c r="N34" s="5">
        <v>2</v>
      </c>
      <c r="O34" s="11">
        <v>7</v>
      </c>
      <c r="P34" s="6" t="s">
        <v>42</v>
      </c>
      <c r="Q34" s="83">
        <v>1018.9304779922037</v>
      </c>
      <c r="R34" s="55">
        <f t="shared" si="1"/>
        <v>15</v>
      </c>
      <c r="S34" s="56">
        <f t="shared" si="1"/>
        <v>20.388888888888889</v>
      </c>
      <c r="T34" s="56">
        <f t="shared" si="1"/>
        <v>16.111111111111111</v>
      </c>
      <c r="U34" s="57">
        <f t="shared" si="2"/>
        <v>0</v>
      </c>
      <c r="V34" s="56">
        <f t="shared" si="3"/>
        <v>24.666666666666668</v>
      </c>
      <c r="W34" s="14">
        <f t="shared" si="3"/>
        <v>11.111111111111111</v>
      </c>
    </row>
    <row r="35" spans="2:23" x14ac:dyDescent="0.25">
      <c r="B35" s="4">
        <v>27</v>
      </c>
      <c r="C35" s="33">
        <v>30.132000000000001</v>
      </c>
      <c r="D35" s="5">
        <v>62</v>
      </c>
      <c r="E35" s="4">
        <v>70.7</v>
      </c>
      <c r="F35" s="6">
        <v>62</v>
      </c>
      <c r="G35" s="5" t="s">
        <v>39</v>
      </c>
      <c r="H35" s="6">
        <v>1</v>
      </c>
      <c r="I35" s="6">
        <v>3</v>
      </c>
      <c r="J35" s="14"/>
      <c r="K35" s="4">
        <v>78.8</v>
      </c>
      <c r="L35" s="6">
        <v>50.1</v>
      </c>
      <c r="M35" s="5" t="s">
        <v>32</v>
      </c>
      <c r="N35" s="5">
        <v>0.5</v>
      </c>
      <c r="O35" s="11">
        <v>7</v>
      </c>
      <c r="P35" s="6" t="s">
        <v>42</v>
      </c>
      <c r="Q35" s="83">
        <v>1020.0141223571127</v>
      </c>
      <c r="R35" s="55">
        <f t="shared" si="1"/>
        <v>16.666666666666668</v>
      </c>
      <c r="S35" s="56">
        <f t="shared" si="1"/>
        <v>21.5</v>
      </c>
      <c r="T35" s="56">
        <f t="shared" si="1"/>
        <v>16.666666666666668</v>
      </c>
      <c r="U35" s="57">
        <f t="shared" si="2"/>
        <v>0</v>
      </c>
      <c r="V35" s="56">
        <f t="shared" si="3"/>
        <v>25.999999999999996</v>
      </c>
      <c r="W35" s="14">
        <f t="shared" si="3"/>
        <v>10.055555555555555</v>
      </c>
    </row>
    <row r="36" spans="2:23" x14ac:dyDescent="0.25">
      <c r="B36" s="4">
        <v>28</v>
      </c>
      <c r="C36" s="33">
        <v>30.15</v>
      </c>
      <c r="D36" s="5">
        <v>63</v>
      </c>
      <c r="E36" s="4">
        <v>69</v>
      </c>
      <c r="F36" s="6">
        <v>60</v>
      </c>
      <c r="G36" s="5" t="s">
        <v>53</v>
      </c>
      <c r="H36" s="6">
        <v>2</v>
      </c>
      <c r="I36" s="6">
        <v>3</v>
      </c>
      <c r="J36" s="14"/>
      <c r="K36" s="4">
        <v>72.5</v>
      </c>
      <c r="L36" s="6">
        <v>52.6</v>
      </c>
      <c r="M36" s="5" t="s">
        <v>53</v>
      </c>
      <c r="N36" s="5">
        <v>3</v>
      </c>
      <c r="O36" s="11">
        <v>7</v>
      </c>
      <c r="P36" s="6" t="s">
        <v>77</v>
      </c>
      <c r="Q36" s="83">
        <v>1020.623672312374</v>
      </c>
      <c r="R36" s="55">
        <f t="shared" si="1"/>
        <v>17.222222222222221</v>
      </c>
      <c r="S36" s="56">
        <f t="shared" si="1"/>
        <v>20.555555555555554</v>
      </c>
      <c r="T36" s="56">
        <f t="shared" si="1"/>
        <v>15.555555555555555</v>
      </c>
      <c r="U36" s="57">
        <f t="shared" si="2"/>
        <v>0</v>
      </c>
      <c r="V36" s="56">
        <f t="shared" si="3"/>
        <v>22.5</v>
      </c>
      <c r="W36" s="14">
        <f t="shared" si="3"/>
        <v>11.444444444444445</v>
      </c>
    </row>
    <row r="37" spans="2:23" x14ac:dyDescent="0.25">
      <c r="B37" s="4">
        <v>29</v>
      </c>
      <c r="C37" s="33">
        <v>30.236000000000001</v>
      </c>
      <c r="D37" s="5">
        <v>60</v>
      </c>
      <c r="E37" s="4">
        <v>54.4</v>
      </c>
      <c r="F37" s="6">
        <v>46.2</v>
      </c>
      <c r="G37" s="5" t="s">
        <v>53</v>
      </c>
      <c r="H37" s="6">
        <v>2</v>
      </c>
      <c r="I37" s="6">
        <v>5</v>
      </c>
      <c r="J37" s="14"/>
      <c r="K37" s="4">
        <v>60</v>
      </c>
      <c r="L37" s="6">
        <v>46.1</v>
      </c>
      <c r="M37" s="5" t="s">
        <v>53</v>
      </c>
      <c r="N37" s="5">
        <v>2</v>
      </c>
      <c r="O37" s="11">
        <v>7</v>
      </c>
      <c r="P37" s="6" t="s">
        <v>38</v>
      </c>
      <c r="Q37" s="83">
        <v>1023.5359665430674</v>
      </c>
      <c r="R37" s="55">
        <f t="shared" si="1"/>
        <v>15.555555555555555</v>
      </c>
      <c r="S37" s="56">
        <f t="shared" si="1"/>
        <v>12.444444444444443</v>
      </c>
      <c r="T37" s="56">
        <f t="shared" si="1"/>
        <v>7.8888888888888902</v>
      </c>
      <c r="U37" s="57">
        <f t="shared" si="2"/>
        <v>0</v>
      </c>
      <c r="V37" s="56">
        <f t="shared" si="3"/>
        <v>15.555555555555555</v>
      </c>
      <c r="W37" s="14">
        <f t="shared" si="3"/>
        <v>7.8333333333333339</v>
      </c>
    </row>
    <row r="38" spans="2:23" x14ac:dyDescent="0.25">
      <c r="B38" s="4">
        <v>30</v>
      </c>
      <c r="C38" s="33">
        <v>30.053999999999998</v>
      </c>
      <c r="D38" s="5">
        <v>59</v>
      </c>
      <c r="E38" s="4">
        <v>58.5</v>
      </c>
      <c r="F38" s="6">
        <v>49</v>
      </c>
      <c r="G38" s="5" t="s">
        <v>53</v>
      </c>
      <c r="H38" s="6">
        <v>1.5</v>
      </c>
      <c r="I38" s="6">
        <v>0</v>
      </c>
      <c r="J38" s="14"/>
      <c r="K38" s="4">
        <v>63.3</v>
      </c>
      <c r="L38" s="6">
        <v>40.9</v>
      </c>
      <c r="M38" s="5" t="s">
        <v>43</v>
      </c>
      <c r="N38" s="5">
        <v>1</v>
      </c>
      <c r="O38" s="11">
        <v>7</v>
      </c>
      <c r="P38" s="6" t="s">
        <v>38</v>
      </c>
      <c r="Q38" s="83">
        <v>1015.5440893518627</v>
      </c>
      <c r="R38" s="55">
        <f t="shared" si="1"/>
        <v>15</v>
      </c>
      <c r="S38" s="56">
        <f t="shared" si="1"/>
        <v>14.722222222222221</v>
      </c>
      <c r="T38" s="56">
        <f t="shared" si="1"/>
        <v>9.4444444444444446</v>
      </c>
      <c r="U38" s="57">
        <f t="shared" si="2"/>
        <v>0</v>
      </c>
      <c r="V38" s="56">
        <f t="shared" si="3"/>
        <v>17.388888888888886</v>
      </c>
      <c r="W38" s="14">
        <f t="shared" si="3"/>
        <v>4.9444444444444438</v>
      </c>
    </row>
    <row r="39" spans="2:23" x14ac:dyDescent="0.25">
      <c r="B39" s="1" t="s">
        <v>15</v>
      </c>
      <c r="C39" s="12">
        <f t="shared" ref="C39:O39" si="4">SUM(C8:C38)</f>
        <v>897.86199999999963</v>
      </c>
      <c r="D39" s="36">
        <f t="shared" si="4"/>
        <v>1657</v>
      </c>
      <c r="E39" s="36">
        <f t="shared" ref="E39" si="5">SUM(E8:E38)</f>
        <v>1636.1000000000001</v>
      </c>
      <c r="F39" s="36">
        <f t="shared" si="4"/>
        <v>1515.6000000000001</v>
      </c>
      <c r="G39" s="36"/>
      <c r="H39" s="36">
        <f t="shared" si="4"/>
        <v>57</v>
      </c>
      <c r="I39" s="36">
        <f t="shared" si="4"/>
        <v>190</v>
      </c>
      <c r="J39" s="35">
        <f t="shared" si="4"/>
        <v>1.9900000000000002</v>
      </c>
      <c r="K39" s="36">
        <f t="shared" si="4"/>
        <v>1800.2</v>
      </c>
      <c r="L39" s="36">
        <f t="shared" si="4"/>
        <v>1350.5</v>
      </c>
      <c r="M39" s="12"/>
      <c r="N39" s="36">
        <f t="shared" si="4"/>
        <v>47</v>
      </c>
      <c r="O39" s="37">
        <f t="shared" si="4"/>
        <v>239</v>
      </c>
      <c r="P39" s="3"/>
      <c r="Q39" s="37">
        <f>SUM(Q9:Q38)</f>
        <v>30392.093041559594</v>
      </c>
      <c r="R39" s="37"/>
      <c r="S39" s="53"/>
      <c r="T39" s="53"/>
      <c r="U39" s="54">
        <f t="shared" si="2"/>
        <v>5.0546000000000006</v>
      </c>
      <c r="V39" s="53"/>
      <c r="W39" s="13"/>
    </row>
    <row r="40" spans="2:23" x14ac:dyDescent="0.25">
      <c r="B40" s="7" t="s">
        <v>16</v>
      </c>
      <c r="C40" s="15">
        <f>C39/30</f>
        <v>29.928733333333319</v>
      </c>
      <c r="D40" s="38">
        <f t="shared" ref="D40:O40" si="6">D39/30</f>
        <v>55.233333333333334</v>
      </c>
      <c r="E40" s="38">
        <f t="shared" si="6"/>
        <v>54.536666666666669</v>
      </c>
      <c r="F40" s="38">
        <f t="shared" si="6"/>
        <v>50.52</v>
      </c>
      <c r="G40" s="15"/>
      <c r="H40" s="38">
        <f t="shared" si="6"/>
        <v>1.9</v>
      </c>
      <c r="I40" s="38">
        <f t="shared" si="6"/>
        <v>6.333333333333333</v>
      </c>
      <c r="J40" s="38">
        <f t="shared" si="6"/>
        <v>6.6333333333333341E-2</v>
      </c>
      <c r="K40" s="38">
        <f t="shared" si="6"/>
        <v>60.006666666666668</v>
      </c>
      <c r="L40" s="38">
        <f t="shared" si="6"/>
        <v>45.016666666666666</v>
      </c>
      <c r="M40" s="15"/>
      <c r="N40" s="38">
        <f t="shared" si="6"/>
        <v>1.5666666666666667</v>
      </c>
      <c r="O40" s="39">
        <f t="shared" si="6"/>
        <v>7.9666666666666668</v>
      </c>
      <c r="P40" s="9"/>
      <c r="Q40" s="38">
        <f>AVERAGE(Q9:Q38)</f>
        <v>1013.0697680519864</v>
      </c>
      <c r="R40" s="39">
        <f t="shared" si="1"/>
        <v>12.907407407407408</v>
      </c>
      <c r="S40" s="58">
        <f t="shared" si="1"/>
        <v>12.520370370370371</v>
      </c>
      <c r="T40" s="58">
        <f t="shared" si="1"/>
        <v>10.28888888888889</v>
      </c>
      <c r="U40" s="59">
        <f t="shared" si="2"/>
        <v>0.1684866666666667</v>
      </c>
      <c r="V40" s="58">
        <f t="shared" si="3"/>
        <v>15.55925925925926</v>
      </c>
      <c r="W40" s="60">
        <f t="shared" si="3"/>
        <v>7.231481481481481</v>
      </c>
    </row>
    <row r="42" spans="2:23" x14ac:dyDescent="0.25">
      <c r="B42" s="1"/>
      <c r="C42" s="93" t="s">
        <v>17</v>
      </c>
      <c r="D42" s="94"/>
      <c r="E42" s="94"/>
      <c r="F42" s="94"/>
      <c r="G42" s="94"/>
      <c r="H42" s="94"/>
      <c r="I42" s="94"/>
      <c r="J42" s="94"/>
      <c r="K42" s="95"/>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0.5</v>
      </c>
      <c r="D44" s="5">
        <v>4.5</v>
      </c>
      <c r="E44" s="5">
        <v>3.5</v>
      </c>
      <c r="F44" s="5">
        <v>0.5</v>
      </c>
      <c r="G44" s="5">
        <v>3.5</v>
      </c>
      <c r="H44" s="5">
        <v>9</v>
      </c>
      <c r="I44" s="5">
        <v>5</v>
      </c>
      <c r="J44" s="5">
        <v>2.5</v>
      </c>
      <c r="K44" s="6"/>
    </row>
    <row r="45" spans="2:23" ht="30" x14ac:dyDescent="0.25">
      <c r="B45" s="24" t="s">
        <v>28</v>
      </c>
      <c r="C45" s="7">
        <v>3</v>
      </c>
      <c r="D45" s="8">
        <v>18</v>
      </c>
      <c r="E45" s="8">
        <v>13.5</v>
      </c>
      <c r="F45" s="8">
        <v>1</v>
      </c>
      <c r="G45" s="8">
        <v>17</v>
      </c>
      <c r="H45" s="8">
        <v>26.5</v>
      </c>
      <c r="I45" s="8">
        <v>18</v>
      </c>
      <c r="J45" s="8">
        <v>6.5</v>
      </c>
      <c r="K45" s="9">
        <v>2</v>
      </c>
    </row>
  </sheetData>
  <mergeCells count="14">
    <mergeCell ref="B6:B8"/>
    <mergeCell ref="C6:I6"/>
    <mergeCell ref="J6:J8"/>
    <mergeCell ref="K6:O6"/>
    <mergeCell ref="E7:F7"/>
    <mergeCell ref="G7:H7"/>
    <mergeCell ref="K7:L7"/>
    <mergeCell ref="M7:N7"/>
    <mergeCell ref="C42:K42"/>
    <mergeCell ref="Q6:T6"/>
    <mergeCell ref="U6:U8"/>
    <mergeCell ref="V6:W6"/>
    <mergeCell ref="V7:W7"/>
    <mergeCell ref="P6:P8"/>
  </mergeCells>
  <conditionalFormatting sqref="C9:C38">
    <cfRule type="expression" dxfId="117" priority="13">
      <formula>C9&gt;31</formula>
    </cfRule>
  </conditionalFormatting>
  <conditionalFormatting sqref="C9:C38">
    <cfRule type="expression" dxfId="116" priority="12">
      <formula>C9&lt;29</formula>
    </cfRule>
  </conditionalFormatting>
  <conditionalFormatting sqref="D9:D38">
    <cfRule type="expression" dxfId="115" priority="10">
      <formula>D9&lt;40</formula>
    </cfRule>
    <cfRule type="expression" dxfId="114" priority="11">
      <formula>D9&gt;70</formula>
    </cfRule>
  </conditionalFormatting>
  <conditionalFormatting sqref="F9:F38">
    <cfRule type="expression" dxfId="113" priority="9">
      <formula>F9&gt;E9</formula>
    </cfRule>
  </conditionalFormatting>
  <conditionalFormatting sqref="I9:I38">
    <cfRule type="cellIs" dxfId="112" priority="8" operator="greaterThan">
      <formula>10</formula>
    </cfRule>
  </conditionalFormatting>
  <conditionalFormatting sqref="J9:J38">
    <cfRule type="cellIs" dxfId="111" priority="7" operator="greaterThanOrEqual">
      <formula>5</formula>
    </cfRule>
  </conditionalFormatting>
  <conditionalFormatting sqref="K9:K38">
    <cfRule type="cellIs" dxfId="110" priority="5" operator="lessThan">
      <formula>35</formula>
    </cfRule>
    <cfRule type="cellIs" dxfId="109" priority="6" operator="greaterThanOrEqual">
      <formula>85</formula>
    </cfRule>
  </conditionalFormatting>
  <conditionalFormatting sqref="L9:L38">
    <cfRule type="cellIs" dxfId="108" priority="3" operator="notBetween">
      <formula>70</formula>
      <formula>20</formula>
    </cfRule>
    <cfRule type="expression" dxfId="107" priority="4">
      <formula>L9&gt;K9</formula>
    </cfRule>
  </conditionalFormatting>
  <conditionalFormatting sqref="O9:O38">
    <cfRule type="cellIs" dxfId="106" priority="2" operator="greaterThan">
      <formula>10</formula>
    </cfRule>
  </conditionalFormatting>
  <conditionalFormatting sqref="P9:P38">
    <cfRule type="containsBlanks" dxfId="105"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opLeftCell="I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s="20" customFormat="1" ht="90" x14ac:dyDescent="0.25">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3" t="s">
        <v>4</v>
      </c>
      <c r="S8" s="41" t="s">
        <v>5</v>
      </c>
      <c r="T8" s="42" t="s">
        <v>6</v>
      </c>
      <c r="U8" s="89"/>
      <c r="V8" s="40" t="s">
        <v>11</v>
      </c>
      <c r="W8" s="42" t="s">
        <v>12</v>
      </c>
    </row>
    <row r="9" spans="1:23" x14ac:dyDescent="0.25">
      <c r="B9" s="1">
        <v>1</v>
      </c>
      <c r="C9" s="27">
        <v>29.97</v>
      </c>
      <c r="D9" s="1">
        <v>58</v>
      </c>
      <c r="E9" s="1">
        <v>57</v>
      </c>
      <c r="F9" s="3">
        <v>52.8</v>
      </c>
      <c r="G9" s="2" t="s">
        <v>53</v>
      </c>
      <c r="H9" s="3">
        <v>2</v>
      </c>
      <c r="I9" s="3">
        <v>0</v>
      </c>
      <c r="J9" s="13"/>
      <c r="K9" s="1">
        <v>57.7</v>
      </c>
      <c r="L9" s="3">
        <v>35.200000000000003</v>
      </c>
      <c r="M9" s="2" t="s">
        <v>53</v>
      </c>
      <c r="N9" s="2">
        <v>1</v>
      </c>
      <c r="O9" s="10">
        <v>8</v>
      </c>
      <c r="P9" s="3" t="s">
        <v>38</v>
      </c>
      <c r="Q9" s="83">
        <v>1014.3249894413399</v>
      </c>
      <c r="R9" s="37">
        <f>CONVERT(D9,"F","C")</f>
        <v>14.444444444444445</v>
      </c>
      <c r="S9" s="53">
        <f t="shared" ref="S9:T24" si="0">CONVERT(E9,"F","C")</f>
        <v>13.888888888888889</v>
      </c>
      <c r="T9" s="53">
        <f t="shared" si="0"/>
        <v>11.555555555555554</v>
      </c>
      <c r="U9" s="54">
        <f>CONVERT(J9,"in","cm")</f>
        <v>0</v>
      </c>
      <c r="V9" s="53">
        <f>CONVERT(K9,"F","C")</f>
        <v>14.277777777777779</v>
      </c>
      <c r="W9" s="13">
        <f>CONVERT(L9,"F","C")</f>
        <v>1.7777777777777792</v>
      </c>
    </row>
    <row r="10" spans="1:23" x14ac:dyDescent="0.25">
      <c r="B10" s="4">
        <v>2</v>
      </c>
      <c r="C10" s="33">
        <v>30.047999999999998</v>
      </c>
      <c r="D10" s="5">
        <v>57</v>
      </c>
      <c r="E10" s="4">
        <v>52</v>
      </c>
      <c r="F10" s="6">
        <v>46.6</v>
      </c>
      <c r="G10" s="5" t="s">
        <v>53</v>
      </c>
      <c r="H10" s="6">
        <v>2</v>
      </c>
      <c r="I10" s="6">
        <v>6</v>
      </c>
      <c r="J10" s="14"/>
      <c r="K10" s="4">
        <v>56.5</v>
      </c>
      <c r="L10" s="6">
        <v>43</v>
      </c>
      <c r="M10" s="5" t="s">
        <v>53</v>
      </c>
      <c r="N10" s="5">
        <v>2</v>
      </c>
      <c r="O10" s="11">
        <v>8</v>
      </c>
      <c r="P10" s="6" t="s">
        <v>38</v>
      </c>
      <c r="Q10" s="83">
        <v>1016.9663725808056</v>
      </c>
      <c r="R10" s="55">
        <f t="shared" ref="R10:T41" si="1">CONVERT(D10,"F","C")</f>
        <v>13.888888888888889</v>
      </c>
      <c r="S10" s="56">
        <f t="shared" si="0"/>
        <v>11.111111111111111</v>
      </c>
      <c r="T10" s="56">
        <f t="shared" si="0"/>
        <v>8.1111111111111125</v>
      </c>
      <c r="U10" s="57">
        <f t="shared" ref="U10:U41" si="2">CONVERT(J10,"in","cm")</f>
        <v>0</v>
      </c>
      <c r="V10" s="56">
        <f t="shared" ref="V10:W41" si="3">CONVERT(K10,"F","C")</f>
        <v>13.611111111111111</v>
      </c>
      <c r="W10" s="14">
        <f t="shared" si="3"/>
        <v>6.1111111111111107</v>
      </c>
    </row>
    <row r="11" spans="1:23" x14ac:dyDescent="0.25">
      <c r="B11" s="4">
        <v>3</v>
      </c>
      <c r="C11" s="33">
        <v>29.884</v>
      </c>
      <c r="D11" s="5">
        <v>56</v>
      </c>
      <c r="E11" s="4">
        <v>50.5</v>
      </c>
      <c r="F11" s="6">
        <v>44</v>
      </c>
      <c r="G11" s="5" t="s">
        <v>53</v>
      </c>
      <c r="H11" s="6">
        <v>2</v>
      </c>
      <c r="I11" s="6">
        <v>3</v>
      </c>
      <c r="J11" s="14"/>
      <c r="K11" s="4">
        <v>54.4</v>
      </c>
      <c r="L11" s="6">
        <v>38</v>
      </c>
      <c r="M11" s="5" t="s">
        <v>31</v>
      </c>
      <c r="N11" s="5">
        <v>0.5</v>
      </c>
      <c r="O11" s="11">
        <v>7</v>
      </c>
      <c r="P11" s="6" t="s">
        <v>38</v>
      </c>
      <c r="Q11" s="83">
        <v>1011.4126952106465</v>
      </c>
      <c r="R11" s="55">
        <f t="shared" si="1"/>
        <v>13.333333333333332</v>
      </c>
      <c r="S11" s="56">
        <f t="shared" si="0"/>
        <v>10.277777777777777</v>
      </c>
      <c r="T11" s="56">
        <f t="shared" si="0"/>
        <v>6.6666666666666661</v>
      </c>
      <c r="U11" s="57">
        <f t="shared" si="2"/>
        <v>0</v>
      </c>
      <c r="V11" s="56">
        <f t="shared" si="3"/>
        <v>12.444444444444443</v>
      </c>
      <c r="W11" s="14">
        <f t="shared" si="3"/>
        <v>3.333333333333333</v>
      </c>
    </row>
    <row r="12" spans="1:23" x14ac:dyDescent="0.25">
      <c r="B12" s="4">
        <v>4</v>
      </c>
      <c r="C12" s="33">
        <v>29.847999999999999</v>
      </c>
      <c r="D12" s="34">
        <v>56</v>
      </c>
      <c r="E12" s="4">
        <v>48.3</v>
      </c>
      <c r="F12" s="6">
        <v>45</v>
      </c>
      <c r="G12" s="5" t="s">
        <v>43</v>
      </c>
      <c r="H12" s="6">
        <v>1.5</v>
      </c>
      <c r="I12" s="6">
        <v>9</v>
      </c>
      <c r="J12" s="14">
        <v>0.01</v>
      </c>
      <c r="K12" s="4">
        <v>54</v>
      </c>
      <c r="L12" s="6">
        <v>37.299999999999997</v>
      </c>
      <c r="M12" s="5" t="s">
        <v>31</v>
      </c>
      <c r="N12" s="5">
        <v>0.5</v>
      </c>
      <c r="O12" s="11">
        <v>8</v>
      </c>
      <c r="P12" s="6" t="s">
        <v>78</v>
      </c>
      <c r="Q12" s="83">
        <v>1010.1935953001238</v>
      </c>
      <c r="R12" s="55">
        <f t="shared" si="1"/>
        <v>13.333333333333332</v>
      </c>
      <c r="S12" s="56">
        <f t="shared" si="0"/>
        <v>9.0555555555555536</v>
      </c>
      <c r="T12" s="56">
        <f t="shared" si="0"/>
        <v>7.2222222222222223</v>
      </c>
      <c r="U12" s="57">
        <f t="shared" si="2"/>
        <v>2.5399999999999999E-2</v>
      </c>
      <c r="V12" s="56">
        <f t="shared" si="3"/>
        <v>12.222222222222221</v>
      </c>
      <c r="W12" s="14">
        <f t="shared" si="3"/>
        <v>2.9444444444444429</v>
      </c>
    </row>
    <row r="13" spans="1:23" x14ac:dyDescent="0.25">
      <c r="B13" s="4">
        <v>5</v>
      </c>
      <c r="C13" s="33">
        <v>29.96</v>
      </c>
      <c r="D13" s="34">
        <v>56</v>
      </c>
      <c r="E13" s="4">
        <v>49</v>
      </c>
      <c r="F13" s="6">
        <v>43.3</v>
      </c>
      <c r="G13" s="5" t="s">
        <v>31</v>
      </c>
      <c r="H13" s="6">
        <v>1</v>
      </c>
      <c r="I13" s="6">
        <v>10</v>
      </c>
      <c r="J13" s="14"/>
      <c r="K13" s="4">
        <v>53</v>
      </c>
      <c r="L13" s="6">
        <v>39</v>
      </c>
      <c r="M13" s="5" t="s">
        <v>31</v>
      </c>
      <c r="N13" s="5">
        <v>1</v>
      </c>
      <c r="O13" s="11">
        <v>7</v>
      </c>
      <c r="P13" s="6" t="s">
        <v>41</v>
      </c>
      <c r="Q13" s="83">
        <v>1013.9863505773055</v>
      </c>
      <c r="R13" s="55">
        <f t="shared" si="1"/>
        <v>13.333333333333332</v>
      </c>
      <c r="S13" s="56">
        <f t="shared" si="0"/>
        <v>9.4444444444444446</v>
      </c>
      <c r="T13" s="56">
        <f t="shared" si="0"/>
        <v>6.2777777777777759</v>
      </c>
      <c r="U13" s="57">
        <f t="shared" si="2"/>
        <v>0</v>
      </c>
      <c r="V13" s="56">
        <f t="shared" si="3"/>
        <v>11.666666666666666</v>
      </c>
      <c r="W13" s="14">
        <f t="shared" si="3"/>
        <v>3.8888888888888888</v>
      </c>
    </row>
    <row r="14" spans="1:23" x14ac:dyDescent="0.25">
      <c r="B14" s="4">
        <v>6</v>
      </c>
      <c r="C14" s="33">
        <v>29.92</v>
      </c>
      <c r="D14" s="5">
        <v>55</v>
      </c>
      <c r="E14" s="4">
        <v>51</v>
      </c>
      <c r="F14" s="6">
        <v>47</v>
      </c>
      <c r="G14" s="5" t="s">
        <v>36</v>
      </c>
      <c r="H14" s="6">
        <v>1</v>
      </c>
      <c r="I14" s="6">
        <v>8</v>
      </c>
      <c r="J14" s="14">
        <v>0.04</v>
      </c>
      <c r="K14" s="4">
        <v>57.2</v>
      </c>
      <c r="L14" s="6">
        <v>39</v>
      </c>
      <c r="M14" s="5" t="s">
        <v>36</v>
      </c>
      <c r="N14" s="5">
        <v>1.5</v>
      </c>
      <c r="O14" s="11">
        <v>8</v>
      </c>
      <c r="P14" s="6" t="s">
        <v>38</v>
      </c>
      <c r="Q14" s="83">
        <v>1012.6317951211694</v>
      </c>
      <c r="R14" s="55">
        <f t="shared" si="1"/>
        <v>12.777777777777777</v>
      </c>
      <c r="S14" s="56">
        <f t="shared" si="0"/>
        <v>10.555555555555555</v>
      </c>
      <c r="T14" s="56">
        <f t="shared" si="0"/>
        <v>8.3333333333333339</v>
      </c>
      <c r="U14" s="57">
        <f t="shared" si="2"/>
        <v>0.1016</v>
      </c>
      <c r="V14" s="56">
        <f t="shared" si="3"/>
        <v>14.000000000000002</v>
      </c>
      <c r="W14" s="14">
        <f t="shared" si="3"/>
        <v>3.8888888888888888</v>
      </c>
    </row>
    <row r="15" spans="1:23" x14ac:dyDescent="0.25">
      <c r="B15" s="4">
        <v>7</v>
      </c>
      <c r="C15" s="33">
        <v>29.794</v>
      </c>
      <c r="D15" s="5">
        <v>56</v>
      </c>
      <c r="E15" s="4">
        <v>50.7</v>
      </c>
      <c r="F15" s="6">
        <v>48.3</v>
      </c>
      <c r="G15" s="5" t="s">
        <v>32</v>
      </c>
      <c r="H15" s="6">
        <v>1</v>
      </c>
      <c r="I15" s="6">
        <v>5</v>
      </c>
      <c r="J15" s="14">
        <v>0.27</v>
      </c>
      <c r="K15" s="4">
        <v>57.1</v>
      </c>
      <c r="L15" s="6">
        <v>43.4</v>
      </c>
      <c r="M15" s="5" t="s">
        <v>36</v>
      </c>
      <c r="N15" s="5">
        <v>1</v>
      </c>
      <c r="O15" s="11">
        <v>8</v>
      </c>
      <c r="P15" s="6" t="s">
        <v>38</v>
      </c>
      <c r="Q15" s="83">
        <v>1008.3649454343396</v>
      </c>
      <c r="R15" s="55">
        <f t="shared" si="1"/>
        <v>13.333333333333332</v>
      </c>
      <c r="S15" s="56">
        <f t="shared" si="0"/>
        <v>10.388888888888891</v>
      </c>
      <c r="T15" s="56">
        <f t="shared" si="0"/>
        <v>9.0555555555555536</v>
      </c>
      <c r="U15" s="57">
        <f t="shared" si="2"/>
        <v>0.68580000000000008</v>
      </c>
      <c r="V15" s="56">
        <f t="shared" si="3"/>
        <v>13.944444444444445</v>
      </c>
      <c r="W15" s="14">
        <f t="shared" si="3"/>
        <v>6.3333333333333321</v>
      </c>
    </row>
    <row r="16" spans="1:23" x14ac:dyDescent="0.25">
      <c r="B16" s="4">
        <v>8</v>
      </c>
      <c r="C16" s="33">
        <v>29.734000000000002</v>
      </c>
      <c r="D16" s="5">
        <v>55</v>
      </c>
      <c r="E16" s="44">
        <v>42.1</v>
      </c>
      <c r="F16" s="6">
        <v>41</v>
      </c>
      <c r="G16" s="5"/>
      <c r="H16" s="6">
        <v>0</v>
      </c>
      <c r="I16" s="6">
        <v>9</v>
      </c>
      <c r="J16" s="14">
        <v>0.17</v>
      </c>
      <c r="K16" s="4">
        <v>55.4</v>
      </c>
      <c r="L16" s="6">
        <v>40.4</v>
      </c>
      <c r="M16" s="5" t="s">
        <v>31</v>
      </c>
      <c r="N16" s="5">
        <v>1</v>
      </c>
      <c r="O16" s="11">
        <v>8</v>
      </c>
      <c r="P16" s="6" t="s">
        <v>79</v>
      </c>
      <c r="Q16" s="83">
        <v>1006.3331122501349</v>
      </c>
      <c r="R16" s="55">
        <f t="shared" si="1"/>
        <v>12.777777777777777</v>
      </c>
      <c r="S16" s="56">
        <f t="shared" si="0"/>
        <v>5.6111111111111116</v>
      </c>
      <c r="T16" s="56">
        <f t="shared" si="0"/>
        <v>5</v>
      </c>
      <c r="U16" s="57">
        <f t="shared" si="2"/>
        <v>0.43179999999999996</v>
      </c>
      <c r="V16" s="56">
        <f t="shared" si="3"/>
        <v>12.999999999999998</v>
      </c>
      <c r="W16" s="14">
        <f t="shared" si="3"/>
        <v>4.6666666666666661</v>
      </c>
    </row>
    <row r="17" spans="2:23" x14ac:dyDescent="0.25">
      <c r="B17" s="4">
        <v>9</v>
      </c>
      <c r="C17" s="33">
        <v>29.707999999999998</v>
      </c>
      <c r="D17" s="5">
        <v>55</v>
      </c>
      <c r="E17" s="4">
        <v>51</v>
      </c>
      <c r="F17" s="6">
        <v>45.4</v>
      </c>
      <c r="G17" s="5" t="s">
        <v>45</v>
      </c>
      <c r="H17" s="6">
        <v>2</v>
      </c>
      <c r="I17" s="6">
        <v>2</v>
      </c>
      <c r="J17" s="14"/>
      <c r="K17" s="4">
        <v>54.6</v>
      </c>
      <c r="L17" s="6">
        <v>40.409999999999997</v>
      </c>
      <c r="M17" s="5" t="s">
        <v>36</v>
      </c>
      <c r="N17" s="5">
        <v>0.5</v>
      </c>
      <c r="O17" s="11">
        <v>8</v>
      </c>
      <c r="P17" s="6" t="s">
        <v>38</v>
      </c>
      <c r="Q17" s="83">
        <v>1005.4526512036463</v>
      </c>
      <c r="R17" s="55">
        <f t="shared" si="1"/>
        <v>12.777777777777777</v>
      </c>
      <c r="S17" s="56">
        <f t="shared" si="0"/>
        <v>10.555555555555555</v>
      </c>
      <c r="T17" s="56">
        <f t="shared" si="0"/>
        <v>7.4444444444444438</v>
      </c>
      <c r="U17" s="57">
        <f t="shared" si="2"/>
        <v>0</v>
      </c>
      <c r="V17" s="56">
        <f t="shared" si="3"/>
        <v>12.555555555555555</v>
      </c>
      <c r="W17" s="14">
        <f t="shared" si="3"/>
        <v>4.6722222222222198</v>
      </c>
    </row>
    <row r="18" spans="2:23" x14ac:dyDescent="0.25">
      <c r="B18" s="4">
        <v>10</v>
      </c>
      <c r="C18" s="33">
        <v>29.93</v>
      </c>
      <c r="D18" s="5">
        <v>54</v>
      </c>
      <c r="E18" s="4">
        <v>45</v>
      </c>
      <c r="F18" s="6">
        <v>43.4</v>
      </c>
      <c r="G18" s="5"/>
      <c r="H18" s="6">
        <v>0</v>
      </c>
      <c r="I18" s="6">
        <v>10</v>
      </c>
      <c r="J18" s="14">
        <v>0.06</v>
      </c>
      <c r="K18" s="4">
        <v>55.2</v>
      </c>
      <c r="L18" s="6">
        <v>38</v>
      </c>
      <c r="M18" s="5" t="s">
        <v>36</v>
      </c>
      <c r="N18" s="5">
        <v>0.5</v>
      </c>
      <c r="O18" s="11">
        <v>7</v>
      </c>
      <c r="P18" s="6" t="s">
        <v>38</v>
      </c>
      <c r="Q18" s="83">
        <v>1012.9704339852033</v>
      </c>
      <c r="R18" s="55">
        <f t="shared" si="1"/>
        <v>12.222222222222221</v>
      </c>
      <c r="S18" s="56">
        <f t="shared" si="0"/>
        <v>7.2222222222222223</v>
      </c>
      <c r="T18" s="56">
        <f t="shared" si="0"/>
        <v>6.3333333333333321</v>
      </c>
      <c r="U18" s="57">
        <f t="shared" si="2"/>
        <v>0.15240000000000001</v>
      </c>
      <c r="V18" s="56">
        <f t="shared" si="3"/>
        <v>12.888888888888889</v>
      </c>
      <c r="W18" s="14">
        <f t="shared" si="3"/>
        <v>3.333333333333333</v>
      </c>
    </row>
    <row r="19" spans="2:23" x14ac:dyDescent="0.25">
      <c r="B19" s="4">
        <v>11</v>
      </c>
      <c r="C19" s="33">
        <v>30.09</v>
      </c>
      <c r="D19" s="5">
        <v>55</v>
      </c>
      <c r="E19" s="4">
        <v>52</v>
      </c>
      <c r="F19" s="6">
        <v>48.3</v>
      </c>
      <c r="G19" s="5" t="s">
        <v>36</v>
      </c>
      <c r="H19" s="6">
        <v>1</v>
      </c>
      <c r="I19" s="6">
        <v>6</v>
      </c>
      <c r="J19" s="14"/>
      <c r="K19" s="4">
        <v>58.66</v>
      </c>
      <c r="L19" s="6">
        <v>35.700000000000003</v>
      </c>
      <c r="M19" s="5" t="s">
        <v>51</v>
      </c>
      <c r="N19" s="5">
        <v>0.5</v>
      </c>
      <c r="O19" s="11">
        <v>6</v>
      </c>
      <c r="P19" s="6" t="s">
        <v>38</v>
      </c>
      <c r="Q19" s="83">
        <v>1018.3886558097491</v>
      </c>
      <c r="R19" s="55">
        <f t="shared" si="1"/>
        <v>12.777777777777777</v>
      </c>
      <c r="S19" s="56">
        <f t="shared" si="0"/>
        <v>11.111111111111111</v>
      </c>
      <c r="T19" s="56">
        <f t="shared" si="0"/>
        <v>9.0555555555555536</v>
      </c>
      <c r="U19" s="57">
        <f t="shared" si="2"/>
        <v>0</v>
      </c>
      <c r="V19" s="56">
        <f t="shared" si="3"/>
        <v>14.811111111111108</v>
      </c>
      <c r="W19" s="14">
        <f t="shared" si="3"/>
        <v>2.0555555555555571</v>
      </c>
    </row>
    <row r="20" spans="2:23" x14ac:dyDescent="0.25">
      <c r="B20" s="4">
        <v>12</v>
      </c>
      <c r="C20" s="33">
        <v>30.18</v>
      </c>
      <c r="D20" s="5">
        <v>54</v>
      </c>
      <c r="E20" s="4">
        <v>53.1</v>
      </c>
      <c r="F20" s="6">
        <v>48</v>
      </c>
      <c r="G20" s="5" t="s">
        <v>45</v>
      </c>
      <c r="H20" s="6">
        <v>1</v>
      </c>
      <c r="I20" s="6">
        <v>4</v>
      </c>
      <c r="J20" s="14"/>
      <c r="K20" s="4">
        <v>57.2</v>
      </c>
      <c r="L20" s="6">
        <v>35</v>
      </c>
      <c r="M20" s="5"/>
      <c r="N20" s="5">
        <v>0</v>
      </c>
      <c r="O20" s="11">
        <v>7</v>
      </c>
      <c r="P20" s="6" t="s">
        <v>38</v>
      </c>
      <c r="Q20" s="83">
        <v>1021.4364055860558</v>
      </c>
      <c r="R20" s="55">
        <f t="shared" si="1"/>
        <v>12.222222222222221</v>
      </c>
      <c r="S20" s="56">
        <f t="shared" si="0"/>
        <v>11.722222222222223</v>
      </c>
      <c r="T20" s="56">
        <f t="shared" si="0"/>
        <v>8.8888888888888893</v>
      </c>
      <c r="U20" s="57">
        <f t="shared" si="2"/>
        <v>0</v>
      </c>
      <c r="V20" s="56">
        <f t="shared" si="3"/>
        <v>14.000000000000002</v>
      </c>
      <c r="W20" s="14">
        <f t="shared" si="3"/>
        <v>1.6666666666666665</v>
      </c>
    </row>
    <row r="21" spans="2:23" x14ac:dyDescent="0.25">
      <c r="B21" s="4">
        <v>13</v>
      </c>
      <c r="C21" s="33">
        <v>30.352</v>
      </c>
      <c r="D21" s="5">
        <v>54</v>
      </c>
      <c r="E21" s="4">
        <v>52.5</v>
      </c>
      <c r="F21" s="6">
        <v>48.5</v>
      </c>
      <c r="G21" s="5" t="s">
        <v>45</v>
      </c>
      <c r="H21" s="6">
        <v>2</v>
      </c>
      <c r="I21" s="6">
        <v>2</v>
      </c>
      <c r="J21" s="14"/>
      <c r="K21" s="4">
        <v>58</v>
      </c>
      <c r="L21" s="6">
        <v>38.1</v>
      </c>
      <c r="M21" s="5" t="s">
        <v>36</v>
      </c>
      <c r="N21" s="5">
        <v>1</v>
      </c>
      <c r="O21" s="11">
        <v>6</v>
      </c>
      <c r="P21" s="6" t="s">
        <v>38</v>
      </c>
      <c r="Q21" s="83">
        <v>1027.2609940474424</v>
      </c>
      <c r="R21" s="55">
        <f t="shared" si="1"/>
        <v>12.222222222222221</v>
      </c>
      <c r="S21" s="56">
        <f t="shared" si="0"/>
        <v>11.388888888888889</v>
      </c>
      <c r="T21" s="56">
        <f t="shared" si="0"/>
        <v>9.1666666666666661</v>
      </c>
      <c r="U21" s="57">
        <f t="shared" si="2"/>
        <v>0</v>
      </c>
      <c r="V21" s="56">
        <f t="shared" si="3"/>
        <v>14.444444444444445</v>
      </c>
      <c r="W21" s="14">
        <f t="shared" si="3"/>
        <v>3.3888888888888897</v>
      </c>
    </row>
    <row r="22" spans="2:23" x14ac:dyDescent="0.25">
      <c r="B22" s="4">
        <v>14</v>
      </c>
      <c r="C22" s="33">
        <v>30.39</v>
      </c>
      <c r="D22" s="5">
        <v>56</v>
      </c>
      <c r="E22" s="4">
        <v>56.1</v>
      </c>
      <c r="F22" s="6">
        <v>53.1</v>
      </c>
      <c r="G22" s="5" t="s">
        <v>32</v>
      </c>
      <c r="H22" s="6">
        <v>1.5</v>
      </c>
      <c r="I22" s="6">
        <v>10</v>
      </c>
      <c r="J22" s="14"/>
      <c r="K22" s="4">
        <v>63</v>
      </c>
      <c r="L22" s="6">
        <v>48.3</v>
      </c>
      <c r="M22" s="5" t="s">
        <v>36</v>
      </c>
      <c r="N22" s="5">
        <v>0.5</v>
      </c>
      <c r="O22" s="11">
        <v>7</v>
      </c>
      <c r="P22" s="6" t="s">
        <v>38</v>
      </c>
      <c r="Q22" s="83">
        <v>1028.5478217307718</v>
      </c>
      <c r="R22" s="55">
        <f t="shared" si="1"/>
        <v>13.333333333333332</v>
      </c>
      <c r="S22" s="56">
        <f t="shared" si="0"/>
        <v>13.388888888888889</v>
      </c>
      <c r="T22" s="56">
        <f t="shared" si="0"/>
        <v>11.722222222222223</v>
      </c>
      <c r="U22" s="57">
        <f t="shared" si="2"/>
        <v>0</v>
      </c>
      <c r="V22" s="56">
        <f t="shared" si="3"/>
        <v>17.222222222222221</v>
      </c>
      <c r="W22" s="14">
        <f t="shared" si="3"/>
        <v>9.0555555555555536</v>
      </c>
    </row>
    <row r="23" spans="2:23" x14ac:dyDescent="0.25">
      <c r="B23" s="4">
        <v>15</v>
      </c>
      <c r="C23" s="33">
        <v>30.19</v>
      </c>
      <c r="D23" s="5">
        <v>56</v>
      </c>
      <c r="E23" s="4">
        <v>56</v>
      </c>
      <c r="F23" s="6">
        <v>54</v>
      </c>
      <c r="G23" s="5" t="s">
        <v>36</v>
      </c>
      <c r="H23" s="6">
        <v>3</v>
      </c>
      <c r="I23" s="6">
        <v>10</v>
      </c>
      <c r="J23" s="14">
        <v>0.01</v>
      </c>
      <c r="K23" s="4">
        <v>60.6</v>
      </c>
      <c r="L23" s="6">
        <v>44.6</v>
      </c>
      <c r="M23" s="5"/>
      <c r="N23" s="5">
        <v>0</v>
      </c>
      <c r="O23" s="11">
        <v>8</v>
      </c>
      <c r="P23" s="6" t="s">
        <v>41</v>
      </c>
      <c r="Q23" s="83">
        <v>1021.7750444500901</v>
      </c>
      <c r="R23" s="55">
        <f t="shared" si="1"/>
        <v>13.333333333333332</v>
      </c>
      <c r="S23" s="56">
        <f t="shared" si="0"/>
        <v>13.333333333333332</v>
      </c>
      <c r="T23" s="56">
        <f t="shared" si="0"/>
        <v>12.222222222222221</v>
      </c>
      <c r="U23" s="57">
        <f t="shared" si="2"/>
        <v>2.5399999999999999E-2</v>
      </c>
      <c r="V23" s="56">
        <f t="shared" si="3"/>
        <v>15.888888888888889</v>
      </c>
      <c r="W23" s="14">
        <f t="shared" si="3"/>
        <v>7.0000000000000009</v>
      </c>
    </row>
    <row r="24" spans="2:23" x14ac:dyDescent="0.25">
      <c r="B24" s="4">
        <v>16</v>
      </c>
      <c r="C24" s="33">
        <v>30.38</v>
      </c>
      <c r="D24" s="5">
        <v>55</v>
      </c>
      <c r="E24" s="4">
        <v>53</v>
      </c>
      <c r="F24" s="6">
        <v>46</v>
      </c>
      <c r="G24" s="5" t="s">
        <v>53</v>
      </c>
      <c r="H24" s="6">
        <v>2</v>
      </c>
      <c r="I24" s="6">
        <v>1</v>
      </c>
      <c r="J24" s="14"/>
      <c r="K24" s="4">
        <v>57.2</v>
      </c>
      <c r="L24" s="6">
        <v>41.6</v>
      </c>
      <c r="M24" s="5"/>
      <c r="N24" s="5">
        <v>0</v>
      </c>
      <c r="O24" s="11">
        <v>7</v>
      </c>
      <c r="P24" s="6" t="s">
        <v>42</v>
      </c>
      <c r="Q24" s="83">
        <v>1028.2091828667378</v>
      </c>
      <c r="R24" s="55">
        <f t="shared" si="1"/>
        <v>12.777777777777777</v>
      </c>
      <c r="S24" s="56">
        <f t="shared" si="0"/>
        <v>11.666666666666666</v>
      </c>
      <c r="T24" s="56">
        <f t="shared" si="0"/>
        <v>7.7777777777777777</v>
      </c>
      <c r="U24" s="57">
        <f t="shared" si="2"/>
        <v>0</v>
      </c>
      <c r="V24" s="56">
        <f t="shared" si="3"/>
        <v>14.000000000000002</v>
      </c>
      <c r="W24" s="14">
        <f t="shared" si="3"/>
        <v>5.3333333333333339</v>
      </c>
    </row>
    <row r="25" spans="2:23" x14ac:dyDescent="0.25">
      <c r="B25" s="4">
        <v>17</v>
      </c>
      <c r="C25" s="33">
        <v>30.33</v>
      </c>
      <c r="D25" s="5">
        <v>55</v>
      </c>
      <c r="E25" s="4">
        <v>54.3</v>
      </c>
      <c r="F25" s="6">
        <v>48</v>
      </c>
      <c r="G25" s="5" t="s">
        <v>32</v>
      </c>
      <c r="H25" s="6">
        <v>2</v>
      </c>
      <c r="I25" s="6">
        <v>0</v>
      </c>
      <c r="J25" s="14"/>
      <c r="K25" s="4">
        <v>59.4</v>
      </c>
      <c r="L25" s="6">
        <v>40</v>
      </c>
      <c r="M25" s="5"/>
      <c r="N25" s="5">
        <v>0</v>
      </c>
      <c r="O25" s="11">
        <v>6</v>
      </c>
      <c r="P25" s="6" t="s">
        <v>42</v>
      </c>
      <c r="Q25" s="83">
        <v>1026.5159885465673</v>
      </c>
      <c r="R25" s="55">
        <f t="shared" si="1"/>
        <v>12.777777777777777</v>
      </c>
      <c r="S25" s="56">
        <f t="shared" si="1"/>
        <v>12.388888888888888</v>
      </c>
      <c r="T25" s="56">
        <f t="shared" si="1"/>
        <v>8.8888888888888893</v>
      </c>
      <c r="U25" s="57">
        <f t="shared" si="2"/>
        <v>0</v>
      </c>
      <c r="V25" s="56">
        <f t="shared" si="3"/>
        <v>15.222222222222221</v>
      </c>
      <c r="W25" s="14">
        <f t="shared" si="3"/>
        <v>4.4444444444444446</v>
      </c>
    </row>
    <row r="26" spans="2:23" x14ac:dyDescent="0.25">
      <c r="B26" s="4">
        <v>18</v>
      </c>
      <c r="C26" s="33">
        <v>30.248000000000001</v>
      </c>
      <c r="D26" s="5">
        <v>55</v>
      </c>
      <c r="E26" s="4">
        <v>55.4</v>
      </c>
      <c r="F26" s="6">
        <v>49</v>
      </c>
      <c r="G26" s="5" t="s">
        <v>43</v>
      </c>
      <c r="H26" s="6">
        <v>1.5</v>
      </c>
      <c r="I26" s="6">
        <v>0</v>
      </c>
      <c r="J26" s="14"/>
      <c r="K26" s="4">
        <v>60</v>
      </c>
      <c r="L26" s="6">
        <v>40.9</v>
      </c>
      <c r="M26" s="5" t="s">
        <v>43</v>
      </c>
      <c r="N26" s="5">
        <v>1.5</v>
      </c>
      <c r="O26" s="11">
        <v>6</v>
      </c>
      <c r="P26" s="6" t="s">
        <v>42</v>
      </c>
      <c r="Q26" s="83">
        <v>1023.7391498614877</v>
      </c>
      <c r="R26" s="55">
        <f t="shared" si="1"/>
        <v>12.777777777777777</v>
      </c>
      <c r="S26" s="56">
        <f t="shared" si="1"/>
        <v>12.999999999999998</v>
      </c>
      <c r="T26" s="56">
        <f t="shared" si="1"/>
        <v>9.4444444444444446</v>
      </c>
      <c r="U26" s="57">
        <f t="shared" si="2"/>
        <v>0</v>
      </c>
      <c r="V26" s="56">
        <f t="shared" si="3"/>
        <v>15.555555555555555</v>
      </c>
      <c r="W26" s="14">
        <f t="shared" si="3"/>
        <v>4.9444444444444438</v>
      </c>
    </row>
    <row r="27" spans="2:23" x14ac:dyDescent="0.25">
      <c r="B27" s="4">
        <v>19</v>
      </c>
      <c r="C27" s="33">
        <v>30.228000000000002</v>
      </c>
      <c r="D27" s="5">
        <v>56</v>
      </c>
      <c r="E27" s="4">
        <v>56</v>
      </c>
      <c r="F27" s="45">
        <v>50.3</v>
      </c>
      <c r="G27" s="5" t="s">
        <v>43</v>
      </c>
      <c r="H27" s="6">
        <v>2</v>
      </c>
      <c r="I27" s="6">
        <v>6</v>
      </c>
      <c r="J27" s="14"/>
      <c r="K27" s="4">
        <v>60.4</v>
      </c>
      <c r="L27" s="6">
        <v>44.6</v>
      </c>
      <c r="M27" s="5" t="s">
        <v>43</v>
      </c>
      <c r="N27" s="5">
        <v>2</v>
      </c>
      <c r="O27" s="11">
        <v>6</v>
      </c>
      <c r="P27" s="6" t="s">
        <v>42</v>
      </c>
      <c r="Q27" s="83">
        <v>1023.0618721334196</v>
      </c>
      <c r="R27" s="55">
        <f t="shared" si="1"/>
        <v>13.333333333333332</v>
      </c>
      <c r="S27" s="56">
        <f t="shared" si="1"/>
        <v>13.333333333333332</v>
      </c>
      <c r="T27" s="56">
        <f t="shared" si="1"/>
        <v>10.166666666666664</v>
      </c>
      <c r="U27" s="57">
        <f t="shared" si="2"/>
        <v>0</v>
      </c>
      <c r="V27" s="56">
        <f t="shared" si="3"/>
        <v>15.777777777777777</v>
      </c>
      <c r="W27" s="14">
        <f t="shared" si="3"/>
        <v>7.0000000000000009</v>
      </c>
    </row>
    <row r="28" spans="2:23" x14ac:dyDescent="0.25">
      <c r="B28" s="4">
        <v>20</v>
      </c>
      <c r="C28" s="33">
        <v>30.106000000000002</v>
      </c>
      <c r="D28" s="5">
        <v>57</v>
      </c>
      <c r="E28" s="4">
        <v>58.1</v>
      </c>
      <c r="F28" s="6">
        <v>54</v>
      </c>
      <c r="G28" s="5" t="s">
        <v>43</v>
      </c>
      <c r="H28" s="6">
        <v>3</v>
      </c>
      <c r="I28" s="6">
        <v>0</v>
      </c>
      <c r="J28" s="14"/>
      <c r="K28" s="4">
        <v>64</v>
      </c>
      <c r="L28" s="6">
        <v>48.8</v>
      </c>
      <c r="M28" s="5" t="s">
        <v>43</v>
      </c>
      <c r="N28" s="5">
        <v>4</v>
      </c>
      <c r="O28" s="11">
        <v>6</v>
      </c>
      <c r="P28" s="6" t="s">
        <v>38</v>
      </c>
      <c r="Q28" s="83">
        <v>1018.9304779922034</v>
      </c>
      <c r="R28" s="55">
        <f t="shared" si="1"/>
        <v>13.888888888888889</v>
      </c>
      <c r="S28" s="56">
        <f t="shared" si="1"/>
        <v>14.5</v>
      </c>
      <c r="T28" s="56">
        <f t="shared" si="1"/>
        <v>12.222222222222221</v>
      </c>
      <c r="U28" s="57">
        <f t="shared" si="2"/>
        <v>0</v>
      </c>
      <c r="V28" s="56">
        <f t="shared" si="3"/>
        <v>17.777777777777779</v>
      </c>
      <c r="W28" s="14">
        <f t="shared" si="3"/>
        <v>9.3333333333333321</v>
      </c>
    </row>
    <row r="29" spans="2:23" x14ac:dyDescent="0.25">
      <c r="B29" s="4">
        <v>21</v>
      </c>
      <c r="C29" s="33">
        <v>29.79</v>
      </c>
      <c r="D29" s="5">
        <v>57</v>
      </c>
      <c r="E29" s="4">
        <v>61</v>
      </c>
      <c r="F29" s="6">
        <v>55</v>
      </c>
      <c r="G29" s="5" t="s">
        <v>43</v>
      </c>
      <c r="H29" s="6">
        <v>3</v>
      </c>
      <c r="I29" s="6">
        <v>6</v>
      </c>
      <c r="J29" s="14">
        <v>0.08</v>
      </c>
      <c r="K29" s="4">
        <v>66</v>
      </c>
      <c r="L29" s="6">
        <v>62.5</v>
      </c>
      <c r="M29" s="5" t="s">
        <v>51</v>
      </c>
      <c r="N29" s="5">
        <v>0.5</v>
      </c>
      <c r="O29" s="11">
        <v>6</v>
      </c>
      <c r="P29" s="6" t="s">
        <v>80</v>
      </c>
      <c r="Q29" s="83">
        <v>1008.2294898887261</v>
      </c>
      <c r="R29" s="55">
        <f t="shared" si="1"/>
        <v>13.888888888888889</v>
      </c>
      <c r="S29" s="56">
        <f t="shared" si="1"/>
        <v>16.111111111111111</v>
      </c>
      <c r="T29" s="56">
        <f t="shared" si="1"/>
        <v>12.777777777777777</v>
      </c>
      <c r="U29" s="57">
        <f t="shared" si="2"/>
        <v>0.20319999999999999</v>
      </c>
      <c r="V29" s="56">
        <f t="shared" si="3"/>
        <v>18.888888888888889</v>
      </c>
      <c r="W29" s="14">
        <f t="shared" si="3"/>
        <v>16.944444444444443</v>
      </c>
    </row>
    <row r="30" spans="2:23" x14ac:dyDescent="0.25">
      <c r="B30" s="4">
        <v>22</v>
      </c>
      <c r="C30" s="33">
        <v>29.667999999999999</v>
      </c>
      <c r="D30" s="5">
        <v>58</v>
      </c>
      <c r="E30" s="4">
        <v>59</v>
      </c>
      <c r="F30" s="6">
        <v>56.4</v>
      </c>
      <c r="G30" s="5" t="s">
        <v>32</v>
      </c>
      <c r="H30" s="6">
        <v>1.5</v>
      </c>
      <c r="I30" s="6">
        <v>8</v>
      </c>
      <c r="J30" s="14"/>
      <c r="K30" s="4">
        <v>65</v>
      </c>
      <c r="L30" s="6">
        <v>47.7</v>
      </c>
      <c r="M30" s="5" t="s">
        <v>43</v>
      </c>
      <c r="N30" s="5">
        <v>0.5</v>
      </c>
      <c r="O30" s="11">
        <v>7</v>
      </c>
      <c r="P30" s="6" t="s">
        <v>38</v>
      </c>
      <c r="Q30" s="83">
        <v>1004.0980957475099</v>
      </c>
      <c r="R30" s="55">
        <f t="shared" si="1"/>
        <v>14.444444444444445</v>
      </c>
      <c r="S30" s="56">
        <f t="shared" si="1"/>
        <v>15</v>
      </c>
      <c r="T30" s="56">
        <f t="shared" si="1"/>
        <v>13.555555555555554</v>
      </c>
      <c r="U30" s="57">
        <f t="shared" si="2"/>
        <v>0</v>
      </c>
      <c r="V30" s="56">
        <f t="shared" si="3"/>
        <v>18.333333333333332</v>
      </c>
      <c r="W30" s="14">
        <f t="shared" si="3"/>
        <v>8.7222222222222232</v>
      </c>
    </row>
    <row r="31" spans="2:23" x14ac:dyDescent="0.25">
      <c r="B31" s="4">
        <v>23</v>
      </c>
      <c r="C31" s="33">
        <v>29.53</v>
      </c>
      <c r="D31" s="5">
        <v>58</v>
      </c>
      <c r="E31" s="4">
        <v>59.6</v>
      </c>
      <c r="F31" s="6">
        <v>57</v>
      </c>
      <c r="G31" s="5" t="s">
        <v>43</v>
      </c>
      <c r="H31" s="6">
        <v>1</v>
      </c>
      <c r="I31" s="6">
        <v>10</v>
      </c>
      <c r="J31" s="14">
        <v>0.01</v>
      </c>
      <c r="K31" s="4">
        <v>68</v>
      </c>
      <c r="L31" s="6">
        <v>51.2</v>
      </c>
      <c r="M31" s="5" t="s">
        <v>32</v>
      </c>
      <c r="N31" s="5">
        <v>0.5</v>
      </c>
      <c r="O31" s="11">
        <v>7</v>
      </c>
      <c r="P31" s="6" t="s">
        <v>38</v>
      </c>
      <c r="Q31" s="83">
        <v>999.42487942383946</v>
      </c>
      <c r="R31" s="55">
        <f t="shared" si="1"/>
        <v>14.444444444444445</v>
      </c>
      <c r="S31" s="56">
        <f t="shared" si="1"/>
        <v>15.333333333333334</v>
      </c>
      <c r="T31" s="56">
        <f t="shared" si="1"/>
        <v>13.888888888888889</v>
      </c>
      <c r="U31" s="57">
        <f t="shared" si="2"/>
        <v>2.5399999999999999E-2</v>
      </c>
      <c r="V31" s="56">
        <f t="shared" si="3"/>
        <v>20</v>
      </c>
      <c r="W31" s="14">
        <f t="shared" si="3"/>
        <v>10.666666666666668</v>
      </c>
    </row>
    <row r="32" spans="2:23" x14ac:dyDescent="0.25">
      <c r="B32" s="4">
        <v>24</v>
      </c>
      <c r="C32" s="33">
        <v>29.623999999999999</v>
      </c>
      <c r="D32" s="5">
        <v>59</v>
      </c>
      <c r="E32" s="4">
        <v>59.6</v>
      </c>
      <c r="F32" s="6">
        <v>57.7</v>
      </c>
      <c r="G32" s="5" t="s">
        <v>32</v>
      </c>
      <c r="H32" s="6">
        <v>1.5</v>
      </c>
      <c r="I32" s="6">
        <v>7</v>
      </c>
      <c r="J32" s="14"/>
      <c r="K32" s="4">
        <v>66</v>
      </c>
      <c r="L32" s="6">
        <v>47.2</v>
      </c>
      <c r="M32" s="5" t="s">
        <v>32</v>
      </c>
      <c r="N32" s="5">
        <v>0.5</v>
      </c>
      <c r="O32" s="11">
        <v>6</v>
      </c>
      <c r="P32" s="6" t="s">
        <v>38</v>
      </c>
      <c r="Q32" s="83">
        <v>1002.6080847457598</v>
      </c>
      <c r="R32" s="55">
        <f t="shared" si="1"/>
        <v>15</v>
      </c>
      <c r="S32" s="56">
        <f t="shared" si="1"/>
        <v>15.333333333333334</v>
      </c>
      <c r="T32" s="56">
        <f t="shared" si="1"/>
        <v>14.277777777777779</v>
      </c>
      <c r="U32" s="57">
        <f t="shared" si="2"/>
        <v>0</v>
      </c>
      <c r="V32" s="56">
        <f t="shared" si="3"/>
        <v>18.888888888888889</v>
      </c>
      <c r="W32" s="14">
        <f t="shared" si="3"/>
        <v>8.4444444444444464</v>
      </c>
    </row>
    <row r="33" spans="2:23" x14ac:dyDescent="0.25">
      <c r="B33" s="4">
        <v>25</v>
      </c>
      <c r="C33" s="33">
        <v>29.82</v>
      </c>
      <c r="D33" s="5">
        <v>59</v>
      </c>
      <c r="E33" s="4">
        <v>59.8</v>
      </c>
      <c r="F33" s="6">
        <v>57.6</v>
      </c>
      <c r="G33" s="5" t="s">
        <v>32</v>
      </c>
      <c r="H33" s="6">
        <v>1.5</v>
      </c>
      <c r="I33" s="6">
        <v>8</v>
      </c>
      <c r="J33" s="14"/>
      <c r="K33" s="4">
        <v>67.7</v>
      </c>
      <c r="L33" s="6">
        <v>45.5</v>
      </c>
      <c r="M33" s="5" t="s">
        <v>32</v>
      </c>
      <c r="N33" s="5">
        <v>0.5</v>
      </c>
      <c r="O33" s="11">
        <v>6</v>
      </c>
      <c r="P33" s="6" t="s">
        <v>38</v>
      </c>
      <c r="Q33" s="83">
        <v>1009.2454064808284</v>
      </c>
      <c r="R33" s="55">
        <f t="shared" si="1"/>
        <v>15</v>
      </c>
      <c r="S33" s="56">
        <f t="shared" si="1"/>
        <v>15.444444444444443</v>
      </c>
      <c r="T33" s="56">
        <f t="shared" si="1"/>
        <v>14.222222222222223</v>
      </c>
      <c r="U33" s="57">
        <f t="shared" si="2"/>
        <v>0</v>
      </c>
      <c r="V33" s="56">
        <f t="shared" si="3"/>
        <v>19.833333333333336</v>
      </c>
      <c r="W33" s="14">
        <f t="shared" si="3"/>
        <v>7.5</v>
      </c>
    </row>
    <row r="34" spans="2:23" x14ac:dyDescent="0.25">
      <c r="B34" s="4">
        <v>26</v>
      </c>
      <c r="C34" s="33">
        <v>29.98</v>
      </c>
      <c r="D34" s="5">
        <v>60</v>
      </c>
      <c r="E34" s="4">
        <v>56.1</v>
      </c>
      <c r="F34" s="6">
        <v>55</v>
      </c>
      <c r="G34" s="5" t="s">
        <v>31</v>
      </c>
      <c r="H34" s="6">
        <v>1.5</v>
      </c>
      <c r="I34" s="6">
        <v>10</v>
      </c>
      <c r="J34" s="14"/>
      <c r="K34" s="4">
        <v>64.3</v>
      </c>
      <c r="L34" s="6">
        <v>49</v>
      </c>
      <c r="M34" s="5" t="s">
        <v>36</v>
      </c>
      <c r="N34" s="5">
        <v>1</v>
      </c>
      <c r="O34" s="11">
        <v>7</v>
      </c>
      <c r="P34" s="6" t="s">
        <v>81</v>
      </c>
      <c r="Q34" s="83">
        <v>1014.663628305374</v>
      </c>
      <c r="R34" s="55">
        <f t="shared" si="1"/>
        <v>15.555555555555555</v>
      </c>
      <c r="S34" s="56">
        <f t="shared" si="1"/>
        <v>13.388888888888889</v>
      </c>
      <c r="T34" s="56">
        <f t="shared" si="1"/>
        <v>12.777777777777777</v>
      </c>
      <c r="U34" s="57">
        <f t="shared" si="2"/>
        <v>0</v>
      </c>
      <c r="V34" s="56">
        <f t="shared" si="3"/>
        <v>17.944444444444443</v>
      </c>
      <c r="W34" s="14">
        <f t="shared" si="3"/>
        <v>9.4444444444444446</v>
      </c>
    </row>
    <row r="35" spans="2:23" x14ac:dyDescent="0.25">
      <c r="B35" s="4">
        <v>27</v>
      </c>
      <c r="C35" s="33">
        <v>30.116</v>
      </c>
      <c r="D35" s="5">
        <v>60</v>
      </c>
      <c r="E35" s="4">
        <v>63.9</v>
      </c>
      <c r="F35" s="6">
        <v>60</v>
      </c>
      <c r="G35" s="5" t="s">
        <v>32</v>
      </c>
      <c r="H35" s="6">
        <v>1.5</v>
      </c>
      <c r="I35" s="6">
        <v>10</v>
      </c>
      <c r="J35" s="14"/>
      <c r="K35" s="4">
        <v>66</v>
      </c>
      <c r="L35" s="6">
        <v>49.6</v>
      </c>
      <c r="M35" s="5" t="s">
        <v>36</v>
      </c>
      <c r="N35" s="5">
        <v>1.5</v>
      </c>
      <c r="O35" s="11">
        <v>6</v>
      </c>
      <c r="P35" s="6" t="s">
        <v>65</v>
      </c>
      <c r="Q35" s="83">
        <v>1019.2691168562377</v>
      </c>
      <c r="R35" s="55">
        <f t="shared" si="1"/>
        <v>15.555555555555555</v>
      </c>
      <c r="S35" s="56">
        <f t="shared" si="1"/>
        <v>17.722222222222221</v>
      </c>
      <c r="T35" s="56">
        <f t="shared" si="1"/>
        <v>15.555555555555555</v>
      </c>
      <c r="U35" s="57">
        <f t="shared" si="2"/>
        <v>0</v>
      </c>
      <c r="V35" s="56">
        <f t="shared" si="3"/>
        <v>18.888888888888889</v>
      </c>
      <c r="W35" s="14">
        <f t="shared" si="3"/>
        <v>9.7777777777777786</v>
      </c>
    </row>
    <row r="36" spans="2:23" x14ac:dyDescent="0.25">
      <c r="B36" s="4">
        <v>28</v>
      </c>
      <c r="C36" s="33">
        <v>30.17</v>
      </c>
      <c r="D36" s="5">
        <v>60</v>
      </c>
      <c r="E36" s="4">
        <v>59</v>
      </c>
      <c r="F36" s="6">
        <v>56.7</v>
      </c>
      <c r="G36" s="5" t="s">
        <v>32</v>
      </c>
      <c r="H36" s="6">
        <v>2</v>
      </c>
      <c r="I36" s="6">
        <v>10</v>
      </c>
      <c r="J36" s="14"/>
      <c r="K36" s="4">
        <v>65.5</v>
      </c>
      <c r="L36" s="6">
        <v>55</v>
      </c>
      <c r="M36" s="5"/>
      <c r="N36" s="5">
        <v>0</v>
      </c>
      <c r="O36" s="11">
        <v>5</v>
      </c>
      <c r="P36" s="6" t="s">
        <v>41</v>
      </c>
      <c r="Q36" s="83">
        <v>1021.0977667220217</v>
      </c>
      <c r="R36" s="55">
        <f t="shared" si="1"/>
        <v>15.555555555555555</v>
      </c>
      <c r="S36" s="56">
        <f t="shared" si="1"/>
        <v>15</v>
      </c>
      <c r="T36" s="56">
        <f t="shared" si="1"/>
        <v>13.722222222222223</v>
      </c>
      <c r="U36" s="57">
        <f t="shared" si="2"/>
        <v>0</v>
      </c>
      <c r="V36" s="56">
        <f t="shared" si="3"/>
        <v>18.611111111111111</v>
      </c>
      <c r="W36" s="14">
        <f t="shared" si="3"/>
        <v>12.777777777777777</v>
      </c>
    </row>
    <row r="37" spans="2:23" x14ac:dyDescent="0.25">
      <c r="B37" s="4">
        <v>29</v>
      </c>
      <c r="C37" s="33">
        <v>30.09</v>
      </c>
      <c r="D37" s="5">
        <v>60</v>
      </c>
      <c r="E37" s="4">
        <v>60.4</v>
      </c>
      <c r="F37" s="6">
        <v>58</v>
      </c>
      <c r="G37" s="5" t="s">
        <v>32</v>
      </c>
      <c r="H37" s="6">
        <v>1</v>
      </c>
      <c r="I37" s="6">
        <v>10</v>
      </c>
      <c r="J37" s="14"/>
      <c r="K37" s="4">
        <v>67.5</v>
      </c>
      <c r="L37" s="6">
        <v>54</v>
      </c>
      <c r="M37" s="5" t="s">
        <v>32</v>
      </c>
      <c r="N37" s="5">
        <v>0.5</v>
      </c>
      <c r="O37" s="11">
        <v>6</v>
      </c>
      <c r="P37" s="6" t="s">
        <v>42</v>
      </c>
      <c r="Q37" s="83">
        <v>1018.3886558097491</v>
      </c>
      <c r="R37" s="55">
        <f t="shared" si="1"/>
        <v>15.555555555555555</v>
      </c>
      <c r="S37" s="56">
        <f t="shared" si="1"/>
        <v>15.777777777777777</v>
      </c>
      <c r="T37" s="56">
        <f t="shared" si="1"/>
        <v>14.444444444444445</v>
      </c>
      <c r="U37" s="57">
        <f t="shared" si="2"/>
        <v>0</v>
      </c>
      <c r="V37" s="56">
        <f t="shared" si="3"/>
        <v>19.722222222222221</v>
      </c>
      <c r="W37" s="14">
        <f t="shared" si="3"/>
        <v>12.222222222222221</v>
      </c>
    </row>
    <row r="38" spans="2:23" x14ac:dyDescent="0.25">
      <c r="B38" s="4">
        <v>30</v>
      </c>
      <c r="C38" s="33">
        <v>29.99</v>
      </c>
      <c r="D38" s="5">
        <v>60</v>
      </c>
      <c r="E38" s="4">
        <v>59.1</v>
      </c>
      <c r="F38" s="6">
        <v>57</v>
      </c>
      <c r="G38" s="5" t="s">
        <v>32</v>
      </c>
      <c r="H38" s="6">
        <v>1.5</v>
      </c>
      <c r="I38" s="6">
        <v>7</v>
      </c>
      <c r="J38" s="14"/>
      <c r="K38" s="4">
        <v>68.400000000000006</v>
      </c>
      <c r="L38" s="6">
        <v>46.2</v>
      </c>
      <c r="M38" s="5"/>
      <c r="N38" s="5">
        <v>0</v>
      </c>
      <c r="O38" s="11">
        <v>6</v>
      </c>
      <c r="P38" s="6" t="s">
        <v>42</v>
      </c>
      <c r="Q38" s="83">
        <v>1015.0022671694079</v>
      </c>
      <c r="R38" s="55">
        <f t="shared" si="1"/>
        <v>15.555555555555555</v>
      </c>
      <c r="S38" s="56">
        <f t="shared" si="1"/>
        <v>15.055555555555555</v>
      </c>
      <c r="T38" s="56">
        <f t="shared" si="1"/>
        <v>13.888888888888889</v>
      </c>
      <c r="U38" s="57">
        <f t="shared" si="2"/>
        <v>0</v>
      </c>
      <c r="V38" s="56">
        <f t="shared" si="3"/>
        <v>20.222222222222225</v>
      </c>
      <c r="W38" s="14">
        <f t="shared" si="3"/>
        <v>7.8888888888888902</v>
      </c>
    </row>
    <row r="39" spans="2:23" x14ac:dyDescent="0.25">
      <c r="B39" s="4">
        <v>31</v>
      </c>
      <c r="C39" s="33">
        <v>30.14</v>
      </c>
      <c r="D39" s="5">
        <v>61</v>
      </c>
      <c r="E39" s="4">
        <v>61</v>
      </c>
      <c r="F39" s="6">
        <v>58</v>
      </c>
      <c r="G39" s="5" t="s">
        <v>32</v>
      </c>
      <c r="H39" s="6">
        <v>1.5</v>
      </c>
      <c r="I39" s="6">
        <v>0</v>
      </c>
      <c r="J39" s="14"/>
      <c r="K39" s="4">
        <v>70</v>
      </c>
      <c r="L39" s="6">
        <v>46.7</v>
      </c>
      <c r="M39" s="5" t="s">
        <v>36</v>
      </c>
      <c r="N39" s="5">
        <v>0.5</v>
      </c>
      <c r="O39" s="11">
        <v>6</v>
      </c>
      <c r="P39" s="6" t="s">
        <v>38</v>
      </c>
      <c r="Q39" s="83">
        <v>1020.0818501299194</v>
      </c>
      <c r="R39" s="55">
        <f t="shared" si="1"/>
        <v>16.111111111111111</v>
      </c>
      <c r="S39" s="56">
        <f t="shared" si="1"/>
        <v>16.111111111111111</v>
      </c>
      <c r="T39" s="56">
        <f t="shared" si="1"/>
        <v>14.444444444444445</v>
      </c>
      <c r="U39" s="57">
        <f t="shared" si="2"/>
        <v>0</v>
      </c>
      <c r="V39" s="56">
        <f t="shared" si="3"/>
        <v>21.111111111111111</v>
      </c>
      <c r="W39" s="14">
        <f t="shared" si="3"/>
        <v>8.1666666666666679</v>
      </c>
    </row>
    <row r="40" spans="2:23" x14ac:dyDescent="0.25">
      <c r="B40" s="1" t="s">
        <v>15</v>
      </c>
      <c r="C40" s="12">
        <f t="shared" ref="C40:O40" si="4">SUM(C9:C39)</f>
        <v>930.20799999999986</v>
      </c>
      <c r="D40" s="36">
        <f t="shared" si="4"/>
        <v>1763</v>
      </c>
      <c r="E40" s="36">
        <f t="shared" ref="E40" si="5">SUM(E9:E39)</f>
        <v>1701.5999999999997</v>
      </c>
      <c r="F40" s="36">
        <f t="shared" si="4"/>
        <v>1584.3999999999999</v>
      </c>
      <c r="G40" s="36"/>
      <c r="H40" s="36">
        <f t="shared" si="4"/>
        <v>49</v>
      </c>
      <c r="I40" s="36">
        <f t="shared" si="4"/>
        <v>187</v>
      </c>
      <c r="J40" s="35">
        <f t="shared" si="4"/>
        <v>0.65</v>
      </c>
      <c r="K40" s="36">
        <f t="shared" si="4"/>
        <v>1887.9600000000003</v>
      </c>
      <c r="L40" s="36">
        <f t="shared" si="4"/>
        <v>1365.91</v>
      </c>
      <c r="M40" s="12"/>
      <c r="N40" s="36">
        <f t="shared" si="4"/>
        <v>25</v>
      </c>
      <c r="O40" s="37">
        <f t="shared" si="4"/>
        <v>210</v>
      </c>
      <c r="P40" s="3"/>
      <c r="Q40" s="36">
        <f>SUM(Q9:Q39)</f>
        <v>31482.611775408619</v>
      </c>
      <c r="R40" s="37"/>
      <c r="S40" s="53"/>
      <c r="T40" s="53"/>
      <c r="U40" s="54">
        <f t="shared" si="2"/>
        <v>1.651</v>
      </c>
      <c r="V40" s="53"/>
      <c r="W40" s="13"/>
    </row>
    <row r="41" spans="2:23" x14ac:dyDescent="0.25">
      <c r="B41" s="7" t="s">
        <v>16</v>
      </c>
      <c r="C41" s="15">
        <f>C40/31</f>
        <v>30.006709677419352</v>
      </c>
      <c r="D41" s="38">
        <f t="shared" ref="D41:O41" si="6">D40/31</f>
        <v>56.87096774193548</v>
      </c>
      <c r="E41" s="38">
        <f t="shared" ref="E41" si="7">E40/31</f>
        <v>54.890322580645154</v>
      </c>
      <c r="F41" s="38">
        <f t="shared" si="6"/>
        <v>51.109677419354831</v>
      </c>
      <c r="G41" s="38"/>
      <c r="H41" s="38">
        <f t="shared" si="6"/>
        <v>1.5806451612903225</v>
      </c>
      <c r="I41" s="38">
        <f t="shared" si="6"/>
        <v>6.032258064516129</v>
      </c>
      <c r="J41" s="38">
        <f t="shared" si="6"/>
        <v>2.0967741935483872E-2</v>
      </c>
      <c r="K41" s="38">
        <f t="shared" si="6"/>
        <v>60.901935483870979</v>
      </c>
      <c r="L41" s="38">
        <f t="shared" si="6"/>
        <v>44.061612903225807</v>
      </c>
      <c r="M41" s="15"/>
      <c r="N41" s="38">
        <f t="shared" si="6"/>
        <v>0.80645161290322576</v>
      </c>
      <c r="O41" s="39">
        <f t="shared" si="6"/>
        <v>6.774193548387097</v>
      </c>
      <c r="P41" s="9"/>
      <c r="Q41" s="38">
        <f>AVERAGE(Q9:Q39)</f>
        <v>1015.5681217873748</v>
      </c>
      <c r="R41" s="39">
        <f t="shared" si="1"/>
        <v>13.817204301075266</v>
      </c>
      <c r="S41" s="58">
        <f t="shared" si="1"/>
        <v>12.716845878136196</v>
      </c>
      <c r="T41" s="58">
        <f t="shared" si="1"/>
        <v>10.616487455197129</v>
      </c>
      <c r="U41" s="59">
        <f t="shared" si="2"/>
        <v>5.3258064516129036E-2</v>
      </c>
      <c r="V41" s="58">
        <f t="shared" si="3"/>
        <v>16.056630824372764</v>
      </c>
      <c r="W41" s="60">
        <f t="shared" si="3"/>
        <v>6.7008960573476708</v>
      </c>
    </row>
    <row r="43" spans="2:23" x14ac:dyDescent="0.25">
      <c r="B43" s="1"/>
      <c r="C43" s="93" t="s">
        <v>17</v>
      </c>
      <c r="D43" s="94"/>
      <c r="E43" s="94"/>
      <c r="F43" s="94"/>
      <c r="G43" s="94"/>
      <c r="H43" s="94"/>
      <c r="I43" s="94"/>
      <c r="J43" s="94"/>
      <c r="K43" s="95"/>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1.5</v>
      </c>
      <c r="D45" s="5">
        <v>5</v>
      </c>
      <c r="E45" s="5">
        <v>3</v>
      </c>
      <c r="F45" s="5">
        <v>0.5</v>
      </c>
      <c r="G45" s="5">
        <v>0.5</v>
      </c>
      <c r="H45" s="5">
        <v>7</v>
      </c>
      <c r="I45" s="5">
        <v>6.5</v>
      </c>
      <c r="J45" s="5">
        <v>3</v>
      </c>
      <c r="K45" s="6"/>
    </row>
    <row r="46" spans="2:23" ht="30" x14ac:dyDescent="0.25">
      <c r="B46" s="24" t="s">
        <v>28</v>
      </c>
      <c r="C46" s="7">
        <v>5</v>
      </c>
      <c r="D46" s="8">
        <v>20</v>
      </c>
      <c r="E46" s="8">
        <v>11</v>
      </c>
      <c r="F46" s="8">
        <v>0.5</v>
      </c>
      <c r="G46" s="8">
        <v>0.5</v>
      </c>
      <c r="H46" s="8">
        <v>17.5</v>
      </c>
      <c r="I46" s="8">
        <v>13</v>
      </c>
      <c r="J46" s="8">
        <v>5.5</v>
      </c>
      <c r="K46" s="9">
        <v>8</v>
      </c>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04" priority="13">
      <formula>C9&gt;31</formula>
    </cfRule>
  </conditionalFormatting>
  <conditionalFormatting sqref="C9:C39">
    <cfRule type="expression" dxfId="103" priority="12">
      <formula>C9&lt;29</formula>
    </cfRule>
  </conditionalFormatting>
  <conditionalFormatting sqref="D9:D39">
    <cfRule type="expression" dxfId="102" priority="10">
      <formula>D9&lt;40</formula>
    </cfRule>
    <cfRule type="expression" dxfId="101" priority="11">
      <formula>D9&gt;70</formula>
    </cfRule>
  </conditionalFormatting>
  <conditionalFormatting sqref="F9:F17 F28:F39">
    <cfRule type="expression" dxfId="100" priority="9">
      <formula>F9&gt;E9</formula>
    </cfRule>
  </conditionalFormatting>
  <conditionalFormatting sqref="I9:I39">
    <cfRule type="cellIs" dxfId="99" priority="8" operator="greaterThan">
      <formula>10</formula>
    </cfRule>
  </conditionalFormatting>
  <conditionalFormatting sqref="J9:J39">
    <cfRule type="cellIs" dxfId="98" priority="7" operator="greaterThanOrEqual">
      <formula>5</formula>
    </cfRule>
  </conditionalFormatting>
  <conditionalFormatting sqref="K9:K39">
    <cfRule type="cellIs" dxfId="97" priority="5" operator="lessThan">
      <formula>35</formula>
    </cfRule>
    <cfRule type="cellIs" dxfId="96" priority="6" operator="greaterThanOrEqual">
      <formula>85</formula>
    </cfRule>
  </conditionalFormatting>
  <conditionalFormatting sqref="L9:L39">
    <cfRule type="cellIs" dxfId="95" priority="3" operator="notBetween">
      <formula>70</formula>
      <formula>20</formula>
    </cfRule>
    <cfRule type="expression" dxfId="94" priority="4">
      <formula>L9&gt;K9</formula>
    </cfRule>
  </conditionalFormatting>
  <conditionalFormatting sqref="O9:O39">
    <cfRule type="cellIs" dxfId="93" priority="2" operator="greaterThan">
      <formula>10</formula>
    </cfRule>
  </conditionalFormatting>
  <conditionalFormatting sqref="P9:P39">
    <cfRule type="containsBlanks" dxfId="92" priority="1">
      <formula>LEN(TRIM(P9))=0</formula>
    </cfRule>
  </conditionalFormatting>
  <conditionalFormatting sqref="F18:F22 F24:F27">
    <cfRule type="expression" dxfId="91" priority="28">
      <formula>F18&gt;E19</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topLeftCell="H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ht="15" customHeight="1"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ht="30" customHeight="1" x14ac:dyDescent="0.25">
      <c r="A8" s="20"/>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9" t="s">
        <v>4</v>
      </c>
      <c r="S8" s="47" t="s">
        <v>5</v>
      </c>
      <c r="T8" s="48" t="s">
        <v>6</v>
      </c>
      <c r="U8" s="89"/>
      <c r="V8" s="46" t="s">
        <v>11</v>
      </c>
      <c r="W8" s="48" t="s">
        <v>12</v>
      </c>
    </row>
    <row r="9" spans="1:23" x14ac:dyDescent="0.25">
      <c r="B9" s="1">
        <v>1</v>
      </c>
      <c r="C9" s="27">
        <v>30.222000000000001</v>
      </c>
      <c r="D9" s="1">
        <v>61</v>
      </c>
      <c r="E9" s="1">
        <v>62</v>
      </c>
      <c r="F9" s="3">
        <v>58.6</v>
      </c>
      <c r="G9" s="2" t="s">
        <v>32</v>
      </c>
      <c r="H9" s="3">
        <v>2</v>
      </c>
      <c r="I9" s="3">
        <v>3</v>
      </c>
      <c r="J9" s="13"/>
      <c r="K9" s="1">
        <v>69.599999999999994</v>
      </c>
      <c r="L9" s="3">
        <v>48.6</v>
      </c>
      <c r="M9" s="2" t="s">
        <v>43</v>
      </c>
      <c r="N9" s="2">
        <v>1.5</v>
      </c>
      <c r="O9" s="10">
        <v>6</v>
      </c>
      <c r="P9" s="3" t="s">
        <v>38</v>
      </c>
      <c r="Q9" s="83">
        <v>1022.350730518948</v>
      </c>
      <c r="R9" s="37">
        <f>CONVERT(D9,"F","C")</f>
        <v>16.111111111111111</v>
      </c>
      <c r="S9" s="53">
        <f t="shared" ref="S9:T24" si="0">CONVERT(E9,"F","C")</f>
        <v>16.666666666666668</v>
      </c>
      <c r="T9" s="53">
        <f t="shared" si="0"/>
        <v>14.777777777777779</v>
      </c>
      <c r="U9" s="54">
        <f>CONVERT(J9,"in","cm")</f>
        <v>0</v>
      </c>
      <c r="V9" s="53">
        <f>CONVERT(K9,"F","C")</f>
        <v>20.888888888888886</v>
      </c>
      <c r="W9" s="13">
        <f>CONVERT(L9,"F","C")</f>
        <v>9.2222222222222232</v>
      </c>
    </row>
    <row r="10" spans="1:23" x14ac:dyDescent="0.25">
      <c r="B10" s="4">
        <v>2</v>
      </c>
      <c r="C10" s="33">
        <v>30.07</v>
      </c>
      <c r="D10" s="5">
        <v>62</v>
      </c>
      <c r="E10" s="4">
        <v>66</v>
      </c>
      <c r="F10" s="6">
        <v>61</v>
      </c>
      <c r="G10" s="5" t="s">
        <v>32</v>
      </c>
      <c r="H10" s="6">
        <v>1.5</v>
      </c>
      <c r="I10" s="6">
        <v>0</v>
      </c>
      <c r="J10" s="14">
        <v>0.14000000000000001</v>
      </c>
      <c r="K10" s="4">
        <v>73</v>
      </c>
      <c r="L10" s="6">
        <v>57</v>
      </c>
      <c r="M10" s="5" t="s">
        <v>36</v>
      </c>
      <c r="N10" s="5">
        <v>0.5</v>
      </c>
      <c r="O10" s="11">
        <v>6</v>
      </c>
      <c r="P10" s="6" t="s">
        <v>38</v>
      </c>
      <c r="Q10" s="83">
        <v>1017.2034197856298</v>
      </c>
      <c r="R10" s="55">
        <f t="shared" ref="R10:T40" si="1">CONVERT(D10,"F","C")</f>
        <v>16.666666666666668</v>
      </c>
      <c r="S10" s="56">
        <f t="shared" si="0"/>
        <v>18.888888888888889</v>
      </c>
      <c r="T10" s="56">
        <f t="shared" si="0"/>
        <v>16.111111111111111</v>
      </c>
      <c r="U10" s="57">
        <f t="shared" ref="U10:U40" si="2">CONVERT(J10,"in","cm")</f>
        <v>0.35560000000000003</v>
      </c>
      <c r="V10" s="56">
        <f t="shared" ref="V10:W40" si="3">CONVERT(K10,"F","C")</f>
        <v>22.777777777777779</v>
      </c>
      <c r="W10" s="14">
        <f t="shared" si="3"/>
        <v>13.888888888888889</v>
      </c>
    </row>
    <row r="11" spans="1:23" x14ac:dyDescent="0.25">
      <c r="B11" s="4">
        <v>3</v>
      </c>
      <c r="C11" s="33">
        <v>30.231999999999999</v>
      </c>
      <c r="D11" s="5">
        <v>62</v>
      </c>
      <c r="E11" s="4">
        <v>61.8</v>
      </c>
      <c r="F11" s="6">
        <v>58.4</v>
      </c>
      <c r="G11" s="5" t="s">
        <v>32</v>
      </c>
      <c r="H11" s="6">
        <v>1.5</v>
      </c>
      <c r="I11" s="6">
        <v>9</v>
      </c>
      <c r="J11" s="14"/>
      <c r="K11" s="4">
        <v>64.7</v>
      </c>
      <c r="L11" s="6">
        <v>46.3</v>
      </c>
      <c r="M11" s="5"/>
      <c r="N11" s="5">
        <v>0</v>
      </c>
      <c r="O11" s="11">
        <v>7</v>
      </c>
      <c r="P11" s="6" t="s">
        <v>38</v>
      </c>
      <c r="Q11" s="83">
        <v>1022.6893693829821</v>
      </c>
      <c r="R11" s="55">
        <f t="shared" si="1"/>
        <v>16.666666666666668</v>
      </c>
      <c r="S11" s="56">
        <f t="shared" si="0"/>
        <v>16.555555555555554</v>
      </c>
      <c r="T11" s="56">
        <f t="shared" si="0"/>
        <v>14.666666666666666</v>
      </c>
      <c r="U11" s="57">
        <f t="shared" si="2"/>
        <v>0</v>
      </c>
      <c r="V11" s="56">
        <f t="shared" si="3"/>
        <v>18.166666666666668</v>
      </c>
      <c r="W11" s="14">
        <f t="shared" si="3"/>
        <v>7.9444444444444429</v>
      </c>
    </row>
    <row r="12" spans="1:23" x14ac:dyDescent="0.25">
      <c r="B12" s="4">
        <v>4</v>
      </c>
      <c r="C12" s="33">
        <v>30.501999999999999</v>
      </c>
      <c r="D12" s="34">
        <v>62</v>
      </c>
      <c r="E12" s="4">
        <v>62</v>
      </c>
      <c r="F12" s="6">
        <v>59</v>
      </c>
      <c r="G12" s="5" t="s">
        <v>32</v>
      </c>
      <c r="H12" s="6">
        <v>1</v>
      </c>
      <c r="I12" s="6">
        <v>1</v>
      </c>
      <c r="J12" s="14"/>
      <c r="K12" s="4">
        <v>67.8</v>
      </c>
      <c r="L12" s="6">
        <v>42.4</v>
      </c>
      <c r="M12" s="5" t="s">
        <v>43</v>
      </c>
      <c r="N12" s="5">
        <v>1.5</v>
      </c>
      <c r="O12" s="11">
        <v>6</v>
      </c>
      <c r="P12" s="6" t="s">
        <v>42</v>
      </c>
      <c r="Q12" s="83">
        <v>1031.8326187119026</v>
      </c>
      <c r="R12" s="55">
        <f t="shared" si="1"/>
        <v>16.666666666666668</v>
      </c>
      <c r="S12" s="56">
        <f t="shared" si="0"/>
        <v>16.666666666666668</v>
      </c>
      <c r="T12" s="56">
        <f t="shared" si="0"/>
        <v>15</v>
      </c>
      <c r="U12" s="57">
        <f t="shared" si="2"/>
        <v>0</v>
      </c>
      <c r="V12" s="56">
        <f t="shared" si="3"/>
        <v>19.888888888888886</v>
      </c>
      <c r="W12" s="14">
        <f t="shared" si="3"/>
        <v>5.7777777777777768</v>
      </c>
    </row>
    <row r="13" spans="1:23" x14ac:dyDescent="0.25">
      <c r="B13" s="4">
        <v>5</v>
      </c>
      <c r="C13" s="33">
        <v>30.353999999999999</v>
      </c>
      <c r="D13" s="34">
        <v>62</v>
      </c>
      <c r="E13" s="4">
        <v>68</v>
      </c>
      <c r="F13" s="6">
        <v>60.7</v>
      </c>
      <c r="G13" s="5" t="s">
        <v>32</v>
      </c>
      <c r="H13" s="6">
        <v>1</v>
      </c>
      <c r="I13" s="6">
        <v>0</v>
      </c>
      <c r="J13" s="14"/>
      <c r="K13" s="4">
        <v>73.400000000000006</v>
      </c>
      <c r="L13" s="6">
        <v>52.3</v>
      </c>
      <c r="M13" s="5" t="s">
        <v>45</v>
      </c>
      <c r="N13" s="5">
        <v>1.5</v>
      </c>
      <c r="O13" s="11">
        <v>5</v>
      </c>
      <c r="P13" s="6" t="s">
        <v>42</v>
      </c>
      <c r="Q13" s="83">
        <v>1026.8207635241981</v>
      </c>
      <c r="R13" s="55">
        <f t="shared" si="1"/>
        <v>16.666666666666668</v>
      </c>
      <c r="S13" s="56">
        <f t="shared" si="0"/>
        <v>20</v>
      </c>
      <c r="T13" s="56">
        <f t="shared" si="0"/>
        <v>15.944444444444446</v>
      </c>
      <c r="U13" s="57">
        <f t="shared" si="2"/>
        <v>0</v>
      </c>
      <c r="V13" s="56">
        <f t="shared" si="3"/>
        <v>23.000000000000004</v>
      </c>
      <c r="W13" s="14">
        <f t="shared" si="3"/>
        <v>11.277777777777777</v>
      </c>
    </row>
    <row r="14" spans="1:23" x14ac:dyDescent="0.25">
      <c r="B14" s="4">
        <v>6</v>
      </c>
      <c r="C14" s="33">
        <v>30.148</v>
      </c>
      <c r="D14" s="5">
        <v>62</v>
      </c>
      <c r="E14" s="4">
        <v>63</v>
      </c>
      <c r="F14" s="6">
        <v>59.5</v>
      </c>
      <c r="G14" s="5" t="s">
        <v>45</v>
      </c>
      <c r="H14" s="6">
        <v>1.5</v>
      </c>
      <c r="I14" s="6">
        <v>10</v>
      </c>
      <c r="J14" s="14"/>
      <c r="K14" s="4">
        <v>68.8</v>
      </c>
      <c r="L14" s="6">
        <v>54.7</v>
      </c>
      <c r="M14" s="5" t="s">
        <v>45</v>
      </c>
      <c r="N14" s="5">
        <v>1.5</v>
      </c>
      <c r="O14" s="11">
        <v>4</v>
      </c>
      <c r="P14" s="6" t="s">
        <v>82</v>
      </c>
      <c r="Q14" s="83">
        <v>1019.8448029250957</v>
      </c>
      <c r="R14" s="55">
        <f t="shared" si="1"/>
        <v>16.666666666666668</v>
      </c>
      <c r="S14" s="56">
        <f t="shared" si="0"/>
        <v>17.222222222222221</v>
      </c>
      <c r="T14" s="56">
        <f t="shared" si="0"/>
        <v>15.277777777777777</v>
      </c>
      <c r="U14" s="57">
        <f t="shared" si="2"/>
        <v>0</v>
      </c>
      <c r="V14" s="56">
        <f t="shared" si="3"/>
        <v>20.444444444444443</v>
      </c>
      <c r="W14" s="14">
        <f t="shared" si="3"/>
        <v>12.611111111111112</v>
      </c>
    </row>
    <row r="15" spans="1:23" x14ac:dyDescent="0.25">
      <c r="B15" s="4">
        <v>7</v>
      </c>
      <c r="C15" s="33">
        <v>30.13</v>
      </c>
      <c r="D15" s="5">
        <v>62</v>
      </c>
      <c r="E15" s="4">
        <v>62</v>
      </c>
      <c r="F15" s="6">
        <v>59</v>
      </c>
      <c r="G15" s="5" t="s">
        <v>43</v>
      </c>
      <c r="H15" s="6">
        <v>2</v>
      </c>
      <c r="I15" s="6">
        <v>10</v>
      </c>
      <c r="J15" s="14"/>
      <c r="K15" s="4">
        <v>65.400000000000006</v>
      </c>
      <c r="L15" s="6">
        <v>56.4</v>
      </c>
      <c r="M15" s="5" t="s">
        <v>43</v>
      </c>
      <c r="N15" s="5">
        <v>2</v>
      </c>
      <c r="O15" s="11">
        <v>6</v>
      </c>
      <c r="P15" s="6" t="s">
        <v>38</v>
      </c>
      <c r="Q15" s="83">
        <v>1019.2352529698342</v>
      </c>
      <c r="R15" s="55">
        <f t="shared" si="1"/>
        <v>16.666666666666668</v>
      </c>
      <c r="S15" s="56">
        <f t="shared" si="0"/>
        <v>16.666666666666668</v>
      </c>
      <c r="T15" s="56">
        <f t="shared" si="0"/>
        <v>15</v>
      </c>
      <c r="U15" s="57">
        <f t="shared" si="2"/>
        <v>0</v>
      </c>
      <c r="V15" s="56">
        <f t="shared" si="3"/>
        <v>18.555555555555557</v>
      </c>
      <c r="W15" s="14">
        <f t="shared" si="3"/>
        <v>13.555555555555554</v>
      </c>
    </row>
    <row r="16" spans="1:23" x14ac:dyDescent="0.25">
      <c r="B16" s="4">
        <v>8</v>
      </c>
      <c r="C16" s="33">
        <v>30.184000000000001</v>
      </c>
      <c r="D16" s="5">
        <v>62</v>
      </c>
      <c r="E16" s="4">
        <v>60</v>
      </c>
      <c r="F16" s="6">
        <v>56</v>
      </c>
      <c r="G16" s="5" t="s">
        <v>43</v>
      </c>
      <c r="H16" s="6">
        <v>2</v>
      </c>
      <c r="I16" s="6">
        <v>10</v>
      </c>
      <c r="J16" s="14"/>
      <c r="K16" s="4">
        <v>69.5</v>
      </c>
      <c r="L16" s="6">
        <v>56.5</v>
      </c>
      <c r="M16" s="5" t="s">
        <v>43</v>
      </c>
      <c r="N16" s="5">
        <v>2</v>
      </c>
      <c r="O16" s="11">
        <v>4</v>
      </c>
      <c r="P16" s="6" t="s">
        <v>38</v>
      </c>
      <c r="Q16" s="83">
        <v>1021.0639028356184</v>
      </c>
      <c r="R16" s="55">
        <f t="shared" si="1"/>
        <v>16.666666666666668</v>
      </c>
      <c r="S16" s="56">
        <f t="shared" si="0"/>
        <v>15.555555555555555</v>
      </c>
      <c r="T16" s="56">
        <f t="shared" si="0"/>
        <v>13.333333333333332</v>
      </c>
      <c r="U16" s="57">
        <f t="shared" si="2"/>
        <v>0</v>
      </c>
      <c r="V16" s="56">
        <f t="shared" si="3"/>
        <v>20.833333333333332</v>
      </c>
      <c r="W16" s="14">
        <f t="shared" si="3"/>
        <v>13.611111111111111</v>
      </c>
    </row>
    <row r="17" spans="2:23" x14ac:dyDescent="0.25">
      <c r="B17" s="4">
        <v>9</v>
      </c>
      <c r="C17" s="33">
        <v>30.18</v>
      </c>
      <c r="D17" s="5">
        <v>62</v>
      </c>
      <c r="E17" s="4">
        <v>64.599999999999994</v>
      </c>
      <c r="F17" s="6">
        <v>60</v>
      </c>
      <c r="G17" s="5" t="s">
        <v>32</v>
      </c>
      <c r="H17" s="6">
        <v>1</v>
      </c>
      <c r="I17" s="6">
        <v>8</v>
      </c>
      <c r="J17" s="14"/>
      <c r="K17" s="4">
        <v>74</v>
      </c>
      <c r="L17" s="6">
        <v>57.1</v>
      </c>
      <c r="M17" s="5" t="s">
        <v>43</v>
      </c>
      <c r="N17" s="5">
        <v>0.5</v>
      </c>
      <c r="O17" s="11">
        <v>4</v>
      </c>
      <c r="P17" s="6" t="s">
        <v>38</v>
      </c>
      <c r="Q17" s="83">
        <v>1020.9284472900047</v>
      </c>
      <c r="R17" s="55">
        <f t="shared" si="1"/>
        <v>16.666666666666668</v>
      </c>
      <c r="S17" s="56">
        <f t="shared" si="0"/>
        <v>18.111111111111107</v>
      </c>
      <c r="T17" s="56">
        <f t="shared" si="0"/>
        <v>15.555555555555555</v>
      </c>
      <c r="U17" s="57">
        <f t="shared" si="2"/>
        <v>0</v>
      </c>
      <c r="V17" s="56">
        <f t="shared" si="3"/>
        <v>23.333333333333332</v>
      </c>
      <c r="W17" s="14">
        <f t="shared" si="3"/>
        <v>13.944444444444445</v>
      </c>
    </row>
    <row r="18" spans="2:23" x14ac:dyDescent="0.25">
      <c r="B18" s="4">
        <v>10</v>
      </c>
      <c r="C18" s="33">
        <v>30.283999999999999</v>
      </c>
      <c r="D18" s="5">
        <v>63</v>
      </c>
      <c r="E18" s="4">
        <v>68.3</v>
      </c>
      <c r="F18" s="6">
        <v>63.3</v>
      </c>
      <c r="G18" s="5" t="s">
        <v>31</v>
      </c>
      <c r="H18" s="6">
        <v>1</v>
      </c>
      <c r="I18" s="6">
        <v>5</v>
      </c>
      <c r="J18" s="14"/>
      <c r="K18" s="4">
        <v>71.099999999999994</v>
      </c>
      <c r="L18" s="6">
        <v>54.4</v>
      </c>
      <c r="M18" s="5" t="s">
        <v>31</v>
      </c>
      <c r="N18" s="5">
        <v>0.5</v>
      </c>
      <c r="O18" s="11">
        <v>5</v>
      </c>
      <c r="P18" s="6" t="s">
        <v>38</v>
      </c>
      <c r="Q18" s="83">
        <v>1024.4502914759594</v>
      </c>
      <c r="R18" s="55">
        <f t="shared" si="1"/>
        <v>17.222222222222221</v>
      </c>
      <c r="S18" s="56">
        <f t="shared" si="0"/>
        <v>20.166666666666664</v>
      </c>
      <c r="T18" s="56">
        <f t="shared" si="0"/>
        <v>17.388888888888886</v>
      </c>
      <c r="U18" s="57">
        <f t="shared" si="2"/>
        <v>0</v>
      </c>
      <c r="V18" s="56">
        <f t="shared" si="3"/>
        <v>21.722222222222218</v>
      </c>
      <c r="W18" s="14">
        <f t="shared" si="3"/>
        <v>12.444444444444443</v>
      </c>
    </row>
    <row r="19" spans="2:23" x14ac:dyDescent="0.25">
      <c r="B19" s="4">
        <v>11</v>
      </c>
      <c r="C19" s="33">
        <v>30.326000000000001</v>
      </c>
      <c r="D19" s="5">
        <v>63</v>
      </c>
      <c r="E19" s="4">
        <v>63.5</v>
      </c>
      <c r="F19" s="6">
        <v>55</v>
      </c>
      <c r="G19" s="5" t="s">
        <v>43</v>
      </c>
      <c r="H19" s="6">
        <v>1.5</v>
      </c>
      <c r="I19" s="6">
        <v>7</v>
      </c>
      <c r="J19" s="14"/>
      <c r="K19" s="4">
        <v>69.5</v>
      </c>
      <c r="L19" s="6">
        <v>53</v>
      </c>
      <c r="M19" s="5" t="s">
        <v>31</v>
      </c>
      <c r="N19" s="5">
        <v>0.5</v>
      </c>
      <c r="O19" s="11">
        <v>5</v>
      </c>
      <c r="P19" s="6" t="s">
        <v>38</v>
      </c>
      <c r="Q19" s="83">
        <v>1025.8725747049027</v>
      </c>
      <c r="R19" s="55">
        <f t="shared" si="1"/>
        <v>17.222222222222221</v>
      </c>
      <c r="S19" s="56">
        <f t="shared" si="0"/>
        <v>17.5</v>
      </c>
      <c r="T19" s="56">
        <f t="shared" si="0"/>
        <v>12.777777777777777</v>
      </c>
      <c r="U19" s="57">
        <f t="shared" si="2"/>
        <v>0</v>
      </c>
      <c r="V19" s="56">
        <f t="shared" si="3"/>
        <v>20.833333333333332</v>
      </c>
      <c r="W19" s="14">
        <f t="shared" si="3"/>
        <v>11.666666666666666</v>
      </c>
    </row>
    <row r="20" spans="2:23" x14ac:dyDescent="0.25">
      <c r="B20" s="4">
        <v>12</v>
      </c>
      <c r="C20" s="33">
        <v>30.286000000000001</v>
      </c>
      <c r="D20" s="5">
        <v>63</v>
      </c>
      <c r="E20" s="4">
        <v>61</v>
      </c>
      <c r="F20" s="6">
        <v>55.4</v>
      </c>
      <c r="G20" s="5" t="s">
        <v>43</v>
      </c>
      <c r="H20" s="6">
        <v>3</v>
      </c>
      <c r="I20" s="6">
        <v>3</v>
      </c>
      <c r="J20" s="14"/>
      <c r="K20" s="4">
        <v>63.4</v>
      </c>
      <c r="L20" s="6">
        <v>53</v>
      </c>
      <c r="M20" s="5" t="s">
        <v>43</v>
      </c>
      <c r="N20" s="5">
        <v>2</v>
      </c>
      <c r="O20" s="11">
        <v>5</v>
      </c>
      <c r="P20" s="6" t="s">
        <v>38</v>
      </c>
      <c r="Q20" s="83">
        <v>1024.518019248766</v>
      </c>
      <c r="R20" s="55">
        <f t="shared" si="1"/>
        <v>17.222222222222221</v>
      </c>
      <c r="S20" s="56">
        <f t="shared" si="0"/>
        <v>16.111111111111111</v>
      </c>
      <c r="T20" s="56">
        <f t="shared" si="0"/>
        <v>12.999999999999998</v>
      </c>
      <c r="U20" s="57">
        <f t="shared" si="2"/>
        <v>0</v>
      </c>
      <c r="V20" s="56">
        <f t="shared" si="3"/>
        <v>17.444444444444443</v>
      </c>
      <c r="W20" s="14">
        <f t="shared" si="3"/>
        <v>11.666666666666666</v>
      </c>
    </row>
    <row r="21" spans="2:23" x14ac:dyDescent="0.25">
      <c r="B21" s="4">
        <v>13</v>
      </c>
      <c r="C21" s="33">
        <v>30.36</v>
      </c>
      <c r="D21" s="5">
        <v>61</v>
      </c>
      <c r="E21" s="4">
        <v>60</v>
      </c>
      <c r="F21" s="6">
        <v>51.8</v>
      </c>
      <c r="G21" s="5" t="s">
        <v>43</v>
      </c>
      <c r="H21" s="6">
        <v>3</v>
      </c>
      <c r="I21" s="6">
        <v>1</v>
      </c>
      <c r="J21" s="14"/>
      <c r="K21" s="4">
        <v>62.7</v>
      </c>
      <c r="L21" s="6">
        <v>48.2</v>
      </c>
      <c r="M21" s="5" t="s">
        <v>43</v>
      </c>
      <c r="N21" s="5">
        <v>2</v>
      </c>
      <c r="O21" s="11">
        <v>4</v>
      </c>
      <c r="P21" s="6" t="s">
        <v>38</v>
      </c>
      <c r="Q21" s="83">
        <v>1027.0239468426184</v>
      </c>
      <c r="R21" s="55">
        <f t="shared" si="1"/>
        <v>16.111111111111111</v>
      </c>
      <c r="S21" s="56">
        <f t="shared" si="0"/>
        <v>15.555555555555555</v>
      </c>
      <c r="T21" s="56">
        <f t="shared" si="0"/>
        <v>10.999999999999998</v>
      </c>
      <c r="U21" s="57">
        <f t="shared" si="2"/>
        <v>0</v>
      </c>
      <c r="V21" s="56">
        <f t="shared" si="3"/>
        <v>17.055555555555557</v>
      </c>
      <c r="W21" s="14">
        <f t="shared" si="3"/>
        <v>9.0000000000000018</v>
      </c>
    </row>
    <row r="22" spans="2:23" x14ac:dyDescent="0.25">
      <c r="B22" s="4">
        <v>14</v>
      </c>
      <c r="C22" s="33">
        <v>30.35</v>
      </c>
      <c r="D22" s="5">
        <v>60</v>
      </c>
      <c r="E22" s="4">
        <v>57.4</v>
      </c>
      <c r="F22" s="6">
        <v>49.6</v>
      </c>
      <c r="G22" s="5" t="s">
        <v>43</v>
      </c>
      <c r="H22" s="6">
        <v>2</v>
      </c>
      <c r="I22" s="6">
        <v>6</v>
      </c>
      <c r="J22" s="14"/>
      <c r="K22" s="4">
        <v>61.8</v>
      </c>
      <c r="L22" s="6">
        <v>49.4</v>
      </c>
      <c r="M22" s="5" t="s">
        <v>43</v>
      </c>
      <c r="N22" s="5">
        <v>2</v>
      </c>
      <c r="O22" s="11">
        <v>4</v>
      </c>
      <c r="P22" s="6" t="s">
        <v>38</v>
      </c>
      <c r="Q22" s="83">
        <v>1026.6853079785844</v>
      </c>
      <c r="R22" s="55">
        <f t="shared" si="1"/>
        <v>15.555555555555555</v>
      </c>
      <c r="S22" s="56">
        <f t="shared" si="0"/>
        <v>14.111111111111111</v>
      </c>
      <c r="T22" s="56">
        <f t="shared" si="0"/>
        <v>9.7777777777777786</v>
      </c>
      <c r="U22" s="57">
        <f t="shared" si="2"/>
        <v>0</v>
      </c>
      <c r="V22" s="56">
        <f t="shared" si="3"/>
        <v>16.555555555555554</v>
      </c>
      <c r="W22" s="14">
        <f t="shared" si="3"/>
        <v>9.6666666666666661</v>
      </c>
    </row>
    <row r="23" spans="2:23" x14ac:dyDescent="0.25">
      <c r="B23" s="4">
        <v>15</v>
      </c>
      <c r="C23" s="33">
        <v>30.481999999999999</v>
      </c>
      <c r="D23" s="5">
        <v>61</v>
      </c>
      <c r="E23" s="4">
        <v>60.5</v>
      </c>
      <c r="F23" s="6">
        <v>55</v>
      </c>
      <c r="G23" s="5" t="s">
        <v>43</v>
      </c>
      <c r="H23" s="6">
        <v>2</v>
      </c>
      <c r="I23" s="6">
        <v>3</v>
      </c>
      <c r="J23" s="14"/>
      <c r="K23" s="4">
        <v>65.2</v>
      </c>
      <c r="L23" s="6">
        <v>51.9</v>
      </c>
      <c r="M23" s="5" t="s">
        <v>43</v>
      </c>
      <c r="N23" s="5">
        <v>1</v>
      </c>
      <c r="O23" s="11">
        <v>4</v>
      </c>
      <c r="P23" s="6" t="s">
        <v>38</v>
      </c>
      <c r="Q23" s="83">
        <v>1031.1553409838345</v>
      </c>
      <c r="R23" s="55">
        <f t="shared" si="1"/>
        <v>16.111111111111111</v>
      </c>
      <c r="S23" s="56">
        <f t="shared" si="0"/>
        <v>15.833333333333332</v>
      </c>
      <c r="T23" s="56">
        <f t="shared" si="0"/>
        <v>12.777777777777777</v>
      </c>
      <c r="U23" s="57">
        <f t="shared" si="2"/>
        <v>0</v>
      </c>
      <c r="V23" s="56">
        <f t="shared" si="3"/>
        <v>18.444444444444446</v>
      </c>
      <c r="W23" s="14">
        <f t="shared" si="3"/>
        <v>11.055555555555555</v>
      </c>
    </row>
    <row r="24" spans="2:23" x14ac:dyDescent="0.25">
      <c r="B24" s="4">
        <v>16</v>
      </c>
      <c r="C24" s="33">
        <v>30.3</v>
      </c>
      <c r="D24" s="5">
        <v>61</v>
      </c>
      <c r="E24" s="4">
        <v>58</v>
      </c>
      <c r="F24" s="6">
        <v>53.8</v>
      </c>
      <c r="G24" s="5" t="s">
        <v>43</v>
      </c>
      <c r="H24" s="6">
        <v>2</v>
      </c>
      <c r="I24" s="6">
        <v>9</v>
      </c>
      <c r="J24" s="14">
        <v>0.1</v>
      </c>
      <c r="K24" s="4">
        <v>61.3</v>
      </c>
      <c r="L24" s="6">
        <v>48.2</v>
      </c>
      <c r="M24" s="5" t="s">
        <v>32</v>
      </c>
      <c r="N24" s="5">
        <v>1</v>
      </c>
      <c r="O24" s="11">
        <v>5</v>
      </c>
      <c r="P24" s="6" t="s">
        <v>41</v>
      </c>
      <c r="Q24" s="83">
        <v>1024.9921136584139</v>
      </c>
      <c r="R24" s="55">
        <f t="shared" si="1"/>
        <v>16.111111111111111</v>
      </c>
      <c r="S24" s="56">
        <f t="shared" si="0"/>
        <v>14.444444444444445</v>
      </c>
      <c r="T24" s="56">
        <f t="shared" si="0"/>
        <v>12.111111111111109</v>
      </c>
      <c r="U24" s="57">
        <f t="shared" si="2"/>
        <v>0.254</v>
      </c>
      <c r="V24" s="56">
        <f t="shared" si="3"/>
        <v>16.277777777777775</v>
      </c>
      <c r="W24" s="14">
        <f t="shared" si="3"/>
        <v>9.0000000000000018</v>
      </c>
    </row>
    <row r="25" spans="2:23" x14ac:dyDescent="0.25">
      <c r="B25" s="4">
        <v>17</v>
      </c>
      <c r="C25" s="33">
        <v>30.04</v>
      </c>
      <c r="D25" s="5">
        <v>60</v>
      </c>
      <c r="E25" s="4">
        <v>53.3</v>
      </c>
      <c r="F25" s="6">
        <v>52.7</v>
      </c>
      <c r="G25" s="5" t="s">
        <v>43</v>
      </c>
      <c r="H25" s="6">
        <v>1.5</v>
      </c>
      <c r="I25" s="6">
        <v>10</v>
      </c>
      <c r="J25" s="14">
        <v>0.04</v>
      </c>
      <c r="K25" s="4">
        <v>62.4</v>
      </c>
      <c r="L25" s="6">
        <v>51</v>
      </c>
      <c r="M25" s="5" t="s">
        <v>43</v>
      </c>
      <c r="N25" s="5">
        <v>2</v>
      </c>
      <c r="O25" s="11">
        <v>7</v>
      </c>
      <c r="P25" s="6" t="s">
        <v>83</v>
      </c>
      <c r="Q25" s="83">
        <v>1016.1875031935273</v>
      </c>
      <c r="R25" s="55">
        <f t="shared" si="1"/>
        <v>15.555555555555555</v>
      </c>
      <c r="S25" s="56">
        <f t="shared" si="1"/>
        <v>11.833333333333332</v>
      </c>
      <c r="T25" s="56">
        <f t="shared" si="1"/>
        <v>11.500000000000002</v>
      </c>
      <c r="U25" s="57">
        <f t="shared" si="2"/>
        <v>0.1016</v>
      </c>
      <c r="V25" s="56">
        <f t="shared" si="3"/>
        <v>16.888888888888889</v>
      </c>
      <c r="W25" s="14">
        <f t="shared" si="3"/>
        <v>10.555555555555555</v>
      </c>
    </row>
    <row r="26" spans="2:23" x14ac:dyDescent="0.25">
      <c r="B26" s="4">
        <v>18</v>
      </c>
      <c r="C26" s="33">
        <v>30.158000000000001</v>
      </c>
      <c r="D26" s="5">
        <v>61</v>
      </c>
      <c r="E26" s="4">
        <v>63</v>
      </c>
      <c r="F26" s="6">
        <v>59</v>
      </c>
      <c r="G26" s="5" t="s">
        <v>43</v>
      </c>
      <c r="H26" s="6">
        <v>3</v>
      </c>
      <c r="I26" s="6">
        <v>7</v>
      </c>
      <c r="J26" s="14"/>
      <c r="K26" s="4">
        <v>65.7</v>
      </c>
      <c r="L26" s="6">
        <v>56</v>
      </c>
      <c r="M26" s="5" t="s">
        <v>43</v>
      </c>
      <c r="N26" s="5">
        <v>3</v>
      </c>
      <c r="O26" s="11">
        <v>5</v>
      </c>
      <c r="P26" s="6" t="s">
        <v>38</v>
      </c>
      <c r="Q26" s="83">
        <v>1020.1834417891297</v>
      </c>
      <c r="R26" s="55">
        <f t="shared" si="1"/>
        <v>16.111111111111111</v>
      </c>
      <c r="S26" s="56">
        <f t="shared" si="1"/>
        <v>17.222222222222221</v>
      </c>
      <c r="T26" s="56">
        <f t="shared" si="1"/>
        <v>15</v>
      </c>
      <c r="U26" s="57">
        <f t="shared" si="2"/>
        <v>0</v>
      </c>
      <c r="V26" s="56">
        <f t="shared" si="3"/>
        <v>18.722222222222225</v>
      </c>
      <c r="W26" s="14">
        <f t="shared" si="3"/>
        <v>13.333333333333332</v>
      </c>
    </row>
    <row r="27" spans="2:23" x14ac:dyDescent="0.25">
      <c r="B27" s="4">
        <v>19</v>
      </c>
      <c r="C27" s="33">
        <v>30.25</v>
      </c>
      <c r="D27" s="5">
        <v>61</v>
      </c>
      <c r="E27" s="4">
        <v>60.6</v>
      </c>
      <c r="F27" s="6">
        <v>57</v>
      </c>
      <c r="G27" s="5" t="s">
        <v>43</v>
      </c>
      <c r="H27" s="6">
        <v>3</v>
      </c>
      <c r="I27" s="6">
        <v>4</v>
      </c>
      <c r="J27" s="14"/>
      <c r="K27" s="4">
        <v>67.599999999999994</v>
      </c>
      <c r="L27" s="6">
        <v>53</v>
      </c>
      <c r="M27" s="5" t="s">
        <v>43</v>
      </c>
      <c r="N27" s="5">
        <v>1</v>
      </c>
      <c r="O27" s="11">
        <v>4</v>
      </c>
      <c r="P27" s="6" t="s">
        <v>38</v>
      </c>
      <c r="Q27" s="83">
        <v>1023.2989193382436</v>
      </c>
      <c r="R27" s="55">
        <f t="shared" si="1"/>
        <v>16.111111111111111</v>
      </c>
      <c r="S27" s="56">
        <f t="shared" si="1"/>
        <v>15.888888888888889</v>
      </c>
      <c r="T27" s="56">
        <f t="shared" si="1"/>
        <v>13.888888888888889</v>
      </c>
      <c r="U27" s="57">
        <f t="shared" si="2"/>
        <v>0</v>
      </c>
      <c r="V27" s="56">
        <f t="shared" si="3"/>
        <v>19.777777777777775</v>
      </c>
      <c r="W27" s="14">
        <f t="shared" si="3"/>
        <v>11.666666666666666</v>
      </c>
    </row>
    <row r="28" spans="2:23" x14ac:dyDescent="0.25">
      <c r="B28" s="4">
        <v>20</v>
      </c>
      <c r="C28" s="33">
        <v>30.18</v>
      </c>
      <c r="D28" s="5">
        <v>61</v>
      </c>
      <c r="E28" s="4">
        <v>60.4</v>
      </c>
      <c r="F28" s="6">
        <v>56</v>
      </c>
      <c r="G28" s="5" t="s">
        <v>51</v>
      </c>
      <c r="H28" s="6">
        <v>2</v>
      </c>
      <c r="I28" s="6">
        <v>8</v>
      </c>
      <c r="J28" s="14"/>
      <c r="K28" s="4">
        <v>68.8</v>
      </c>
      <c r="L28" s="6">
        <v>49.1</v>
      </c>
      <c r="M28" s="5" t="s">
        <v>43</v>
      </c>
      <c r="N28" s="5">
        <v>2</v>
      </c>
      <c r="O28" s="11">
        <v>5</v>
      </c>
      <c r="P28" s="6" t="s">
        <v>38</v>
      </c>
      <c r="Q28" s="83">
        <v>1020.9284472900047</v>
      </c>
      <c r="R28" s="55">
        <f t="shared" si="1"/>
        <v>16.111111111111111</v>
      </c>
      <c r="S28" s="56">
        <f t="shared" si="1"/>
        <v>15.777777777777777</v>
      </c>
      <c r="T28" s="56">
        <f t="shared" si="1"/>
        <v>13.333333333333332</v>
      </c>
      <c r="U28" s="57">
        <f t="shared" si="2"/>
        <v>0</v>
      </c>
      <c r="V28" s="56">
        <f t="shared" si="3"/>
        <v>20.444444444444443</v>
      </c>
      <c r="W28" s="14">
        <f t="shared" si="3"/>
        <v>9.5</v>
      </c>
    </row>
    <row r="29" spans="2:23" x14ac:dyDescent="0.25">
      <c r="B29" s="4">
        <v>21</v>
      </c>
      <c r="C29" s="33">
        <v>29.99</v>
      </c>
      <c r="D29" s="5">
        <v>62</v>
      </c>
      <c r="E29" s="4">
        <v>63</v>
      </c>
      <c r="F29" s="6">
        <v>58</v>
      </c>
      <c r="G29" s="5" t="s">
        <v>43</v>
      </c>
      <c r="H29" s="6">
        <v>2</v>
      </c>
      <c r="I29" s="6">
        <v>3</v>
      </c>
      <c r="J29" s="14"/>
      <c r="K29" s="4">
        <v>66.099999999999994</v>
      </c>
      <c r="L29" s="6">
        <v>55</v>
      </c>
      <c r="M29" s="5" t="s">
        <v>32</v>
      </c>
      <c r="N29" s="5">
        <v>0.5</v>
      </c>
      <c r="O29" s="11">
        <v>5</v>
      </c>
      <c r="P29" s="6" t="s">
        <v>38</v>
      </c>
      <c r="Q29" s="83">
        <v>1014.4943088733568</v>
      </c>
      <c r="R29" s="55">
        <f t="shared" si="1"/>
        <v>16.666666666666668</v>
      </c>
      <c r="S29" s="56">
        <f t="shared" si="1"/>
        <v>17.222222222222221</v>
      </c>
      <c r="T29" s="56">
        <f t="shared" si="1"/>
        <v>14.444444444444445</v>
      </c>
      <c r="U29" s="57">
        <f t="shared" si="2"/>
        <v>0</v>
      </c>
      <c r="V29" s="56">
        <f t="shared" si="3"/>
        <v>18.944444444444439</v>
      </c>
      <c r="W29" s="14">
        <f t="shared" si="3"/>
        <v>12.777777777777777</v>
      </c>
    </row>
    <row r="30" spans="2:23" x14ac:dyDescent="0.25">
      <c r="B30" s="4">
        <v>22</v>
      </c>
      <c r="C30" s="33">
        <v>30.04</v>
      </c>
      <c r="D30" s="5">
        <v>62</v>
      </c>
      <c r="E30" s="4">
        <v>65.8</v>
      </c>
      <c r="F30" s="6">
        <v>56</v>
      </c>
      <c r="G30" s="5" t="s">
        <v>43</v>
      </c>
      <c r="H30" s="6">
        <v>1</v>
      </c>
      <c r="I30" s="6">
        <v>0</v>
      </c>
      <c r="J30" s="14"/>
      <c r="K30" s="4">
        <v>70.599999999999994</v>
      </c>
      <c r="L30" s="6">
        <v>50.4</v>
      </c>
      <c r="M30" s="5" t="s">
        <v>32</v>
      </c>
      <c r="N30" s="5">
        <v>0.5</v>
      </c>
      <c r="O30" s="11" t="s">
        <v>138</v>
      </c>
      <c r="P30" s="6" t="s">
        <v>138</v>
      </c>
      <c r="Q30" s="83">
        <v>1016.1875031935273</v>
      </c>
      <c r="R30" s="55">
        <f t="shared" si="1"/>
        <v>16.666666666666668</v>
      </c>
      <c r="S30" s="56">
        <f t="shared" si="1"/>
        <v>18.777777777777775</v>
      </c>
      <c r="T30" s="56">
        <f t="shared" si="1"/>
        <v>13.333333333333332</v>
      </c>
      <c r="U30" s="57">
        <f t="shared" si="2"/>
        <v>0</v>
      </c>
      <c r="V30" s="56">
        <f t="shared" si="3"/>
        <v>21.444444444444439</v>
      </c>
      <c r="W30" s="14">
        <f t="shared" si="3"/>
        <v>10.222222222222221</v>
      </c>
    </row>
    <row r="31" spans="2:23" x14ac:dyDescent="0.25">
      <c r="B31" s="4">
        <v>23</v>
      </c>
      <c r="C31" s="33">
        <v>30.11</v>
      </c>
      <c r="D31" s="5">
        <v>62</v>
      </c>
      <c r="E31" s="4">
        <v>62</v>
      </c>
      <c r="F31" s="6">
        <v>58.7</v>
      </c>
      <c r="G31" s="5" t="s">
        <v>39</v>
      </c>
      <c r="H31" s="6">
        <v>1.5</v>
      </c>
      <c r="I31" s="6">
        <v>7</v>
      </c>
      <c r="J31" s="14"/>
      <c r="K31" s="4">
        <v>67</v>
      </c>
      <c r="L31" s="6">
        <v>54.5</v>
      </c>
      <c r="M31" s="5" t="s">
        <v>36</v>
      </c>
      <c r="N31" s="5">
        <v>1</v>
      </c>
      <c r="O31" s="11" t="s">
        <v>138</v>
      </c>
      <c r="P31" s="6" t="s">
        <v>138</v>
      </c>
      <c r="Q31" s="83">
        <v>1018.5579752417659</v>
      </c>
      <c r="R31" s="55">
        <f t="shared" si="1"/>
        <v>16.666666666666668</v>
      </c>
      <c r="S31" s="56">
        <f t="shared" si="1"/>
        <v>16.666666666666668</v>
      </c>
      <c r="T31" s="56">
        <f t="shared" si="1"/>
        <v>14.833333333333334</v>
      </c>
      <c r="U31" s="57">
        <f t="shared" si="2"/>
        <v>0</v>
      </c>
      <c r="V31" s="56">
        <f t="shared" si="3"/>
        <v>19.444444444444443</v>
      </c>
      <c r="W31" s="14">
        <f t="shared" si="3"/>
        <v>12.5</v>
      </c>
    </row>
    <row r="32" spans="2:23" x14ac:dyDescent="0.25">
      <c r="B32" s="4">
        <v>24</v>
      </c>
      <c r="C32" s="33">
        <v>29.984000000000002</v>
      </c>
      <c r="D32" s="5">
        <v>64</v>
      </c>
      <c r="E32" s="4">
        <v>64</v>
      </c>
      <c r="F32" s="6">
        <v>58.3</v>
      </c>
      <c r="G32" s="5" t="s">
        <v>36</v>
      </c>
      <c r="H32" s="6">
        <v>2</v>
      </c>
      <c r="I32" s="6">
        <v>4</v>
      </c>
      <c r="J32" s="14"/>
      <c r="K32" s="4">
        <v>68</v>
      </c>
      <c r="L32" s="6">
        <v>54</v>
      </c>
      <c r="M32" s="5" t="s">
        <v>32</v>
      </c>
      <c r="N32" s="5">
        <v>1</v>
      </c>
      <c r="O32" s="11" t="s">
        <v>138</v>
      </c>
      <c r="P32" s="6" t="s">
        <v>138</v>
      </c>
      <c r="Q32" s="83">
        <v>1014.2911255549366</v>
      </c>
      <c r="R32" s="55">
        <f t="shared" si="1"/>
        <v>17.777777777777779</v>
      </c>
      <c r="S32" s="56">
        <f t="shared" si="1"/>
        <v>17.777777777777779</v>
      </c>
      <c r="T32" s="56">
        <f t="shared" si="1"/>
        <v>14.611111111111109</v>
      </c>
      <c r="U32" s="57">
        <f t="shared" si="2"/>
        <v>0</v>
      </c>
      <c r="V32" s="56">
        <f t="shared" si="3"/>
        <v>20</v>
      </c>
      <c r="W32" s="14">
        <f t="shared" si="3"/>
        <v>12.222222222222221</v>
      </c>
    </row>
    <row r="33" spans="2:23" x14ac:dyDescent="0.25">
      <c r="B33" s="4">
        <v>25</v>
      </c>
      <c r="C33" s="33">
        <v>30.02</v>
      </c>
      <c r="D33" s="5">
        <v>63</v>
      </c>
      <c r="E33" s="4">
        <v>62.5</v>
      </c>
      <c r="F33" s="6">
        <v>57</v>
      </c>
      <c r="G33" s="5" t="s">
        <v>32</v>
      </c>
      <c r="H33" s="6">
        <v>2</v>
      </c>
      <c r="I33" s="6">
        <v>5</v>
      </c>
      <c r="J33" s="14">
        <v>0.32</v>
      </c>
      <c r="K33" s="4">
        <v>66.400000000000006</v>
      </c>
      <c r="L33" s="6">
        <v>55</v>
      </c>
      <c r="M33" s="5" t="s">
        <v>32</v>
      </c>
      <c r="N33" s="5">
        <v>1.5</v>
      </c>
      <c r="O33" s="11" t="s">
        <v>138</v>
      </c>
      <c r="P33" s="6" t="s">
        <v>138</v>
      </c>
      <c r="Q33" s="83">
        <v>1015.510225465459</v>
      </c>
      <c r="R33" s="55">
        <f t="shared" si="1"/>
        <v>17.222222222222221</v>
      </c>
      <c r="S33" s="56">
        <f t="shared" si="1"/>
        <v>16.944444444444443</v>
      </c>
      <c r="T33" s="56">
        <f t="shared" si="1"/>
        <v>13.888888888888889</v>
      </c>
      <c r="U33" s="57">
        <f t="shared" si="2"/>
        <v>0.81279999999999997</v>
      </c>
      <c r="V33" s="56">
        <f t="shared" si="3"/>
        <v>19.111111111111114</v>
      </c>
      <c r="W33" s="14">
        <f t="shared" si="3"/>
        <v>12.777777777777777</v>
      </c>
    </row>
    <row r="34" spans="2:23" x14ac:dyDescent="0.25">
      <c r="B34" s="4">
        <v>26</v>
      </c>
      <c r="C34" s="33">
        <v>29.67</v>
      </c>
      <c r="D34" s="5">
        <v>62</v>
      </c>
      <c r="E34" s="4">
        <v>60.6</v>
      </c>
      <c r="F34" s="6">
        <v>60.4</v>
      </c>
      <c r="G34" s="5" t="s">
        <v>32</v>
      </c>
      <c r="H34" s="6">
        <v>2</v>
      </c>
      <c r="I34" s="6">
        <v>10</v>
      </c>
      <c r="J34" s="14">
        <v>0.01</v>
      </c>
      <c r="K34" s="4">
        <v>66</v>
      </c>
      <c r="L34" s="6">
        <v>56.2</v>
      </c>
      <c r="M34" s="5" t="s">
        <v>32</v>
      </c>
      <c r="N34" s="5">
        <v>2</v>
      </c>
      <c r="O34" s="11">
        <v>6</v>
      </c>
      <c r="P34" s="6" t="s">
        <v>41</v>
      </c>
      <c r="Q34" s="83">
        <v>1003.6578652242657</v>
      </c>
      <c r="R34" s="55">
        <f t="shared" si="1"/>
        <v>16.666666666666668</v>
      </c>
      <c r="S34" s="56">
        <f t="shared" si="1"/>
        <v>15.888888888888889</v>
      </c>
      <c r="T34" s="56">
        <f t="shared" si="1"/>
        <v>15.777777777777777</v>
      </c>
      <c r="U34" s="57">
        <f t="shared" si="2"/>
        <v>2.5399999999999999E-2</v>
      </c>
      <c r="V34" s="56">
        <f t="shared" si="3"/>
        <v>18.888888888888889</v>
      </c>
      <c r="W34" s="14">
        <f t="shared" si="3"/>
        <v>13.444444444444446</v>
      </c>
    </row>
    <row r="35" spans="2:23" x14ac:dyDescent="0.25">
      <c r="B35" s="4">
        <v>27</v>
      </c>
      <c r="C35" s="33">
        <v>29.6</v>
      </c>
      <c r="D35" s="5">
        <v>62</v>
      </c>
      <c r="E35" s="4">
        <v>60.6</v>
      </c>
      <c r="F35" s="6">
        <v>57.4</v>
      </c>
      <c r="G35" s="5" t="s">
        <v>39</v>
      </c>
      <c r="H35" s="6">
        <v>2</v>
      </c>
      <c r="I35" s="6">
        <v>10</v>
      </c>
      <c r="J35" s="14"/>
      <c r="K35" s="4">
        <v>69.400000000000006</v>
      </c>
      <c r="L35" s="6">
        <v>57.8</v>
      </c>
      <c r="M35" s="5" t="s">
        <v>45</v>
      </c>
      <c r="N35" s="5">
        <v>1</v>
      </c>
      <c r="O35" s="11">
        <v>5</v>
      </c>
      <c r="P35" s="6" t="s">
        <v>38</v>
      </c>
      <c r="Q35" s="83">
        <v>1001.2873931760271</v>
      </c>
      <c r="R35" s="55">
        <f t="shared" si="1"/>
        <v>16.666666666666668</v>
      </c>
      <c r="S35" s="56">
        <f t="shared" si="1"/>
        <v>15.888888888888889</v>
      </c>
      <c r="T35" s="56">
        <f t="shared" si="1"/>
        <v>14.111111111111111</v>
      </c>
      <c r="U35" s="57">
        <f t="shared" si="2"/>
        <v>0</v>
      </c>
      <c r="V35" s="56">
        <f t="shared" si="3"/>
        <v>20.777777777777782</v>
      </c>
      <c r="W35" s="14">
        <f t="shared" si="3"/>
        <v>14.333333333333332</v>
      </c>
    </row>
    <row r="36" spans="2:23" x14ac:dyDescent="0.25">
      <c r="B36" s="4">
        <v>28</v>
      </c>
      <c r="C36" s="33">
        <v>29.724</v>
      </c>
      <c r="D36" s="5">
        <v>63</v>
      </c>
      <c r="E36" s="4">
        <v>60.1</v>
      </c>
      <c r="F36" s="6">
        <v>59.1</v>
      </c>
      <c r="G36" s="5" t="s">
        <v>31</v>
      </c>
      <c r="H36" s="6">
        <v>2</v>
      </c>
      <c r="I36" s="6">
        <v>10</v>
      </c>
      <c r="J36" s="14">
        <v>0.14000000000000001</v>
      </c>
      <c r="K36" s="4">
        <v>66</v>
      </c>
      <c r="L36" s="6">
        <v>55.8</v>
      </c>
      <c r="M36" s="5" t="s">
        <v>31</v>
      </c>
      <c r="N36" s="5">
        <v>1</v>
      </c>
      <c r="O36" s="11">
        <v>7</v>
      </c>
      <c r="P36" s="6" t="s">
        <v>83</v>
      </c>
      <c r="Q36" s="83">
        <v>1005.4865150900497</v>
      </c>
      <c r="R36" s="55">
        <f t="shared" si="1"/>
        <v>17.222222222222221</v>
      </c>
      <c r="S36" s="56">
        <f t="shared" si="1"/>
        <v>15.611111111111111</v>
      </c>
      <c r="T36" s="56">
        <f t="shared" si="1"/>
        <v>15.055555555555555</v>
      </c>
      <c r="U36" s="57">
        <f t="shared" si="2"/>
        <v>0.35560000000000003</v>
      </c>
      <c r="V36" s="56">
        <f t="shared" si="3"/>
        <v>18.888888888888889</v>
      </c>
      <c r="W36" s="14">
        <f t="shared" si="3"/>
        <v>13.22222222222222</v>
      </c>
    </row>
    <row r="37" spans="2:23" x14ac:dyDescent="0.25">
      <c r="B37" s="4">
        <v>29</v>
      </c>
      <c r="C37" s="33">
        <v>29.99</v>
      </c>
      <c r="D37" s="5">
        <v>62</v>
      </c>
      <c r="E37" s="4">
        <v>59</v>
      </c>
      <c r="F37" s="6">
        <v>57.2</v>
      </c>
      <c r="G37" s="5" t="s">
        <v>39</v>
      </c>
      <c r="H37" s="6">
        <v>3</v>
      </c>
      <c r="I37" s="6">
        <v>10</v>
      </c>
      <c r="J37" s="14">
        <v>0.03</v>
      </c>
      <c r="K37" s="4">
        <v>65</v>
      </c>
      <c r="L37" s="6">
        <v>53.1</v>
      </c>
      <c r="M37" s="5" t="s">
        <v>32</v>
      </c>
      <c r="N37" s="5">
        <v>3</v>
      </c>
      <c r="O37" s="11">
        <v>8</v>
      </c>
      <c r="P37" s="6" t="s">
        <v>80</v>
      </c>
      <c r="Q37" s="83">
        <v>1014.4943088733568</v>
      </c>
      <c r="R37" s="55">
        <f t="shared" si="1"/>
        <v>16.666666666666668</v>
      </c>
      <c r="S37" s="56">
        <f t="shared" si="1"/>
        <v>15</v>
      </c>
      <c r="T37" s="56">
        <f t="shared" si="1"/>
        <v>14.000000000000002</v>
      </c>
      <c r="U37" s="57">
        <f t="shared" si="2"/>
        <v>7.6200000000000004E-2</v>
      </c>
      <c r="V37" s="56">
        <f t="shared" si="3"/>
        <v>18.333333333333332</v>
      </c>
      <c r="W37" s="14">
        <f t="shared" si="3"/>
        <v>11.722222222222223</v>
      </c>
    </row>
    <row r="38" spans="2:23" x14ac:dyDescent="0.25">
      <c r="B38" s="4">
        <v>30</v>
      </c>
      <c r="C38" s="33">
        <v>30.16</v>
      </c>
      <c r="D38" s="5">
        <v>62</v>
      </c>
      <c r="E38" s="4">
        <v>62</v>
      </c>
      <c r="F38" s="6">
        <v>61</v>
      </c>
      <c r="G38" s="5" t="s">
        <v>36</v>
      </c>
      <c r="H38" s="6">
        <v>1.5</v>
      </c>
      <c r="I38" s="6">
        <v>10</v>
      </c>
      <c r="J38" s="14"/>
      <c r="K38" s="4">
        <v>71.7</v>
      </c>
      <c r="L38" s="6">
        <v>58</v>
      </c>
      <c r="M38" s="5" t="s">
        <v>32</v>
      </c>
      <c r="N38" s="5">
        <v>1</v>
      </c>
      <c r="O38" s="11">
        <v>6</v>
      </c>
      <c r="P38" s="6" t="s">
        <v>82</v>
      </c>
      <c r="Q38" s="83">
        <v>1020.2511695619366</v>
      </c>
      <c r="R38" s="55">
        <f t="shared" si="1"/>
        <v>16.666666666666668</v>
      </c>
      <c r="S38" s="56">
        <f t="shared" si="1"/>
        <v>16.666666666666668</v>
      </c>
      <c r="T38" s="56">
        <f t="shared" si="1"/>
        <v>16.111111111111111</v>
      </c>
      <c r="U38" s="57">
        <f t="shared" si="2"/>
        <v>0</v>
      </c>
      <c r="V38" s="56">
        <f t="shared" si="3"/>
        <v>22.055555555555557</v>
      </c>
      <c r="W38" s="14">
        <f t="shared" si="3"/>
        <v>14.444444444444445</v>
      </c>
    </row>
    <row r="39" spans="2:23" x14ac:dyDescent="0.25">
      <c r="B39" s="1" t="s">
        <v>15</v>
      </c>
      <c r="C39" s="12">
        <f t="shared" ref="C39:O39" si="4">SUM(C8:C38)</f>
        <v>904.32600000000002</v>
      </c>
      <c r="D39" s="36">
        <f t="shared" si="4"/>
        <v>1856</v>
      </c>
      <c r="E39" s="36">
        <f t="shared" ref="E39" si="5">SUM(E8:E38)</f>
        <v>1854.9999999999995</v>
      </c>
      <c r="F39" s="36">
        <f t="shared" si="4"/>
        <v>1723.9</v>
      </c>
      <c r="G39" s="36"/>
      <c r="H39" s="36">
        <f t="shared" si="4"/>
        <v>56.5</v>
      </c>
      <c r="I39" s="36">
        <f t="shared" si="4"/>
        <v>183</v>
      </c>
      <c r="J39" s="35">
        <f t="shared" si="4"/>
        <v>0.78000000000000014</v>
      </c>
      <c r="K39" s="36">
        <f t="shared" si="4"/>
        <v>2021.9</v>
      </c>
      <c r="L39" s="36">
        <f t="shared" si="4"/>
        <v>1588.3</v>
      </c>
      <c r="M39" s="12"/>
      <c r="N39" s="36">
        <f t="shared" si="4"/>
        <v>40.5</v>
      </c>
      <c r="O39" s="37">
        <f t="shared" si="4"/>
        <v>138</v>
      </c>
      <c r="P39" s="3"/>
      <c r="Q39" s="37">
        <f>SUM(Q9:Q38)</f>
        <v>30591.483604702877</v>
      </c>
      <c r="R39" s="37"/>
      <c r="S39" s="53"/>
      <c r="T39" s="53"/>
      <c r="U39" s="54">
        <f t="shared" si="2"/>
        <v>1.9812000000000003</v>
      </c>
      <c r="V39" s="53"/>
      <c r="W39" s="13"/>
    </row>
    <row r="40" spans="2:23" x14ac:dyDescent="0.25">
      <c r="B40" s="7" t="s">
        <v>16</v>
      </c>
      <c r="C40" s="15">
        <f>C39/30</f>
        <v>30.144200000000001</v>
      </c>
      <c r="D40" s="38">
        <f>D39/30</f>
        <v>61.866666666666667</v>
      </c>
      <c r="E40" s="38">
        <f>E39/30</f>
        <v>61.833333333333321</v>
      </c>
      <c r="F40" s="38">
        <f>F39/30</f>
        <v>57.463333333333338</v>
      </c>
      <c r="G40" s="38"/>
      <c r="H40" s="38">
        <f>H39/30</f>
        <v>1.8833333333333333</v>
      </c>
      <c r="I40" s="38">
        <f>I39/30</f>
        <v>6.1</v>
      </c>
      <c r="J40" s="38">
        <f>J39/30</f>
        <v>2.6000000000000006E-2</v>
      </c>
      <c r="K40" s="38">
        <f>K39/30</f>
        <v>67.396666666666675</v>
      </c>
      <c r="L40" s="38">
        <f>L39/30</f>
        <v>52.943333333333335</v>
      </c>
      <c r="M40" s="15"/>
      <c r="N40" s="38">
        <f>N39/30</f>
        <v>1.35</v>
      </c>
      <c r="O40" s="39">
        <f>O39/30</f>
        <v>4.5999999999999996</v>
      </c>
      <c r="P40" s="9"/>
      <c r="Q40" s="38">
        <f>AVERAGE(Q9:Q38)</f>
        <v>1019.7161201567626</v>
      </c>
      <c r="R40" s="39">
        <f t="shared" si="1"/>
        <v>16.592592592592592</v>
      </c>
      <c r="S40" s="58">
        <f t="shared" si="1"/>
        <v>16.574074074074066</v>
      </c>
      <c r="T40" s="58">
        <f t="shared" si="1"/>
        <v>14.146296296296299</v>
      </c>
      <c r="U40" s="59">
        <f t="shared" si="2"/>
        <v>6.6040000000000015E-2</v>
      </c>
      <c r="V40" s="58">
        <f t="shared" si="3"/>
        <v>19.664814814814818</v>
      </c>
      <c r="W40" s="60">
        <f t="shared" si="3"/>
        <v>11.635185185185186</v>
      </c>
    </row>
    <row r="42" spans="2:23" x14ac:dyDescent="0.25">
      <c r="B42" s="1"/>
      <c r="C42" s="93" t="s">
        <v>17</v>
      </c>
      <c r="D42" s="94"/>
      <c r="E42" s="94"/>
      <c r="F42" s="94"/>
      <c r="G42" s="94"/>
      <c r="H42" s="94"/>
      <c r="I42" s="94"/>
      <c r="J42" s="94"/>
      <c r="K42" s="95"/>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2</v>
      </c>
      <c r="D44" s="5">
        <v>13</v>
      </c>
      <c r="E44" s="5"/>
      <c r="F44" s="5">
        <v>1.5</v>
      </c>
      <c r="G44" s="5">
        <v>0.5</v>
      </c>
      <c r="H44" s="5">
        <v>7.5</v>
      </c>
      <c r="I44" s="5">
        <v>4</v>
      </c>
      <c r="J44" s="5">
        <v>1</v>
      </c>
      <c r="K44" s="6"/>
    </row>
    <row r="45" spans="2:23" ht="30" x14ac:dyDescent="0.25">
      <c r="B45" s="24" t="s">
        <v>28</v>
      </c>
      <c r="C45" s="7">
        <v>5.5</v>
      </c>
      <c r="D45" s="8">
        <v>50.5</v>
      </c>
      <c r="E45" s="8"/>
      <c r="F45" s="8">
        <v>7</v>
      </c>
      <c r="G45" s="8">
        <v>1.5</v>
      </c>
      <c r="H45" s="8">
        <v>22</v>
      </c>
      <c r="I45" s="8">
        <v>8</v>
      </c>
      <c r="J45" s="8">
        <v>8</v>
      </c>
      <c r="K45" s="9">
        <v>1</v>
      </c>
    </row>
  </sheetData>
  <mergeCells count="14">
    <mergeCell ref="B6:B8"/>
    <mergeCell ref="C6:I6"/>
    <mergeCell ref="J6:J8"/>
    <mergeCell ref="K6:O6"/>
    <mergeCell ref="E7:F7"/>
    <mergeCell ref="G7:H7"/>
    <mergeCell ref="K7:L7"/>
    <mergeCell ref="M7:N7"/>
    <mergeCell ref="C42:K42"/>
    <mergeCell ref="Q6:T6"/>
    <mergeCell ref="U6:U8"/>
    <mergeCell ref="V6:W6"/>
    <mergeCell ref="V7:W7"/>
    <mergeCell ref="P6:P8"/>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29 O34: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s="20" customFormat="1" ht="90" x14ac:dyDescent="0.25">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3" t="s">
        <v>4</v>
      </c>
      <c r="S8" s="41" t="s">
        <v>5</v>
      </c>
      <c r="T8" s="42" t="s">
        <v>6</v>
      </c>
      <c r="U8" s="89"/>
      <c r="V8" s="40" t="s">
        <v>11</v>
      </c>
      <c r="W8" s="42" t="s">
        <v>12</v>
      </c>
    </row>
    <row r="9" spans="1:23" x14ac:dyDescent="0.25">
      <c r="B9" s="1">
        <v>1</v>
      </c>
      <c r="C9" s="27">
        <v>30.15</v>
      </c>
      <c r="D9" s="1">
        <v>63</v>
      </c>
      <c r="E9" s="1">
        <v>62</v>
      </c>
      <c r="F9" s="3">
        <v>59.4</v>
      </c>
      <c r="G9" s="2" t="s">
        <v>84</v>
      </c>
      <c r="H9" s="3">
        <v>2</v>
      </c>
      <c r="I9" s="3">
        <v>10</v>
      </c>
      <c r="J9" s="13"/>
      <c r="K9" s="1">
        <v>75.599999999999994</v>
      </c>
      <c r="L9" s="3">
        <v>59.1</v>
      </c>
      <c r="M9" s="2" t="s">
        <v>39</v>
      </c>
      <c r="N9" s="2">
        <v>1</v>
      </c>
      <c r="O9" s="10">
        <v>5</v>
      </c>
      <c r="P9" s="3" t="s">
        <v>38</v>
      </c>
      <c r="Q9" s="83">
        <v>1019.5400279474649</v>
      </c>
      <c r="R9" s="37">
        <f>CONVERT(D9,"F","C")</f>
        <v>17.222222222222221</v>
      </c>
      <c r="S9" s="53">
        <f t="shared" ref="S9:T24" si="0">CONVERT(E9,"F","C")</f>
        <v>16.666666666666668</v>
      </c>
      <c r="T9" s="53">
        <f t="shared" si="0"/>
        <v>15.222222222222221</v>
      </c>
      <c r="U9" s="54">
        <f>CONVERT(J9,"in","cm")</f>
        <v>0</v>
      </c>
      <c r="V9" s="53">
        <f>CONVERT(K9,"F","C")</f>
        <v>24.222222222222218</v>
      </c>
      <c r="W9" s="13">
        <f>CONVERT(L9,"F","C")</f>
        <v>15.055555555555555</v>
      </c>
    </row>
    <row r="10" spans="1:23" x14ac:dyDescent="0.25">
      <c r="B10" s="4">
        <v>2</v>
      </c>
      <c r="C10" s="33">
        <v>29.948</v>
      </c>
      <c r="D10" s="5">
        <v>65</v>
      </c>
      <c r="E10" s="4">
        <v>71</v>
      </c>
      <c r="F10" s="6">
        <v>67.2</v>
      </c>
      <c r="G10" s="5" t="s">
        <v>84</v>
      </c>
      <c r="H10" s="6">
        <v>1.5</v>
      </c>
      <c r="I10" s="6">
        <v>3</v>
      </c>
      <c r="J10" s="14"/>
      <c r="K10" s="4">
        <v>79.400000000000006</v>
      </c>
      <c r="L10" s="6">
        <v>62.8</v>
      </c>
      <c r="M10" s="5" t="s">
        <v>32</v>
      </c>
      <c r="N10" s="5">
        <v>1</v>
      </c>
      <c r="O10" s="11">
        <v>5</v>
      </c>
      <c r="P10" s="6" t="s">
        <v>38</v>
      </c>
      <c r="Q10" s="83">
        <v>1012.6995228939761</v>
      </c>
      <c r="R10" s="55">
        <f t="shared" ref="R10:T41" si="1">CONVERT(D10,"F","C")</f>
        <v>18.333333333333332</v>
      </c>
      <c r="S10" s="56">
        <f t="shared" si="0"/>
        <v>21.666666666666668</v>
      </c>
      <c r="T10" s="56">
        <f t="shared" si="0"/>
        <v>19.555555555555557</v>
      </c>
      <c r="U10" s="57">
        <f t="shared" ref="U10:U41" si="2">CONVERT(J10,"in","cm")</f>
        <v>0</v>
      </c>
      <c r="V10" s="56">
        <f t="shared" ref="V10:W41" si="3">CONVERT(K10,"F","C")</f>
        <v>26.333333333333336</v>
      </c>
      <c r="W10" s="14">
        <f t="shared" si="3"/>
        <v>17.111111111111111</v>
      </c>
    </row>
    <row r="11" spans="1:23" x14ac:dyDescent="0.25">
      <c r="B11" s="4">
        <v>3</v>
      </c>
      <c r="C11" s="33">
        <v>30.152000000000001</v>
      </c>
      <c r="D11" s="5">
        <v>65</v>
      </c>
      <c r="E11" s="4">
        <v>65.400000000000006</v>
      </c>
      <c r="F11" s="6">
        <v>61.7</v>
      </c>
      <c r="G11" s="5" t="s">
        <v>32</v>
      </c>
      <c r="H11" s="6">
        <v>3</v>
      </c>
      <c r="I11" s="6">
        <v>0</v>
      </c>
      <c r="J11" s="14"/>
      <c r="K11" s="4">
        <v>74</v>
      </c>
      <c r="L11" s="6">
        <v>59</v>
      </c>
      <c r="M11" s="5" t="s">
        <v>32</v>
      </c>
      <c r="N11" s="5">
        <v>2</v>
      </c>
      <c r="O11" s="11">
        <v>6</v>
      </c>
      <c r="P11" s="6" t="s">
        <v>38</v>
      </c>
      <c r="Q11" s="83">
        <v>1019.6077557202718</v>
      </c>
      <c r="R11" s="55">
        <f t="shared" si="1"/>
        <v>18.333333333333332</v>
      </c>
      <c r="S11" s="56">
        <f t="shared" si="0"/>
        <v>18.555555555555557</v>
      </c>
      <c r="T11" s="56">
        <f t="shared" si="0"/>
        <v>16.5</v>
      </c>
      <c r="U11" s="57">
        <f t="shared" si="2"/>
        <v>0</v>
      </c>
      <c r="V11" s="56">
        <f t="shared" si="3"/>
        <v>23.333333333333332</v>
      </c>
      <c r="W11" s="14">
        <f t="shared" si="3"/>
        <v>15</v>
      </c>
    </row>
    <row r="12" spans="1:23" x14ac:dyDescent="0.25">
      <c r="B12" s="4">
        <v>4</v>
      </c>
      <c r="C12" s="33">
        <v>30.234000000000002</v>
      </c>
      <c r="D12" s="34">
        <v>64</v>
      </c>
      <c r="E12" s="4">
        <v>66</v>
      </c>
      <c r="F12" s="6">
        <v>61.4</v>
      </c>
      <c r="G12" s="5" t="s">
        <v>32</v>
      </c>
      <c r="H12" s="6">
        <v>3</v>
      </c>
      <c r="I12" s="6">
        <v>4</v>
      </c>
      <c r="J12" s="14"/>
      <c r="K12" s="4">
        <v>70.8</v>
      </c>
      <c r="L12" s="6">
        <v>57.6</v>
      </c>
      <c r="M12" s="5" t="s">
        <v>36</v>
      </c>
      <c r="N12" s="5">
        <v>3</v>
      </c>
      <c r="O12" s="11">
        <v>5</v>
      </c>
      <c r="P12" s="6" t="s">
        <v>38</v>
      </c>
      <c r="Q12" s="83">
        <v>1022.3845944053515</v>
      </c>
      <c r="R12" s="55">
        <f t="shared" si="1"/>
        <v>17.777777777777779</v>
      </c>
      <c r="S12" s="56">
        <f t="shared" si="0"/>
        <v>18.888888888888889</v>
      </c>
      <c r="T12" s="56">
        <f t="shared" si="0"/>
        <v>16.333333333333332</v>
      </c>
      <c r="U12" s="57">
        <f t="shared" si="2"/>
        <v>0</v>
      </c>
      <c r="V12" s="56">
        <f t="shared" si="3"/>
        <v>21.555555555555554</v>
      </c>
      <c r="W12" s="14">
        <f t="shared" si="3"/>
        <v>14.222222222222223</v>
      </c>
    </row>
    <row r="13" spans="1:23" x14ac:dyDescent="0.25">
      <c r="B13" s="4">
        <v>5</v>
      </c>
      <c r="C13" s="33">
        <v>30.34</v>
      </c>
      <c r="D13" s="34">
        <v>64</v>
      </c>
      <c r="E13" s="4">
        <v>66</v>
      </c>
      <c r="F13" s="6">
        <v>60</v>
      </c>
      <c r="G13" s="5" t="s">
        <v>36</v>
      </c>
      <c r="H13" s="6">
        <v>1</v>
      </c>
      <c r="I13" s="6">
        <v>5</v>
      </c>
      <c r="J13" s="14"/>
      <c r="K13" s="4">
        <v>70.400000000000006</v>
      </c>
      <c r="L13" s="6">
        <v>54.8</v>
      </c>
      <c r="M13" s="5" t="s">
        <v>32</v>
      </c>
      <c r="N13" s="5">
        <v>0.5</v>
      </c>
      <c r="O13" s="11">
        <v>5</v>
      </c>
      <c r="P13" s="6" t="s">
        <v>38</v>
      </c>
      <c r="Q13" s="83">
        <v>1025.9741663641128</v>
      </c>
      <c r="R13" s="55">
        <f t="shared" si="1"/>
        <v>17.777777777777779</v>
      </c>
      <c r="S13" s="56">
        <f t="shared" si="0"/>
        <v>18.888888888888889</v>
      </c>
      <c r="T13" s="56">
        <f t="shared" si="0"/>
        <v>15.555555555555555</v>
      </c>
      <c r="U13" s="57">
        <f t="shared" si="2"/>
        <v>0</v>
      </c>
      <c r="V13" s="56">
        <f t="shared" si="3"/>
        <v>21.333333333333336</v>
      </c>
      <c r="W13" s="14">
        <f t="shared" si="3"/>
        <v>12.666666666666664</v>
      </c>
    </row>
    <row r="14" spans="1:23" x14ac:dyDescent="0.25">
      <c r="B14" s="4">
        <v>6</v>
      </c>
      <c r="C14" s="33">
        <v>30.308</v>
      </c>
      <c r="D14" s="5">
        <v>64</v>
      </c>
      <c r="E14" s="4">
        <v>66.7</v>
      </c>
      <c r="F14" s="6">
        <v>57.5</v>
      </c>
      <c r="G14" s="5" t="s">
        <v>43</v>
      </c>
      <c r="H14" s="6">
        <v>1.5</v>
      </c>
      <c r="I14" s="6">
        <v>1</v>
      </c>
      <c r="J14" s="14"/>
      <c r="K14" s="4">
        <v>70.099999999999994</v>
      </c>
      <c r="L14" s="6">
        <v>49.3</v>
      </c>
      <c r="M14" s="5" t="s">
        <v>43</v>
      </c>
      <c r="N14" s="5">
        <v>1.5</v>
      </c>
      <c r="O14" s="11">
        <v>6</v>
      </c>
      <c r="P14" s="6" t="s">
        <v>38</v>
      </c>
      <c r="Q14" s="83">
        <v>1024.8905219992039</v>
      </c>
      <c r="R14" s="55">
        <f t="shared" si="1"/>
        <v>17.777777777777779</v>
      </c>
      <c r="S14" s="56">
        <f t="shared" si="0"/>
        <v>19.277777777777779</v>
      </c>
      <c r="T14" s="56">
        <f t="shared" si="0"/>
        <v>14.166666666666666</v>
      </c>
      <c r="U14" s="57">
        <f t="shared" si="2"/>
        <v>0</v>
      </c>
      <c r="V14" s="56">
        <f t="shared" si="3"/>
        <v>21.166666666666664</v>
      </c>
      <c r="W14" s="14">
        <f t="shared" si="3"/>
        <v>9.6111111111111089</v>
      </c>
    </row>
    <row r="15" spans="1:23" x14ac:dyDescent="0.25">
      <c r="B15" s="4">
        <v>7</v>
      </c>
      <c r="C15" s="33">
        <v>30.102</v>
      </c>
      <c r="D15" s="5">
        <v>64</v>
      </c>
      <c r="E15" s="4">
        <v>68</v>
      </c>
      <c r="F15" s="6">
        <v>63</v>
      </c>
      <c r="G15" s="5" t="s">
        <v>43</v>
      </c>
      <c r="H15" s="6">
        <v>2</v>
      </c>
      <c r="I15" s="6">
        <v>8</v>
      </c>
      <c r="J15" s="14"/>
      <c r="K15" s="4">
        <v>79</v>
      </c>
      <c r="L15" s="6">
        <v>59</v>
      </c>
      <c r="M15" s="5"/>
      <c r="N15" s="5">
        <v>0</v>
      </c>
      <c r="O15" s="11">
        <v>4</v>
      </c>
      <c r="P15" s="6" t="s">
        <v>38</v>
      </c>
      <c r="Q15" s="83">
        <v>1017.9145614001013</v>
      </c>
      <c r="R15" s="55">
        <f t="shared" si="1"/>
        <v>17.777777777777779</v>
      </c>
      <c r="S15" s="56">
        <f t="shared" si="0"/>
        <v>20</v>
      </c>
      <c r="T15" s="56">
        <f t="shared" si="0"/>
        <v>17.222222222222221</v>
      </c>
      <c r="U15" s="57">
        <f t="shared" si="2"/>
        <v>0</v>
      </c>
      <c r="V15" s="56">
        <f t="shared" si="3"/>
        <v>26.111111111111111</v>
      </c>
      <c r="W15" s="14">
        <f t="shared" si="3"/>
        <v>15</v>
      </c>
    </row>
    <row r="16" spans="1:23" x14ac:dyDescent="0.25">
      <c r="B16" s="4">
        <v>8</v>
      </c>
      <c r="C16" s="33">
        <v>30.14</v>
      </c>
      <c r="D16" s="5">
        <v>65</v>
      </c>
      <c r="E16" s="4">
        <v>73</v>
      </c>
      <c r="F16" s="6">
        <v>64</v>
      </c>
      <c r="G16" s="5" t="s">
        <v>31</v>
      </c>
      <c r="H16" s="6">
        <v>1</v>
      </c>
      <c r="I16" s="6">
        <v>0</v>
      </c>
      <c r="J16" s="14"/>
      <c r="K16" s="4">
        <v>75</v>
      </c>
      <c r="L16" s="6">
        <v>59.1</v>
      </c>
      <c r="M16" s="5" t="s">
        <v>45</v>
      </c>
      <c r="N16" s="5">
        <v>1.5</v>
      </c>
      <c r="O16" s="11">
        <v>5</v>
      </c>
      <c r="P16" s="6" t="s">
        <v>42</v>
      </c>
      <c r="Q16" s="83">
        <v>1019.2013890834307</v>
      </c>
      <c r="R16" s="55">
        <f t="shared" si="1"/>
        <v>18.333333333333332</v>
      </c>
      <c r="S16" s="56">
        <f t="shared" si="0"/>
        <v>22.777777777777779</v>
      </c>
      <c r="T16" s="56">
        <f t="shared" si="0"/>
        <v>17.777777777777779</v>
      </c>
      <c r="U16" s="57">
        <f t="shared" si="2"/>
        <v>0</v>
      </c>
      <c r="V16" s="56">
        <f t="shared" si="3"/>
        <v>23.888888888888889</v>
      </c>
      <c r="W16" s="14">
        <f t="shared" si="3"/>
        <v>15.055555555555555</v>
      </c>
    </row>
    <row r="17" spans="2:23" x14ac:dyDescent="0.25">
      <c r="B17" s="4">
        <v>9</v>
      </c>
      <c r="C17" s="33">
        <v>30.18</v>
      </c>
      <c r="D17" s="5">
        <v>66</v>
      </c>
      <c r="E17" s="4">
        <v>73.8</v>
      </c>
      <c r="F17" s="6">
        <v>64</v>
      </c>
      <c r="G17" s="5" t="s">
        <v>45</v>
      </c>
      <c r="H17" s="6">
        <v>1</v>
      </c>
      <c r="I17" s="6">
        <v>0</v>
      </c>
      <c r="J17" s="14"/>
      <c r="K17" s="4">
        <v>79.599999999999994</v>
      </c>
      <c r="L17" s="6">
        <v>56.3</v>
      </c>
      <c r="M17" s="5" t="s">
        <v>45</v>
      </c>
      <c r="N17" s="5">
        <v>1</v>
      </c>
      <c r="O17" s="11">
        <v>5</v>
      </c>
      <c r="P17" s="6" t="s">
        <v>85</v>
      </c>
      <c r="Q17" s="83">
        <v>1020.5559445395671</v>
      </c>
      <c r="R17" s="55">
        <f t="shared" si="1"/>
        <v>18.888888888888889</v>
      </c>
      <c r="S17" s="56">
        <f t="shared" si="0"/>
        <v>23.222222222222221</v>
      </c>
      <c r="T17" s="56">
        <f t="shared" si="0"/>
        <v>17.777777777777779</v>
      </c>
      <c r="U17" s="57">
        <f t="shared" si="2"/>
        <v>0</v>
      </c>
      <c r="V17" s="56">
        <f t="shared" si="3"/>
        <v>26.444444444444439</v>
      </c>
      <c r="W17" s="14">
        <f t="shared" si="3"/>
        <v>13.499999999999998</v>
      </c>
    </row>
    <row r="18" spans="2:23" x14ac:dyDescent="0.25">
      <c r="B18" s="4">
        <v>10</v>
      </c>
      <c r="C18" s="33">
        <v>30.143999999999998</v>
      </c>
      <c r="D18" s="5">
        <v>67</v>
      </c>
      <c r="E18" s="4">
        <v>67</v>
      </c>
      <c r="F18" s="6">
        <v>64.7</v>
      </c>
      <c r="G18" s="5" t="s">
        <v>39</v>
      </c>
      <c r="H18" s="6">
        <v>1</v>
      </c>
      <c r="I18" s="6">
        <v>10</v>
      </c>
      <c r="J18" s="14">
        <v>0.11</v>
      </c>
      <c r="K18" s="4">
        <v>77.7</v>
      </c>
      <c r="L18" s="6">
        <v>61.6</v>
      </c>
      <c r="M18" s="5" t="s">
        <v>31</v>
      </c>
      <c r="N18" s="5">
        <v>1</v>
      </c>
      <c r="O18" s="11">
        <v>5</v>
      </c>
      <c r="P18" s="6" t="s">
        <v>86</v>
      </c>
      <c r="Q18" s="83">
        <v>1019.3368446290444</v>
      </c>
      <c r="R18" s="55">
        <f t="shared" si="1"/>
        <v>19.444444444444443</v>
      </c>
      <c r="S18" s="56">
        <f t="shared" si="0"/>
        <v>19.444444444444443</v>
      </c>
      <c r="T18" s="56">
        <f t="shared" si="0"/>
        <v>18.166666666666668</v>
      </c>
      <c r="U18" s="57">
        <f t="shared" si="2"/>
        <v>0.27939999999999998</v>
      </c>
      <c r="V18" s="56">
        <f t="shared" si="3"/>
        <v>25.388888888888889</v>
      </c>
      <c r="W18" s="14">
        <f t="shared" si="3"/>
        <v>16.444444444444446</v>
      </c>
    </row>
    <row r="19" spans="2:23" x14ac:dyDescent="0.25">
      <c r="B19" s="4">
        <v>11</v>
      </c>
      <c r="C19" s="33">
        <v>30.134</v>
      </c>
      <c r="D19" s="5">
        <v>67</v>
      </c>
      <c r="E19" s="4">
        <v>66.5</v>
      </c>
      <c r="F19" s="6">
        <v>62.8</v>
      </c>
      <c r="G19" s="5" t="s">
        <v>32</v>
      </c>
      <c r="H19" s="6">
        <v>1.5</v>
      </c>
      <c r="I19" s="6">
        <v>10</v>
      </c>
      <c r="J19" s="14"/>
      <c r="K19" s="4">
        <v>68.900000000000006</v>
      </c>
      <c r="L19" s="6">
        <v>58.2</v>
      </c>
      <c r="M19" s="5" t="s">
        <v>36</v>
      </c>
      <c r="N19" s="5">
        <v>1</v>
      </c>
      <c r="O19" s="11">
        <v>6</v>
      </c>
      <c r="P19" s="6" t="s">
        <v>41</v>
      </c>
      <c r="Q19" s="83">
        <v>1018.9982057650105</v>
      </c>
      <c r="R19" s="55">
        <f t="shared" si="1"/>
        <v>19.444444444444443</v>
      </c>
      <c r="S19" s="56">
        <f t="shared" si="0"/>
        <v>19.166666666666668</v>
      </c>
      <c r="T19" s="56">
        <f t="shared" si="0"/>
        <v>17.111111111111111</v>
      </c>
      <c r="U19" s="57">
        <f t="shared" si="2"/>
        <v>0</v>
      </c>
      <c r="V19" s="56">
        <f t="shared" si="3"/>
        <v>20.500000000000004</v>
      </c>
      <c r="W19" s="14">
        <f t="shared" si="3"/>
        <v>14.555555555555557</v>
      </c>
    </row>
    <row r="20" spans="2:23" x14ac:dyDescent="0.25">
      <c r="B20" s="4">
        <v>12</v>
      </c>
      <c r="C20" s="33">
        <v>30.14</v>
      </c>
      <c r="D20" s="5">
        <v>66</v>
      </c>
      <c r="E20" s="4">
        <v>67</v>
      </c>
      <c r="F20" s="6">
        <v>61.4</v>
      </c>
      <c r="G20" s="5" t="s">
        <v>36</v>
      </c>
      <c r="H20" s="6">
        <v>1</v>
      </c>
      <c r="I20" s="6">
        <v>4</v>
      </c>
      <c r="J20" s="14"/>
      <c r="K20" s="4">
        <v>72.8</v>
      </c>
      <c r="L20" s="6">
        <v>57.6</v>
      </c>
      <c r="M20" s="5" t="s">
        <v>32</v>
      </c>
      <c r="N20" s="5">
        <v>0.5</v>
      </c>
      <c r="O20" s="11">
        <v>6</v>
      </c>
      <c r="P20" s="6" t="s">
        <v>38</v>
      </c>
      <c r="Q20" s="83">
        <v>1019.2013890834307</v>
      </c>
      <c r="R20" s="55">
        <f t="shared" si="1"/>
        <v>18.888888888888889</v>
      </c>
      <c r="S20" s="56">
        <f t="shared" si="0"/>
        <v>19.444444444444443</v>
      </c>
      <c r="T20" s="56">
        <f t="shared" si="0"/>
        <v>16.333333333333332</v>
      </c>
      <c r="U20" s="57">
        <f t="shared" si="2"/>
        <v>0</v>
      </c>
      <c r="V20" s="56">
        <f t="shared" si="3"/>
        <v>22.666666666666664</v>
      </c>
      <c r="W20" s="14">
        <f t="shared" si="3"/>
        <v>14.222222222222223</v>
      </c>
    </row>
    <row r="21" spans="2:23" x14ac:dyDescent="0.25">
      <c r="B21" s="4">
        <v>13</v>
      </c>
      <c r="C21" s="33">
        <v>30.19</v>
      </c>
      <c r="D21" s="5">
        <v>67</v>
      </c>
      <c r="E21" s="4">
        <v>69.8</v>
      </c>
      <c r="F21" s="6">
        <v>64</v>
      </c>
      <c r="G21" s="5" t="s">
        <v>32</v>
      </c>
      <c r="H21" s="6">
        <v>1</v>
      </c>
      <c r="I21" s="6">
        <v>5</v>
      </c>
      <c r="J21" s="14"/>
      <c r="K21" s="4">
        <v>75.099999999999994</v>
      </c>
      <c r="L21" s="6">
        <v>53.5</v>
      </c>
      <c r="M21" s="5" t="s">
        <v>43</v>
      </c>
      <c r="N21" s="5">
        <v>1</v>
      </c>
      <c r="O21" s="11">
        <v>5</v>
      </c>
      <c r="P21" s="6" t="s">
        <v>38</v>
      </c>
      <c r="Q21" s="83">
        <v>1020.8945834036015</v>
      </c>
      <c r="R21" s="55">
        <f t="shared" si="1"/>
        <v>19.444444444444443</v>
      </c>
      <c r="S21" s="56">
        <f t="shared" si="0"/>
        <v>20.999999999999996</v>
      </c>
      <c r="T21" s="56">
        <f t="shared" si="0"/>
        <v>17.777777777777779</v>
      </c>
      <c r="U21" s="57">
        <f t="shared" si="2"/>
        <v>0</v>
      </c>
      <c r="V21" s="56">
        <f t="shared" si="3"/>
        <v>23.944444444444439</v>
      </c>
      <c r="W21" s="14">
        <f t="shared" si="3"/>
        <v>11.944444444444445</v>
      </c>
    </row>
    <row r="22" spans="2:23" x14ac:dyDescent="0.25">
      <c r="B22" s="4">
        <v>14</v>
      </c>
      <c r="C22" s="33">
        <v>30.122</v>
      </c>
      <c r="D22" s="5">
        <v>67</v>
      </c>
      <c r="E22" s="4">
        <v>68</v>
      </c>
      <c r="F22" s="6">
        <v>64.099999999999994</v>
      </c>
      <c r="G22" s="5" t="s">
        <v>45</v>
      </c>
      <c r="H22" s="6">
        <v>1.5</v>
      </c>
      <c r="I22" s="6">
        <v>0</v>
      </c>
      <c r="J22" s="14"/>
      <c r="K22" s="4">
        <v>75.3</v>
      </c>
      <c r="L22" s="6">
        <v>58.5</v>
      </c>
      <c r="M22" s="5" t="s">
        <v>45</v>
      </c>
      <c r="N22" s="5">
        <v>1.5</v>
      </c>
      <c r="O22" s="11">
        <v>5</v>
      </c>
      <c r="P22" s="6" t="s">
        <v>87</v>
      </c>
      <c r="Q22" s="83">
        <v>1018.5918391281692</v>
      </c>
      <c r="R22" s="55">
        <f t="shared" si="1"/>
        <v>19.444444444444443</v>
      </c>
      <c r="S22" s="56">
        <f t="shared" si="0"/>
        <v>20</v>
      </c>
      <c r="T22" s="56">
        <f t="shared" si="0"/>
        <v>17.833333333333329</v>
      </c>
      <c r="U22" s="57">
        <f t="shared" si="2"/>
        <v>0</v>
      </c>
      <c r="V22" s="56">
        <f t="shared" si="3"/>
        <v>24.055555555555554</v>
      </c>
      <c r="W22" s="14">
        <f t="shared" si="3"/>
        <v>14.722222222222221</v>
      </c>
    </row>
    <row r="23" spans="2:23" x14ac:dyDescent="0.25">
      <c r="B23" s="4">
        <v>15</v>
      </c>
      <c r="C23" s="33">
        <v>30.16</v>
      </c>
      <c r="D23" s="5">
        <v>66</v>
      </c>
      <c r="E23" s="4">
        <v>72</v>
      </c>
      <c r="F23" s="6">
        <v>65</v>
      </c>
      <c r="G23" s="5" t="s">
        <v>43</v>
      </c>
      <c r="H23" s="6">
        <v>1.5</v>
      </c>
      <c r="I23" s="6">
        <v>3</v>
      </c>
      <c r="J23" s="14"/>
      <c r="K23" s="4">
        <v>77.7</v>
      </c>
      <c r="L23" s="6">
        <v>58.1</v>
      </c>
      <c r="M23" s="5" t="s">
        <v>43</v>
      </c>
      <c r="N23" s="5">
        <v>0.5</v>
      </c>
      <c r="O23" s="11">
        <v>4</v>
      </c>
      <c r="P23" s="6" t="s">
        <v>88</v>
      </c>
      <c r="Q23" s="83">
        <v>1019.8786668114991</v>
      </c>
      <c r="R23" s="55">
        <f t="shared" si="1"/>
        <v>18.888888888888889</v>
      </c>
      <c r="S23" s="56">
        <f t="shared" si="0"/>
        <v>22.222222222222221</v>
      </c>
      <c r="T23" s="56">
        <f t="shared" si="0"/>
        <v>18.333333333333332</v>
      </c>
      <c r="U23" s="57">
        <f t="shared" si="2"/>
        <v>0</v>
      </c>
      <c r="V23" s="56">
        <f t="shared" si="3"/>
        <v>25.388888888888889</v>
      </c>
      <c r="W23" s="14">
        <f t="shared" si="3"/>
        <v>14.5</v>
      </c>
    </row>
    <row r="24" spans="2:23" x14ac:dyDescent="0.25">
      <c r="B24" s="4">
        <v>16</v>
      </c>
      <c r="C24" s="33">
        <v>30.134</v>
      </c>
      <c r="D24" s="5">
        <v>67</v>
      </c>
      <c r="E24" s="4">
        <v>70.400000000000006</v>
      </c>
      <c r="F24" s="6">
        <v>65.400000000000006</v>
      </c>
      <c r="G24" s="5" t="s">
        <v>43</v>
      </c>
      <c r="H24" s="6">
        <v>2</v>
      </c>
      <c r="I24" s="6">
        <v>9</v>
      </c>
      <c r="J24" s="14"/>
      <c r="K24" s="4">
        <v>78.8</v>
      </c>
      <c r="L24" s="6">
        <v>62.8</v>
      </c>
      <c r="M24" s="5" t="s">
        <v>43</v>
      </c>
      <c r="N24" s="5">
        <v>2</v>
      </c>
      <c r="O24" s="11">
        <v>4</v>
      </c>
      <c r="P24" s="6" t="s">
        <v>38</v>
      </c>
      <c r="Q24" s="83">
        <v>1018.9982057650105</v>
      </c>
      <c r="R24" s="55">
        <f t="shared" si="1"/>
        <v>19.444444444444443</v>
      </c>
      <c r="S24" s="56">
        <f t="shared" si="0"/>
        <v>21.333333333333336</v>
      </c>
      <c r="T24" s="56">
        <f t="shared" si="0"/>
        <v>18.555555555555557</v>
      </c>
      <c r="U24" s="57">
        <f t="shared" si="2"/>
        <v>0</v>
      </c>
      <c r="V24" s="56">
        <f t="shared" si="3"/>
        <v>25.999999999999996</v>
      </c>
      <c r="W24" s="14">
        <f t="shared" si="3"/>
        <v>17.111111111111111</v>
      </c>
    </row>
    <row r="25" spans="2:23" x14ac:dyDescent="0.25">
      <c r="B25" s="4">
        <v>17</v>
      </c>
      <c r="C25" s="33">
        <v>30.212</v>
      </c>
      <c r="D25" s="5">
        <v>68</v>
      </c>
      <c r="E25" s="4">
        <v>70.400000000000006</v>
      </c>
      <c r="F25" s="6">
        <v>65.3</v>
      </c>
      <c r="G25" s="5" t="s">
        <v>43</v>
      </c>
      <c r="H25" s="6">
        <v>2</v>
      </c>
      <c r="I25" s="6">
        <v>3</v>
      </c>
      <c r="J25" s="14"/>
      <c r="K25" s="4">
        <v>78</v>
      </c>
      <c r="L25" s="6">
        <v>58</v>
      </c>
      <c r="M25" s="5" t="s">
        <v>36</v>
      </c>
      <c r="N25" s="5">
        <v>0.5</v>
      </c>
      <c r="O25" s="11">
        <v>5</v>
      </c>
      <c r="P25" s="6" t="s">
        <v>38</v>
      </c>
      <c r="Q25" s="83">
        <v>1021.6395889044761</v>
      </c>
      <c r="R25" s="55">
        <f t="shared" si="1"/>
        <v>20</v>
      </c>
      <c r="S25" s="56">
        <f t="shared" si="1"/>
        <v>21.333333333333336</v>
      </c>
      <c r="T25" s="56">
        <f t="shared" si="1"/>
        <v>18.499999999999996</v>
      </c>
      <c r="U25" s="57">
        <f t="shared" si="2"/>
        <v>0</v>
      </c>
      <c r="V25" s="56">
        <f t="shared" si="3"/>
        <v>25.555555555555554</v>
      </c>
      <c r="W25" s="14">
        <f t="shared" si="3"/>
        <v>14.444444444444445</v>
      </c>
    </row>
    <row r="26" spans="2:23" x14ac:dyDescent="0.25">
      <c r="B26" s="4">
        <v>18</v>
      </c>
      <c r="C26" s="33">
        <v>30.24</v>
      </c>
      <c r="D26" s="5">
        <v>67</v>
      </c>
      <c r="E26" s="4">
        <v>69</v>
      </c>
      <c r="F26" s="6">
        <v>63.8</v>
      </c>
      <c r="G26" s="5" t="s">
        <v>43</v>
      </c>
      <c r="H26" s="6">
        <v>2</v>
      </c>
      <c r="I26" s="6">
        <v>0</v>
      </c>
      <c r="J26" s="14"/>
      <c r="K26" s="4">
        <v>77.3</v>
      </c>
      <c r="L26" s="6">
        <v>58</v>
      </c>
      <c r="M26" s="5" t="s">
        <v>43</v>
      </c>
      <c r="N26" s="5">
        <v>1</v>
      </c>
      <c r="O26" s="11">
        <v>6</v>
      </c>
      <c r="P26" s="6" t="s">
        <v>38</v>
      </c>
      <c r="Q26" s="83">
        <v>1022.5877777237716</v>
      </c>
      <c r="R26" s="55">
        <f t="shared" si="1"/>
        <v>19.444444444444443</v>
      </c>
      <c r="S26" s="56">
        <f t="shared" si="1"/>
        <v>20.555555555555554</v>
      </c>
      <c r="T26" s="56">
        <f t="shared" si="1"/>
        <v>17.666666666666664</v>
      </c>
      <c r="U26" s="57">
        <f t="shared" si="2"/>
        <v>0</v>
      </c>
      <c r="V26" s="56">
        <f t="shared" si="3"/>
        <v>25.166666666666664</v>
      </c>
      <c r="W26" s="14">
        <f t="shared" si="3"/>
        <v>14.444444444444445</v>
      </c>
    </row>
    <row r="27" spans="2:23" x14ac:dyDescent="0.25">
      <c r="B27" s="4">
        <v>19</v>
      </c>
      <c r="C27" s="33">
        <v>30.134</v>
      </c>
      <c r="D27" s="5">
        <v>67</v>
      </c>
      <c r="E27" s="4">
        <v>67.3</v>
      </c>
      <c r="F27" s="6">
        <v>64</v>
      </c>
      <c r="G27" s="5" t="s">
        <v>32</v>
      </c>
      <c r="H27" s="6">
        <v>1.5</v>
      </c>
      <c r="I27" s="6">
        <v>0</v>
      </c>
      <c r="J27" s="14"/>
      <c r="K27" s="4">
        <v>80.400000000000006</v>
      </c>
      <c r="L27" s="6">
        <v>58</v>
      </c>
      <c r="M27" s="5" t="s">
        <v>43</v>
      </c>
      <c r="N27" s="5">
        <v>1</v>
      </c>
      <c r="O27" s="11">
        <v>5</v>
      </c>
      <c r="P27" s="6" t="s">
        <v>89</v>
      </c>
      <c r="Q27" s="83">
        <v>1018.9982057650105</v>
      </c>
      <c r="R27" s="55">
        <f t="shared" si="1"/>
        <v>19.444444444444443</v>
      </c>
      <c r="S27" s="56">
        <f t="shared" si="1"/>
        <v>19.611111111111111</v>
      </c>
      <c r="T27" s="56">
        <f t="shared" si="1"/>
        <v>17.777777777777779</v>
      </c>
      <c r="U27" s="57">
        <f t="shared" si="2"/>
        <v>0</v>
      </c>
      <c r="V27" s="56">
        <f t="shared" si="3"/>
        <v>26.888888888888893</v>
      </c>
      <c r="W27" s="14">
        <f t="shared" si="3"/>
        <v>14.444444444444445</v>
      </c>
    </row>
    <row r="28" spans="2:23" x14ac:dyDescent="0.25">
      <c r="B28" s="4">
        <v>20</v>
      </c>
      <c r="C28" s="33">
        <v>30.042000000000002</v>
      </c>
      <c r="D28" s="5">
        <v>68</v>
      </c>
      <c r="E28" s="4">
        <v>70.3</v>
      </c>
      <c r="F28" s="6">
        <v>65.3</v>
      </c>
      <c r="G28" s="5" t="s">
        <v>31</v>
      </c>
      <c r="H28" s="6">
        <v>1.5</v>
      </c>
      <c r="I28" s="6">
        <v>7</v>
      </c>
      <c r="J28" s="14"/>
      <c r="K28" s="4">
        <v>73.400000000000006</v>
      </c>
      <c r="L28" s="6">
        <v>56.4</v>
      </c>
      <c r="M28" s="5" t="s">
        <v>36</v>
      </c>
      <c r="N28" s="5">
        <v>1</v>
      </c>
      <c r="O28" s="11">
        <v>6</v>
      </c>
      <c r="P28" s="6" t="s">
        <v>38</v>
      </c>
      <c r="Q28" s="83">
        <v>1015.8827282158967</v>
      </c>
      <c r="R28" s="55">
        <f t="shared" si="1"/>
        <v>20</v>
      </c>
      <c r="S28" s="56">
        <f t="shared" si="1"/>
        <v>21.277777777777775</v>
      </c>
      <c r="T28" s="56">
        <f t="shared" si="1"/>
        <v>18.499999999999996</v>
      </c>
      <c r="U28" s="57">
        <f t="shared" si="2"/>
        <v>0</v>
      </c>
      <c r="V28" s="56">
        <f t="shared" si="3"/>
        <v>23.000000000000004</v>
      </c>
      <c r="W28" s="14">
        <f t="shared" si="3"/>
        <v>13.555555555555554</v>
      </c>
    </row>
    <row r="29" spans="2:23" x14ac:dyDescent="0.25">
      <c r="B29" s="4">
        <v>21</v>
      </c>
      <c r="C29" s="33">
        <v>29.984000000000002</v>
      </c>
      <c r="D29" s="5">
        <v>67</v>
      </c>
      <c r="E29" s="4">
        <v>68.2</v>
      </c>
      <c r="F29" s="6">
        <v>63</v>
      </c>
      <c r="G29" s="5" t="s">
        <v>36</v>
      </c>
      <c r="H29" s="6">
        <v>3</v>
      </c>
      <c r="I29" s="6">
        <v>2</v>
      </c>
      <c r="J29" s="14">
        <v>0.03</v>
      </c>
      <c r="K29" s="4">
        <v>72</v>
      </c>
      <c r="L29" s="6">
        <v>59.5</v>
      </c>
      <c r="M29" s="5" t="s">
        <v>36</v>
      </c>
      <c r="N29" s="5">
        <v>1</v>
      </c>
      <c r="O29" s="11">
        <v>5</v>
      </c>
      <c r="P29" s="6" t="s">
        <v>38</v>
      </c>
      <c r="Q29" s="83">
        <v>1013.918622804499</v>
      </c>
      <c r="R29" s="55">
        <f t="shared" si="1"/>
        <v>19.444444444444443</v>
      </c>
      <c r="S29" s="56">
        <f t="shared" si="1"/>
        <v>20.111111111111111</v>
      </c>
      <c r="T29" s="56">
        <f t="shared" si="1"/>
        <v>17.222222222222221</v>
      </c>
      <c r="U29" s="57">
        <f t="shared" si="2"/>
        <v>7.6200000000000004E-2</v>
      </c>
      <c r="V29" s="56">
        <f t="shared" si="3"/>
        <v>22.222222222222221</v>
      </c>
      <c r="W29" s="14">
        <f t="shared" si="3"/>
        <v>15.277777777777777</v>
      </c>
    </row>
    <row r="30" spans="2:23" x14ac:dyDescent="0.25">
      <c r="B30" s="4">
        <v>22</v>
      </c>
      <c r="C30" s="33">
        <v>30.08</v>
      </c>
      <c r="D30" s="5">
        <v>66</v>
      </c>
      <c r="E30" s="4">
        <v>66</v>
      </c>
      <c r="F30" s="6">
        <v>60.4</v>
      </c>
      <c r="G30" s="5" t="s">
        <v>36</v>
      </c>
      <c r="H30" s="6">
        <v>1.5</v>
      </c>
      <c r="I30" s="6">
        <v>8</v>
      </c>
      <c r="J30" s="14">
        <v>0.05</v>
      </c>
      <c r="K30" s="4">
        <v>70</v>
      </c>
      <c r="L30" s="6">
        <v>58.1</v>
      </c>
      <c r="M30" s="5" t="s">
        <v>32</v>
      </c>
      <c r="N30" s="5">
        <v>0.5</v>
      </c>
      <c r="O30" s="11">
        <v>6</v>
      </c>
      <c r="P30" s="6" t="s">
        <v>41</v>
      </c>
      <c r="Q30" s="83">
        <v>1017.1695558992261</v>
      </c>
      <c r="R30" s="55">
        <f t="shared" si="1"/>
        <v>18.888888888888889</v>
      </c>
      <c r="S30" s="56">
        <f t="shared" si="1"/>
        <v>18.888888888888889</v>
      </c>
      <c r="T30" s="56">
        <f t="shared" si="1"/>
        <v>15.777777777777777</v>
      </c>
      <c r="U30" s="57">
        <f t="shared" si="2"/>
        <v>0.127</v>
      </c>
      <c r="V30" s="56">
        <f t="shared" si="3"/>
        <v>21.111111111111111</v>
      </c>
      <c r="W30" s="14">
        <f t="shared" si="3"/>
        <v>14.5</v>
      </c>
    </row>
    <row r="31" spans="2:23" x14ac:dyDescent="0.25">
      <c r="B31" s="4">
        <v>23</v>
      </c>
      <c r="C31" s="33">
        <v>29.99</v>
      </c>
      <c r="D31" s="5">
        <v>66</v>
      </c>
      <c r="E31" s="4">
        <v>66</v>
      </c>
      <c r="F31" s="6">
        <v>62.3</v>
      </c>
      <c r="G31" s="5" t="s">
        <v>36</v>
      </c>
      <c r="H31" s="6">
        <v>1.5</v>
      </c>
      <c r="I31" s="6">
        <v>7</v>
      </c>
      <c r="J31" s="14"/>
      <c r="K31" s="4">
        <v>70</v>
      </c>
      <c r="L31" s="6">
        <v>59.5</v>
      </c>
      <c r="M31" s="5" t="s">
        <v>36</v>
      </c>
      <c r="N31" s="5">
        <v>1</v>
      </c>
      <c r="O31" s="11">
        <v>5</v>
      </c>
      <c r="P31" s="6" t="s">
        <v>41</v>
      </c>
      <c r="Q31" s="83">
        <v>1014.1218061229192</v>
      </c>
      <c r="R31" s="55">
        <f t="shared" si="1"/>
        <v>18.888888888888889</v>
      </c>
      <c r="S31" s="56">
        <f t="shared" si="1"/>
        <v>18.888888888888889</v>
      </c>
      <c r="T31" s="56">
        <f t="shared" si="1"/>
        <v>16.833333333333332</v>
      </c>
      <c r="U31" s="57">
        <f t="shared" si="2"/>
        <v>0</v>
      </c>
      <c r="V31" s="56">
        <f t="shared" si="3"/>
        <v>21.111111111111111</v>
      </c>
      <c r="W31" s="14">
        <f t="shared" si="3"/>
        <v>15.277777777777777</v>
      </c>
    </row>
    <row r="32" spans="2:23" x14ac:dyDescent="0.25">
      <c r="B32" s="4">
        <v>24</v>
      </c>
      <c r="C32" s="33">
        <v>29.952999999999999</v>
      </c>
      <c r="D32" s="5">
        <v>65</v>
      </c>
      <c r="E32" s="4">
        <v>62</v>
      </c>
      <c r="F32" s="6">
        <v>58</v>
      </c>
      <c r="G32" s="5" t="s">
        <v>36</v>
      </c>
      <c r="H32" s="6">
        <v>1.5</v>
      </c>
      <c r="I32" s="6">
        <v>10</v>
      </c>
      <c r="J32" s="14">
        <v>0.23</v>
      </c>
      <c r="K32" s="4">
        <v>63</v>
      </c>
      <c r="L32" s="6">
        <v>54.3</v>
      </c>
      <c r="M32" s="5"/>
      <c r="N32" s="5">
        <v>0</v>
      </c>
      <c r="O32" s="11">
        <v>6</v>
      </c>
      <c r="P32" s="6" t="s">
        <v>90</v>
      </c>
      <c r="Q32" s="83">
        <v>1013.0381617580101</v>
      </c>
      <c r="R32" s="55">
        <f t="shared" si="1"/>
        <v>18.333333333333332</v>
      </c>
      <c r="S32" s="56">
        <f t="shared" si="1"/>
        <v>16.666666666666668</v>
      </c>
      <c r="T32" s="56">
        <f t="shared" si="1"/>
        <v>14.444444444444445</v>
      </c>
      <c r="U32" s="57">
        <f t="shared" si="2"/>
        <v>0.58420000000000005</v>
      </c>
      <c r="V32" s="56">
        <f t="shared" si="3"/>
        <v>17.222222222222221</v>
      </c>
      <c r="W32" s="14">
        <f t="shared" si="3"/>
        <v>12.388888888888888</v>
      </c>
    </row>
    <row r="33" spans="2:23" x14ac:dyDescent="0.25">
      <c r="B33" s="4">
        <v>25</v>
      </c>
      <c r="C33" s="33">
        <v>30.024000000000001</v>
      </c>
      <c r="D33" s="5">
        <v>65</v>
      </c>
      <c r="E33" s="4">
        <v>66.5</v>
      </c>
      <c r="F33" s="6">
        <v>61</v>
      </c>
      <c r="G33" s="5" t="s">
        <v>36</v>
      </c>
      <c r="H33" s="6">
        <v>1.5</v>
      </c>
      <c r="I33" s="6">
        <v>1</v>
      </c>
      <c r="J33" s="14">
        <v>0.57999999999999996</v>
      </c>
      <c r="K33" s="4">
        <v>70.3</v>
      </c>
      <c r="L33" s="6">
        <v>52.9</v>
      </c>
      <c r="M33" s="5" t="s">
        <v>36</v>
      </c>
      <c r="N33" s="5">
        <v>1.5</v>
      </c>
      <c r="O33" s="11">
        <v>5</v>
      </c>
      <c r="P33" s="6" t="s">
        <v>91</v>
      </c>
      <c r="Q33" s="83">
        <v>1015.2731782606352</v>
      </c>
      <c r="R33" s="55">
        <f t="shared" si="1"/>
        <v>18.333333333333332</v>
      </c>
      <c r="S33" s="56">
        <f t="shared" si="1"/>
        <v>19.166666666666668</v>
      </c>
      <c r="T33" s="56">
        <f t="shared" si="1"/>
        <v>16.111111111111111</v>
      </c>
      <c r="U33" s="57">
        <f t="shared" si="2"/>
        <v>1.4732000000000001</v>
      </c>
      <c r="V33" s="56">
        <f t="shared" si="3"/>
        <v>21.277777777777775</v>
      </c>
      <c r="W33" s="14">
        <f t="shared" si="3"/>
        <v>11.611111111111111</v>
      </c>
    </row>
    <row r="34" spans="2:23" x14ac:dyDescent="0.25">
      <c r="B34" s="4">
        <v>26</v>
      </c>
      <c r="C34" s="33">
        <v>29.856000000000002</v>
      </c>
      <c r="D34" s="5">
        <v>65</v>
      </c>
      <c r="E34" s="4">
        <v>65.099999999999994</v>
      </c>
      <c r="F34" s="6">
        <v>63.5</v>
      </c>
      <c r="G34" s="5" t="s">
        <v>36</v>
      </c>
      <c r="H34" s="6">
        <v>1.5</v>
      </c>
      <c r="I34" s="6">
        <v>7</v>
      </c>
      <c r="J34" s="14">
        <v>0.06</v>
      </c>
      <c r="K34" s="4">
        <v>70</v>
      </c>
      <c r="L34" s="6">
        <v>55.7</v>
      </c>
      <c r="M34" s="5" t="s">
        <v>36</v>
      </c>
      <c r="N34" s="5">
        <v>1</v>
      </c>
      <c r="O34" s="11">
        <v>6</v>
      </c>
      <c r="P34" s="6" t="s">
        <v>38</v>
      </c>
      <c r="Q34" s="83">
        <v>1009.5840453448624</v>
      </c>
      <c r="R34" s="55">
        <f t="shared" si="1"/>
        <v>18.333333333333332</v>
      </c>
      <c r="S34" s="56">
        <f t="shared" si="1"/>
        <v>18.388888888888886</v>
      </c>
      <c r="T34" s="56">
        <f t="shared" si="1"/>
        <v>17.5</v>
      </c>
      <c r="U34" s="57">
        <f t="shared" si="2"/>
        <v>0.15240000000000001</v>
      </c>
      <c r="V34" s="56">
        <f t="shared" si="3"/>
        <v>21.111111111111111</v>
      </c>
      <c r="W34" s="14">
        <f t="shared" si="3"/>
        <v>13.166666666666668</v>
      </c>
    </row>
    <row r="35" spans="2:23" x14ac:dyDescent="0.25">
      <c r="B35" s="4">
        <v>27</v>
      </c>
      <c r="C35" s="33">
        <v>29.834</v>
      </c>
      <c r="D35" s="5">
        <v>65</v>
      </c>
      <c r="E35" s="4">
        <v>60.7</v>
      </c>
      <c r="F35" s="6">
        <v>58.6</v>
      </c>
      <c r="G35" s="5" t="s">
        <v>32</v>
      </c>
      <c r="H35" s="6">
        <v>2</v>
      </c>
      <c r="I35" s="6">
        <v>10</v>
      </c>
      <c r="J35" s="14">
        <v>0.23</v>
      </c>
      <c r="K35" s="4">
        <v>68</v>
      </c>
      <c r="L35" s="6">
        <v>56.6</v>
      </c>
      <c r="M35" s="5" t="s">
        <v>32</v>
      </c>
      <c r="N35" s="5">
        <v>0.5</v>
      </c>
      <c r="O35" s="11">
        <v>5</v>
      </c>
      <c r="P35" s="6" t="s">
        <v>92</v>
      </c>
      <c r="Q35" s="83">
        <v>1008.8390398439875</v>
      </c>
      <c r="R35" s="55">
        <f t="shared" si="1"/>
        <v>18.333333333333332</v>
      </c>
      <c r="S35" s="56">
        <f t="shared" si="1"/>
        <v>15.944444444444446</v>
      </c>
      <c r="T35" s="56">
        <f t="shared" si="1"/>
        <v>14.777777777777779</v>
      </c>
      <c r="U35" s="57">
        <f t="shared" si="2"/>
        <v>0.58420000000000005</v>
      </c>
      <c r="V35" s="56">
        <f t="shared" si="3"/>
        <v>20</v>
      </c>
      <c r="W35" s="14">
        <f t="shared" si="3"/>
        <v>13.666666666666668</v>
      </c>
    </row>
    <row r="36" spans="2:23" x14ac:dyDescent="0.25">
      <c r="B36" s="4">
        <v>28</v>
      </c>
      <c r="C36" s="33">
        <v>29.771999999999998</v>
      </c>
      <c r="D36" s="5">
        <v>64</v>
      </c>
      <c r="E36" s="4">
        <v>60</v>
      </c>
      <c r="F36" s="6">
        <v>58.4</v>
      </c>
      <c r="G36" s="5" t="s">
        <v>32</v>
      </c>
      <c r="H36" s="6">
        <v>3</v>
      </c>
      <c r="I36" s="6">
        <v>10</v>
      </c>
      <c r="J36" s="14">
        <v>0.43</v>
      </c>
      <c r="K36" s="4">
        <v>66.2</v>
      </c>
      <c r="L36" s="6">
        <v>56</v>
      </c>
      <c r="M36" s="5"/>
      <c r="N36" s="5">
        <v>0</v>
      </c>
      <c r="O36" s="11">
        <v>6</v>
      </c>
      <c r="P36" s="6" t="s">
        <v>86</v>
      </c>
      <c r="Q36" s="83">
        <v>1006.7394788869759</v>
      </c>
      <c r="R36" s="55">
        <f t="shared" si="1"/>
        <v>17.777777777777779</v>
      </c>
      <c r="S36" s="56">
        <f t="shared" si="1"/>
        <v>15.555555555555555</v>
      </c>
      <c r="T36" s="56">
        <f t="shared" si="1"/>
        <v>14.666666666666666</v>
      </c>
      <c r="U36" s="57">
        <f t="shared" si="2"/>
        <v>1.0921999999999998</v>
      </c>
      <c r="V36" s="56">
        <f t="shared" si="3"/>
        <v>19</v>
      </c>
      <c r="W36" s="14">
        <f t="shared" si="3"/>
        <v>13.333333333333332</v>
      </c>
    </row>
    <row r="37" spans="2:23" x14ac:dyDescent="0.25">
      <c r="B37" s="4">
        <v>29</v>
      </c>
      <c r="C37" s="33">
        <v>29.77</v>
      </c>
      <c r="D37" s="5">
        <v>64</v>
      </c>
      <c r="E37" s="4">
        <v>61.5</v>
      </c>
      <c r="F37" s="6">
        <v>59</v>
      </c>
      <c r="G37" s="5" t="s">
        <v>36</v>
      </c>
      <c r="H37" s="6">
        <v>1</v>
      </c>
      <c r="I37" s="6">
        <v>5</v>
      </c>
      <c r="J37" s="14"/>
      <c r="K37" s="4">
        <v>69</v>
      </c>
      <c r="L37" s="6">
        <v>50.6</v>
      </c>
      <c r="M37" s="5" t="s">
        <v>31</v>
      </c>
      <c r="N37" s="5">
        <v>1</v>
      </c>
      <c r="O37" s="11">
        <v>5</v>
      </c>
      <c r="P37" s="6" t="s">
        <v>38</v>
      </c>
      <c r="Q37" s="83">
        <v>1006.671751114169</v>
      </c>
      <c r="R37" s="55">
        <f t="shared" si="1"/>
        <v>17.777777777777779</v>
      </c>
      <c r="S37" s="56">
        <f t="shared" si="1"/>
        <v>16.388888888888889</v>
      </c>
      <c r="T37" s="56">
        <f t="shared" si="1"/>
        <v>15</v>
      </c>
      <c r="U37" s="57">
        <f t="shared" si="2"/>
        <v>0</v>
      </c>
      <c r="V37" s="56">
        <f t="shared" si="3"/>
        <v>20.555555555555554</v>
      </c>
      <c r="W37" s="14">
        <f t="shared" si="3"/>
        <v>10.333333333333334</v>
      </c>
    </row>
    <row r="38" spans="2:23" x14ac:dyDescent="0.25">
      <c r="B38" s="4">
        <v>30</v>
      </c>
      <c r="C38" s="33">
        <v>30.09</v>
      </c>
      <c r="D38" s="5">
        <v>65</v>
      </c>
      <c r="E38" s="4">
        <v>67</v>
      </c>
      <c r="F38" s="6">
        <v>61.7</v>
      </c>
      <c r="G38" s="5" t="s">
        <v>36</v>
      </c>
      <c r="H38" s="6">
        <v>2</v>
      </c>
      <c r="I38" s="6">
        <v>2</v>
      </c>
      <c r="J38" s="14"/>
      <c r="K38" s="4">
        <v>70.599999999999994</v>
      </c>
      <c r="L38" s="6">
        <v>56.4</v>
      </c>
      <c r="M38" s="5" t="s">
        <v>36</v>
      </c>
      <c r="N38" s="5">
        <v>0.5</v>
      </c>
      <c r="O38" s="11">
        <v>7</v>
      </c>
      <c r="P38" s="6" t="s">
        <v>38</v>
      </c>
      <c r="Q38" s="83">
        <v>1017.5081947632605</v>
      </c>
      <c r="R38" s="55">
        <f t="shared" si="1"/>
        <v>18.333333333333332</v>
      </c>
      <c r="S38" s="56">
        <f t="shared" si="1"/>
        <v>19.444444444444443</v>
      </c>
      <c r="T38" s="56">
        <f t="shared" si="1"/>
        <v>16.5</v>
      </c>
      <c r="U38" s="57">
        <f t="shared" si="2"/>
        <v>0</v>
      </c>
      <c r="V38" s="56">
        <f t="shared" si="3"/>
        <v>21.444444444444439</v>
      </c>
      <c r="W38" s="14">
        <f t="shared" si="3"/>
        <v>13.555555555555554</v>
      </c>
    </row>
    <row r="39" spans="2:23" x14ac:dyDescent="0.25">
      <c r="B39" s="4">
        <v>31</v>
      </c>
      <c r="C39" s="33">
        <v>30.181999999999999</v>
      </c>
      <c r="D39" s="5">
        <v>65</v>
      </c>
      <c r="E39" s="4">
        <v>64.900000000000006</v>
      </c>
      <c r="F39" s="6">
        <v>62</v>
      </c>
      <c r="G39" s="5" t="s">
        <v>32</v>
      </c>
      <c r="H39" s="6">
        <v>1.5</v>
      </c>
      <c r="I39" s="6">
        <v>10</v>
      </c>
      <c r="J39" s="14">
        <v>0.02</v>
      </c>
      <c r="K39" s="4">
        <v>69.599999999999994</v>
      </c>
      <c r="L39" s="6">
        <v>56</v>
      </c>
      <c r="M39" s="5" t="s">
        <v>36</v>
      </c>
      <c r="N39" s="5">
        <v>2</v>
      </c>
      <c r="O39" s="11">
        <v>5</v>
      </c>
      <c r="P39" s="6" t="s">
        <v>93</v>
      </c>
      <c r="Q39" s="83">
        <v>1020.6236723123739</v>
      </c>
      <c r="R39" s="55">
        <f t="shared" si="1"/>
        <v>18.333333333333332</v>
      </c>
      <c r="S39" s="56">
        <f t="shared" si="1"/>
        <v>18.277777777777782</v>
      </c>
      <c r="T39" s="56">
        <f t="shared" si="1"/>
        <v>16.666666666666668</v>
      </c>
      <c r="U39" s="57">
        <f t="shared" si="2"/>
        <v>5.0799999999999998E-2</v>
      </c>
      <c r="V39" s="56">
        <f t="shared" si="3"/>
        <v>20.888888888888886</v>
      </c>
      <c r="W39" s="14">
        <f t="shared" si="3"/>
        <v>13.333333333333332</v>
      </c>
    </row>
    <row r="40" spans="2:23" x14ac:dyDescent="0.25">
      <c r="B40" s="1" t="s">
        <v>15</v>
      </c>
      <c r="C40" s="12">
        <f t="shared" ref="C40:O40" si="4">SUM(C9:C39)</f>
        <v>932.74100000000021</v>
      </c>
      <c r="D40" s="36">
        <f t="shared" si="4"/>
        <v>2034</v>
      </c>
      <c r="E40" s="36">
        <f t="shared" ref="E40" si="5">SUM(E9:E39)</f>
        <v>2077.5</v>
      </c>
      <c r="F40" s="36">
        <f t="shared" si="4"/>
        <v>1931.9</v>
      </c>
      <c r="G40" s="36"/>
      <c r="H40" s="36">
        <f t="shared" si="4"/>
        <v>52.5</v>
      </c>
      <c r="I40" s="36">
        <f t="shared" si="4"/>
        <v>154</v>
      </c>
      <c r="J40" s="35">
        <f t="shared" si="4"/>
        <v>1.74</v>
      </c>
      <c r="K40" s="36">
        <f t="shared" si="4"/>
        <v>2268</v>
      </c>
      <c r="L40" s="36">
        <f t="shared" si="4"/>
        <v>1773.3000000000002</v>
      </c>
      <c r="M40" s="12"/>
      <c r="N40" s="36">
        <f t="shared" si="4"/>
        <v>31.5</v>
      </c>
      <c r="O40" s="37">
        <f t="shared" si="4"/>
        <v>164</v>
      </c>
      <c r="P40" s="3"/>
      <c r="Q40" s="36">
        <f>SUM(Q9:Q39)</f>
        <v>31541.264026659323</v>
      </c>
      <c r="R40" s="37"/>
      <c r="S40" s="53"/>
      <c r="T40" s="53"/>
      <c r="U40" s="54">
        <f t="shared" si="2"/>
        <v>4.4196</v>
      </c>
      <c r="V40" s="53"/>
      <c r="W40" s="13"/>
    </row>
    <row r="41" spans="2:23" x14ac:dyDescent="0.25">
      <c r="B41" s="7" t="s">
        <v>16</v>
      </c>
      <c r="C41" s="15">
        <f>C40/31</f>
        <v>30.088419354838717</v>
      </c>
      <c r="D41" s="38">
        <f t="shared" ref="D41:O41" si="6">D40/31</f>
        <v>65.612903225806448</v>
      </c>
      <c r="E41" s="38">
        <f t="shared" ref="E41" si="7">E40/31</f>
        <v>67.016129032258064</v>
      </c>
      <c r="F41" s="38">
        <f t="shared" si="6"/>
        <v>62.319354838709678</v>
      </c>
      <c r="G41" s="38"/>
      <c r="H41" s="38">
        <f t="shared" si="6"/>
        <v>1.6935483870967742</v>
      </c>
      <c r="I41" s="38">
        <f t="shared" si="6"/>
        <v>4.967741935483871</v>
      </c>
      <c r="J41" s="38">
        <f t="shared" si="6"/>
        <v>5.6129032258064517E-2</v>
      </c>
      <c r="K41" s="38">
        <f t="shared" si="6"/>
        <v>73.161290322580641</v>
      </c>
      <c r="L41" s="38">
        <f t="shared" si="6"/>
        <v>57.20322580645162</v>
      </c>
      <c r="M41" s="15"/>
      <c r="N41" s="38">
        <f t="shared" si="6"/>
        <v>1.0161290322580645</v>
      </c>
      <c r="O41" s="39">
        <f t="shared" si="6"/>
        <v>5.290322580645161</v>
      </c>
      <c r="P41" s="9"/>
      <c r="Q41" s="38">
        <f>AVERAGE(Q9:Q39)</f>
        <v>1017.4601298922362</v>
      </c>
      <c r="R41" s="39">
        <f t="shared" si="1"/>
        <v>18.673835125448026</v>
      </c>
      <c r="S41" s="58">
        <f t="shared" si="1"/>
        <v>19.453405017921146</v>
      </c>
      <c r="T41" s="58">
        <f t="shared" si="1"/>
        <v>16.844086021505376</v>
      </c>
      <c r="U41" s="59">
        <f t="shared" si="2"/>
        <v>0.14256774193548385</v>
      </c>
      <c r="V41" s="58">
        <f t="shared" si="3"/>
        <v>22.867383512544802</v>
      </c>
      <c r="W41" s="60">
        <f t="shared" si="3"/>
        <v>14.001792114695345</v>
      </c>
    </row>
    <row r="43" spans="2:23" x14ac:dyDescent="0.25">
      <c r="B43" s="1"/>
      <c r="C43" s="93" t="s">
        <v>17</v>
      </c>
      <c r="D43" s="94"/>
      <c r="E43" s="94"/>
      <c r="F43" s="94"/>
      <c r="G43" s="94"/>
      <c r="H43" s="94"/>
      <c r="I43" s="94"/>
      <c r="J43" s="94"/>
      <c r="K43" s="95"/>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2.5</v>
      </c>
      <c r="D45" s="5"/>
      <c r="E45" s="5"/>
      <c r="F45" s="5"/>
      <c r="G45" s="5">
        <v>1.5</v>
      </c>
      <c r="H45" s="5">
        <v>8.5</v>
      </c>
      <c r="I45" s="5">
        <v>10</v>
      </c>
      <c r="J45" s="5">
        <v>2</v>
      </c>
      <c r="K45" s="6"/>
    </row>
    <row r="46" spans="2:23" ht="30" x14ac:dyDescent="0.25">
      <c r="B46" s="24" t="s">
        <v>28</v>
      </c>
      <c r="C46" s="7">
        <v>6.5</v>
      </c>
      <c r="D46" s="8"/>
      <c r="E46" s="8"/>
      <c r="F46" s="8"/>
      <c r="G46" s="8">
        <v>3.5</v>
      </c>
      <c r="H46" s="8">
        <v>25.5</v>
      </c>
      <c r="I46" s="8">
        <v>28.5</v>
      </c>
      <c r="J46" s="8">
        <v>4.5</v>
      </c>
      <c r="K46" s="9">
        <v>3</v>
      </c>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9">
    <cfRule type="expression" dxfId="75" priority="10">
      <formula>D9&lt;40</formula>
    </cfRule>
    <cfRule type="expression" dxfId="74" priority="11">
      <formula>D9&gt;70</formula>
    </cfRule>
  </conditionalFormatting>
  <conditionalFormatting sqref="F9: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s="20" customFormat="1" ht="90" x14ac:dyDescent="0.25">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3" t="s">
        <v>4</v>
      </c>
      <c r="S8" s="41" t="s">
        <v>5</v>
      </c>
      <c r="T8" s="42" t="s">
        <v>6</v>
      </c>
      <c r="U8" s="89"/>
      <c r="V8" s="40" t="s">
        <v>11</v>
      </c>
      <c r="W8" s="42" t="s">
        <v>12</v>
      </c>
    </row>
    <row r="9" spans="1:23" x14ac:dyDescent="0.25">
      <c r="B9" s="1">
        <v>1</v>
      </c>
      <c r="C9" s="27">
        <v>30.106000000000002</v>
      </c>
      <c r="D9" s="1">
        <v>64</v>
      </c>
      <c r="E9" s="1">
        <v>63</v>
      </c>
      <c r="F9" s="3">
        <v>61.4</v>
      </c>
      <c r="G9" s="2" t="s">
        <v>36</v>
      </c>
      <c r="H9" s="3">
        <v>2</v>
      </c>
      <c r="I9" s="3">
        <v>10</v>
      </c>
      <c r="J9" s="13"/>
      <c r="K9" s="1">
        <v>67.400000000000006</v>
      </c>
      <c r="L9" s="3">
        <v>59.2</v>
      </c>
      <c r="M9" s="2" t="s">
        <v>36</v>
      </c>
      <c r="N9" s="2">
        <v>2</v>
      </c>
      <c r="O9" s="10">
        <v>7</v>
      </c>
      <c r="P9" s="3" t="s">
        <v>52</v>
      </c>
      <c r="Q9" s="83">
        <v>1018.2193363777318</v>
      </c>
      <c r="R9" s="37">
        <f>CONVERT(D9,"F","C")</f>
        <v>17.777777777777779</v>
      </c>
      <c r="S9" s="53">
        <f t="shared" ref="S9:T24" si="0">CONVERT(E9,"F","C")</f>
        <v>17.222222222222221</v>
      </c>
      <c r="T9" s="53">
        <f t="shared" si="0"/>
        <v>16.333333333333332</v>
      </c>
      <c r="U9" s="54">
        <f>CONVERT(J9,"in","cm")</f>
        <v>0</v>
      </c>
      <c r="V9" s="53">
        <f>CONVERT(K9,"F","C")</f>
        <v>19.666666666666668</v>
      </c>
      <c r="W9" s="13">
        <f>CONVERT(L9,"F","C")</f>
        <v>15.111111111111112</v>
      </c>
    </row>
    <row r="10" spans="1:23" x14ac:dyDescent="0.25">
      <c r="B10" s="4">
        <v>2</v>
      </c>
      <c r="C10" s="33">
        <v>30.001999999999999</v>
      </c>
      <c r="D10" s="5">
        <v>65</v>
      </c>
      <c r="E10" s="4">
        <v>63.8</v>
      </c>
      <c r="F10" s="6">
        <v>63</v>
      </c>
      <c r="G10" s="5" t="s">
        <v>32</v>
      </c>
      <c r="H10" s="6">
        <v>1</v>
      </c>
      <c r="I10" s="6">
        <v>10</v>
      </c>
      <c r="J10" s="14">
        <v>0.02</v>
      </c>
      <c r="K10" s="4">
        <v>71.7</v>
      </c>
      <c r="L10" s="6">
        <v>61</v>
      </c>
      <c r="M10" s="5" t="s">
        <v>36</v>
      </c>
      <c r="N10" s="5">
        <v>1</v>
      </c>
      <c r="O10" s="11">
        <v>5</v>
      </c>
      <c r="P10" s="6" t="s">
        <v>94</v>
      </c>
      <c r="Q10" s="83">
        <v>1014.6974921917773</v>
      </c>
      <c r="R10" s="55">
        <f t="shared" ref="R10:T41" si="1">CONVERT(D10,"F","C")</f>
        <v>18.333333333333332</v>
      </c>
      <c r="S10" s="56">
        <f t="shared" si="0"/>
        <v>17.666666666666664</v>
      </c>
      <c r="T10" s="56">
        <f t="shared" si="0"/>
        <v>17.222222222222221</v>
      </c>
      <c r="U10" s="57">
        <f t="shared" ref="U10:U41" si="2">CONVERT(J10,"in","cm")</f>
        <v>5.0799999999999998E-2</v>
      </c>
      <c r="V10" s="56">
        <f t="shared" ref="V10:W41" si="3">CONVERT(K10,"F","C")</f>
        <v>22.055555555555557</v>
      </c>
      <c r="W10" s="14">
        <f t="shared" si="3"/>
        <v>16.111111111111111</v>
      </c>
    </row>
    <row r="11" spans="1:23" x14ac:dyDescent="0.25">
      <c r="B11" s="4">
        <v>3</v>
      </c>
      <c r="C11" s="33">
        <v>30.052</v>
      </c>
      <c r="D11" s="5">
        <v>65</v>
      </c>
      <c r="E11" s="4">
        <v>65</v>
      </c>
      <c r="F11" s="6">
        <v>57.4</v>
      </c>
      <c r="G11" s="5" t="s">
        <v>31</v>
      </c>
      <c r="H11" s="6">
        <v>2</v>
      </c>
      <c r="I11" s="6">
        <v>8</v>
      </c>
      <c r="J11" s="14"/>
      <c r="K11" s="4">
        <v>69.400000000000006</v>
      </c>
      <c r="L11" s="6">
        <v>55.4</v>
      </c>
      <c r="M11" s="5" t="s">
        <v>36</v>
      </c>
      <c r="N11" s="5">
        <v>1</v>
      </c>
      <c r="O11" s="11">
        <v>6</v>
      </c>
      <c r="P11" s="6" t="s">
        <v>38</v>
      </c>
      <c r="Q11" s="83">
        <v>1016.3906865119478</v>
      </c>
      <c r="R11" s="55">
        <f t="shared" si="1"/>
        <v>18.333333333333332</v>
      </c>
      <c r="S11" s="56">
        <f t="shared" si="0"/>
        <v>18.333333333333332</v>
      </c>
      <c r="T11" s="56">
        <f t="shared" si="0"/>
        <v>14.111111111111111</v>
      </c>
      <c r="U11" s="57">
        <f t="shared" si="2"/>
        <v>0</v>
      </c>
      <c r="V11" s="56">
        <f t="shared" si="3"/>
        <v>20.777777777777782</v>
      </c>
      <c r="W11" s="14">
        <f t="shared" si="3"/>
        <v>12.999999999999998</v>
      </c>
    </row>
    <row r="12" spans="1:23" x14ac:dyDescent="0.25">
      <c r="B12" s="4">
        <v>4</v>
      </c>
      <c r="C12" s="33">
        <v>30.08</v>
      </c>
      <c r="D12" s="34">
        <v>64</v>
      </c>
      <c r="E12" s="4">
        <v>60</v>
      </c>
      <c r="F12" s="6">
        <v>56</v>
      </c>
      <c r="G12" s="5" t="s">
        <v>32</v>
      </c>
      <c r="H12" s="6">
        <v>3</v>
      </c>
      <c r="I12" s="6">
        <v>10</v>
      </c>
      <c r="J12" s="14">
        <v>0.05</v>
      </c>
      <c r="K12" s="4">
        <v>67</v>
      </c>
      <c r="L12" s="6">
        <v>50.1</v>
      </c>
      <c r="M12" s="5" t="s">
        <v>36</v>
      </c>
      <c r="N12" s="5">
        <v>3</v>
      </c>
      <c r="O12" s="11">
        <v>5</v>
      </c>
      <c r="P12" s="6" t="s">
        <v>95</v>
      </c>
      <c r="Q12" s="83">
        <v>1017.3388753312432</v>
      </c>
      <c r="R12" s="55">
        <f t="shared" si="1"/>
        <v>17.777777777777779</v>
      </c>
      <c r="S12" s="56">
        <f t="shared" si="0"/>
        <v>15.555555555555555</v>
      </c>
      <c r="T12" s="56">
        <f t="shared" si="0"/>
        <v>13.333333333333332</v>
      </c>
      <c r="U12" s="57">
        <f t="shared" si="2"/>
        <v>0.127</v>
      </c>
      <c r="V12" s="56">
        <f t="shared" si="3"/>
        <v>19.444444444444443</v>
      </c>
      <c r="W12" s="14">
        <f t="shared" si="3"/>
        <v>10.055555555555555</v>
      </c>
    </row>
    <row r="13" spans="1:23" x14ac:dyDescent="0.25">
      <c r="B13" s="4">
        <v>5</v>
      </c>
      <c r="C13" s="33">
        <v>29.97</v>
      </c>
      <c r="D13" s="34">
        <v>65</v>
      </c>
      <c r="E13" s="4">
        <v>60</v>
      </c>
      <c r="F13" s="6">
        <v>56.6</v>
      </c>
      <c r="G13" s="5" t="s">
        <v>36</v>
      </c>
      <c r="H13" s="6">
        <v>1.5</v>
      </c>
      <c r="I13" s="6">
        <v>10</v>
      </c>
      <c r="J13" s="14">
        <v>0.28000000000000003</v>
      </c>
      <c r="K13" s="4">
        <v>62.6</v>
      </c>
      <c r="L13" s="6">
        <v>56</v>
      </c>
      <c r="M13" s="5" t="s">
        <v>36</v>
      </c>
      <c r="N13" s="5">
        <v>3</v>
      </c>
      <c r="O13" s="11">
        <v>7</v>
      </c>
      <c r="P13" s="6" t="s">
        <v>34</v>
      </c>
      <c r="Q13" s="83">
        <v>1013.6138478268683</v>
      </c>
      <c r="R13" s="55">
        <f t="shared" si="1"/>
        <v>18.333333333333332</v>
      </c>
      <c r="S13" s="56">
        <f t="shared" si="0"/>
        <v>15.555555555555555</v>
      </c>
      <c r="T13" s="56">
        <f t="shared" si="0"/>
        <v>13.666666666666668</v>
      </c>
      <c r="U13" s="57">
        <f t="shared" si="2"/>
        <v>0.71120000000000005</v>
      </c>
      <c r="V13" s="56">
        <f t="shared" si="3"/>
        <v>17</v>
      </c>
      <c r="W13" s="14">
        <f t="shared" si="3"/>
        <v>13.333333333333332</v>
      </c>
    </row>
    <row r="14" spans="1:23" x14ac:dyDescent="0.25">
      <c r="B14" s="4">
        <v>6</v>
      </c>
      <c r="C14" s="33">
        <v>30.013999999999999</v>
      </c>
      <c r="D14" s="5">
        <v>64</v>
      </c>
      <c r="E14" s="4">
        <v>63.4</v>
      </c>
      <c r="F14" s="6">
        <v>59</v>
      </c>
      <c r="G14" s="5" t="s">
        <v>36</v>
      </c>
      <c r="H14" s="6">
        <v>3</v>
      </c>
      <c r="I14" s="6">
        <v>7</v>
      </c>
      <c r="J14" s="14"/>
      <c r="K14" s="4">
        <v>68</v>
      </c>
      <c r="L14" s="6">
        <v>56.2</v>
      </c>
      <c r="M14" s="5"/>
      <c r="N14" s="5">
        <v>0</v>
      </c>
      <c r="O14" s="11">
        <v>5</v>
      </c>
      <c r="P14" s="6" t="s">
        <v>38</v>
      </c>
      <c r="Q14" s="83">
        <v>1015.1038588286182</v>
      </c>
      <c r="R14" s="55">
        <f t="shared" si="1"/>
        <v>17.777777777777779</v>
      </c>
      <c r="S14" s="56">
        <f t="shared" si="0"/>
        <v>17.444444444444443</v>
      </c>
      <c r="T14" s="56">
        <f t="shared" si="0"/>
        <v>15</v>
      </c>
      <c r="U14" s="57">
        <f t="shared" si="2"/>
        <v>0</v>
      </c>
      <c r="V14" s="56">
        <f t="shared" si="3"/>
        <v>20</v>
      </c>
      <c r="W14" s="14">
        <f t="shared" si="3"/>
        <v>13.444444444444446</v>
      </c>
    </row>
    <row r="15" spans="1:23" x14ac:dyDescent="0.25">
      <c r="B15" s="4">
        <v>7</v>
      </c>
      <c r="C15" s="33">
        <v>30</v>
      </c>
      <c r="D15" s="5">
        <v>64</v>
      </c>
      <c r="E15" s="4">
        <v>61.4</v>
      </c>
      <c r="F15" s="6">
        <v>59.6</v>
      </c>
      <c r="G15" s="5" t="s">
        <v>32</v>
      </c>
      <c r="H15" s="6">
        <v>2</v>
      </c>
      <c r="I15" s="6">
        <v>10</v>
      </c>
      <c r="J15" s="14"/>
      <c r="K15" s="4">
        <v>66.3</v>
      </c>
      <c r="L15" s="6">
        <v>54.6</v>
      </c>
      <c r="M15" s="5" t="s">
        <v>32</v>
      </c>
      <c r="N15" s="5">
        <v>2</v>
      </c>
      <c r="O15" s="11">
        <v>6</v>
      </c>
      <c r="P15" s="6" t="s">
        <v>52</v>
      </c>
      <c r="Q15" s="83">
        <v>1014.6297644189707</v>
      </c>
      <c r="R15" s="55">
        <f t="shared" si="1"/>
        <v>17.777777777777779</v>
      </c>
      <c r="S15" s="56">
        <f t="shared" si="0"/>
        <v>16.333333333333332</v>
      </c>
      <c r="T15" s="56">
        <f t="shared" si="0"/>
        <v>15.333333333333334</v>
      </c>
      <c r="U15" s="57">
        <f t="shared" si="2"/>
        <v>0</v>
      </c>
      <c r="V15" s="56">
        <f t="shared" si="3"/>
        <v>19.055555555555554</v>
      </c>
      <c r="W15" s="14">
        <f t="shared" si="3"/>
        <v>12.555555555555555</v>
      </c>
    </row>
    <row r="16" spans="1:23" x14ac:dyDescent="0.25">
      <c r="B16" s="4">
        <v>8</v>
      </c>
      <c r="C16" s="33">
        <v>29.814</v>
      </c>
      <c r="D16" s="5">
        <v>64</v>
      </c>
      <c r="E16" s="4">
        <v>63</v>
      </c>
      <c r="F16" s="6">
        <v>59</v>
      </c>
      <c r="G16" s="5" t="s">
        <v>36</v>
      </c>
      <c r="H16" s="6">
        <v>3</v>
      </c>
      <c r="I16" s="6">
        <v>4</v>
      </c>
      <c r="J16" s="14">
        <v>0.24</v>
      </c>
      <c r="K16" s="4">
        <v>66.599999999999994</v>
      </c>
      <c r="L16" s="6">
        <v>57.3</v>
      </c>
      <c r="M16" s="5" t="s">
        <v>36</v>
      </c>
      <c r="N16" s="5">
        <v>3</v>
      </c>
      <c r="O16" s="11">
        <v>7</v>
      </c>
      <c r="P16" s="6" t="s">
        <v>38</v>
      </c>
      <c r="Q16" s="83">
        <v>1008.3310815479362</v>
      </c>
      <c r="R16" s="55">
        <f t="shared" si="1"/>
        <v>17.777777777777779</v>
      </c>
      <c r="S16" s="56">
        <f t="shared" si="0"/>
        <v>17.222222222222221</v>
      </c>
      <c r="T16" s="56">
        <f t="shared" si="0"/>
        <v>15</v>
      </c>
      <c r="U16" s="57">
        <f t="shared" si="2"/>
        <v>0.60960000000000003</v>
      </c>
      <c r="V16" s="56">
        <f t="shared" si="3"/>
        <v>19.222222222222218</v>
      </c>
      <c r="W16" s="14">
        <f t="shared" si="3"/>
        <v>14.055555555555554</v>
      </c>
    </row>
    <row r="17" spans="2:23" x14ac:dyDescent="0.25">
      <c r="B17" s="4">
        <v>9</v>
      </c>
      <c r="C17" s="33">
        <v>30.04</v>
      </c>
      <c r="D17" s="5">
        <v>63</v>
      </c>
      <c r="E17" s="4">
        <v>61</v>
      </c>
      <c r="F17" s="6">
        <v>56</v>
      </c>
      <c r="G17" s="5" t="s">
        <v>36</v>
      </c>
      <c r="H17" s="6">
        <v>2</v>
      </c>
      <c r="I17" s="6">
        <v>9</v>
      </c>
      <c r="J17" s="14">
        <v>0.12</v>
      </c>
      <c r="K17" s="4">
        <v>65.400000000000006</v>
      </c>
      <c r="L17" s="6">
        <v>57</v>
      </c>
      <c r="M17" s="5" t="s">
        <v>32</v>
      </c>
      <c r="N17" s="5">
        <v>2</v>
      </c>
      <c r="O17" s="11">
        <v>7</v>
      </c>
      <c r="P17" s="6" t="s">
        <v>96</v>
      </c>
      <c r="Q17" s="83">
        <v>1015.9843198751068</v>
      </c>
      <c r="R17" s="55">
        <f t="shared" si="1"/>
        <v>17.222222222222221</v>
      </c>
      <c r="S17" s="56">
        <f t="shared" si="0"/>
        <v>16.111111111111111</v>
      </c>
      <c r="T17" s="56">
        <f t="shared" si="0"/>
        <v>13.333333333333332</v>
      </c>
      <c r="U17" s="57">
        <f t="shared" si="2"/>
        <v>0.30480000000000002</v>
      </c>
      <c r="V17" s="56">
        <f t="shared" si="3"/>
        <v>18.555555555555557</v>
      </c>
      <c r="W17" s="14">
        <f t="shared" si="3"/>
        <v>13.888888888888889</v>
      </c>
    </row>
    <row r="18" spans="2:23" x14ac:dyDescent="0.25">
      <c r="B18" s="4">
        <v>10</v>
      </c>
      <c r="C18" s="33">
        <v>29.78</v>
      </c>
      <c r="D18" s="5">
        <v>64</v>
      </c>
      <c r="E18" s="4">
        <v>64</v>
      </c>
      <c r="F18" s="6">
        <v>61</v>
      </c>
      <c r="G18" s="5" t="s">
        <v>32</v>
      </c>
      <c r="H18" s="6">
        <v>3</v>
      </c>
      <c r="I18" s="6">
        <v>9</v>
      </c>
      <c r="J18" s="14">
        <v>7.0000000000000007E-2</v>
      </c>
      <c r="K18" s="4">
        <v>68</v>
      </c>
      <c r="L18" s="6">
        <v>58.1</v>
      </c>
      <c r="M18" s="5" t="s">
        <v>36</v>
      </c>
      <c r="N18" s="5">
        <v>3</v>
      </c>
      <c r="O18" s="11">
        <v>6</v>
      </c>
      <c r="P18" s="6" t="s">
        <v>97</v>
      </c>
      <c r="Q18" s="83">
        <v>1007.1797094102202</v>
      </c>
      <c r="R18" s="55">
        <f t="shared" si="1"/>
        <v>17.777777777777779</v>
      </c>
      <c r="S18" s="56">
        <f t="shared" si="0"/>
        <v>17.777777777777779</v>
      </c>
      <c r="T18" s="56">
        <f t="shared" si="0"/>
        <v>16.111111111111111</v>
      </c>
      <c r="U18" s="57">
        <f t="shared" si="2"/>
        <v>0.17780000000000001</v>
      </c>
      <c r="V18" s="56">
        <f t="shared" si="3"/>
        <v>20</v>
      </c>
      <c r="W18" s="14">
        <f t="shared" si="3"/>
        <v>14.5</v>
      </c>
    </row>
    <row r="19" spans="2:23" x14ac:dyDescent="0.25">
      <c r="B19" s="4">
        <v>11</v>
      </c>
      <c r="C19" s="33">
        <v>29.957999999999998</v>
      </c>
      <c r="D19" s="5">
        <v>64</v>
      </c>
      <c r="E19" s="4">
        <v>62.8</v>
      </c>
      <c r="F19" s="6">
        <v>56</v>
      </c>
      <c r="G19" s="5" t="s">
        <v>31</v>
      </c>
      <c r="H19" s="6">
        <v>3</v>
      </c>
      <c r="I19" s="6">
        <v>9</v>
      </c>
      <c r="J19" s="14">
        <v>0.72</v>
      </c>
      <c r="K19" s="4">
        <v>66</v>
      </c>
      <c r="L19" s="6">
        <v>57.7</v>
      </c>
      <c r="M19" s="5" t="s">
        <v>36</v>
      </c>
      <c r="N19" s="5">
        <v>1</v>
      </c>
      <c r="O19" s="11">
        <v>7</v>
      </c>
      <c r="P19" s="6" t="s">
        <v>97</v>
      </c>
      <c r="Q19" s="83">
        <v>1013.2074811900272</v>
      </c>
      <c r="R19" s="55">
        <f t="shared" si="1"/>
        <v>17.777777777777779</v>
      </c>
      <c r="S19" s="56">
        <f t="shared" si="0"/>
        <v>17.111111111111111</v>
      </c>
      <c r="T19" s="56">
        <f t="shared" si="0"/>
        <v>13.333333333333332</v>
      </c>
      <c r="U19" s="57">
        <f t="shared" si="2"/>
        <v>1.8287999999999998</v>
      </c>
      <c r="V19" s="56">
        <f t="shared" si="3"/>
        <v>18.888888888888889</v>
      </c>
      <c r="W19" s="14">
        <f t="shared" si="3"/>
        <v>14.277777777777779</v>
      </c>
    </row>
    <row r="20" spans="2:23" x14ac:dyDescent="0.25">
      <c r="B20" s="4">
        <v>12</v>
      </c>
      <c r="C20" s="33">
        <v>29.92</v>
      </c>
      <c r="D20" s="5">
        <v>63</v>
      </c>
      <c r="E20" s="4">
        <v>59.5</v>
      </c>
      <c r="F20" s="6">
        <v>59</v>
      </c>
      <c r="G20" s="5" t="s">
        <v>36</v>
      </c>
      <c r="H20" s="6">
        <v>2</v>
      </c>
      <c r="I20" s="6">
        <v>10</v>
      </c>
      <c r="J20" s="14">
        <v>0.09</v>
      </c>
      <c r="K20" s="4">
        <v>66</v>
      </c>
      <c r="L20" s="6">
        <v>56.1</v>
      </c>
      <c r="M20" s="5" t="s">
        <v>32</v>
      </c>
      <c r="N20" s="5">
        <v>2</v>
      </c>
      <c r="O20" s="11">
        <v>7</v>
      </c>
      <c r="P20" s="6" t="s">
        <v>96</v>
      </c>
      <c r="Q20" s="83">
        <v>1011.9206535066978</v>
      </c>
      <c r="R20" s="55">
        <f t="shared" si="1"/>
        <v>17.222222222222221</v>
      </c>
      <c r="S20" s="56">
        <f t="shared" si="0"/>
        <v>15.277777777777777</v>
      </c>
      <c r="T20" s="56">
        <f t="shared" si="0"/>
        <v>15</v>
      </c>
      <c r="U20" s="57">
        <f t="shared" si="2"/>
        <v>0.22859999999999997</v>
      </c>
      <c r="V20" s="56">
        <f t="shared" si="3"/>
        <v>18.888888888888889</v>
      </c>
      <c r="W20" s="14">
        <f t="shared" si="3"/>
        <v>13.388888888888889</v>
      </c>
    </row>
    <row r="21" spans="2:23" x14ac:dyDescent="0.25">
      <c r="B21" s="4">
        <v>13</v>
      </c>
      <c r="C21" s="33">
        <v>29.711200000000002</v>
      </c>
      <c r="D21" s="5">
        <v>63</v>
      </c>
      <c r="E21" s="4">
        <v>61.6</v>
      </c>
      <c r="F21" s="6">
        <v>60</v>
      </c>
      <c r="G21" s="5" t="s">
        <v>32</v>
      </c>
      <c r="H21" s="6">
        <v>4</v>
      </c>
      <c r="I21" s="6">
        <v>10</v>
      </c>
      <c r="J21" s="14">
        <v>0.13</v>
      </c>
      <c r="K21" s="4">
        <v>67</v>
      </c>
      <c r="L21" s="6">
        <v>57.3</v>
      </c>
      <c r="M21" s="5" t="s">
        <v>32</v>
      </c>
      <c r="N21" s="5">
        <v>2</v>
      </c>
      <c r="O21" s="11">
        <v>8</v>
      </c>
      <c r="P21" s="6" t="s">
        <v>98</v>
      </c>
      <c r="Q21" s="83">
        <v>1004.8769651347884</v>
      </c>
      <c r="R21" s="55">
        <f t="shared" si="1"/>
        <v>17.222222222222221</v>
      </c>
      <c r="S21" s="56">
        <f t="shared" si="0"/>
        <v>16.444444444444446</v>
      </c>
      <c r="T21" s="56">
        <f t="shared" si="0"/>
        <v>15.555555555555555</v>
      </c>
      <c r="U21" s="57">
        <f t="shared" si="2"/>
        <v>0.33019999999999999</v>
      </c>
      <c r="V21" s="56">
        <f t="shared" si="3"/>
        <v>19.444444444444443</v>
      </c>
      <c r="W21" s="14">
        <f t="shared" si="3"/>
        <v>14.055555555555554</v>
      </c>
    </row>
    <row r="22" spans="2:23" x14ac:dyDescent="0.25">
      <c r="B22" s="4">
        <v>14</v>
      </c>
      <c r="C22" s="33">
        <v>29.72</v>
      </c>
      <c r="D22" s="5">
        <v>63</v>
      </c>
      <c r="E22" s="4">
        <v>62.8</v>
      </c>
      <c r="F22" s="6">
        <v>58.7</v>
      </c>
      <c r="G22" s="5" t="s">
        <v>36</v>
      </c>
      <c r="H22" s="6">
        <v>3</v>
      </c>
      <c r="I22" s="6">
        <v>5</v>
      </c>
      <c r="J22" s="14"/>
      <c r="K22" s="4">
        <v>66.7</v>
      </c>
      <c r="L22" s="6">
        <v>56.5</v>
      </c>
      <c r="M22" s="5" t="s">
        <v>36</v>
      </c>
      <c r="N22" s="5">
        <v>2</v>
      </c>
      <c r="O22" s="11">
        <v>6</v>
      </c>
      <c r="P22" s="6" t="s">
        <v>38</v>
      </c>
      <c r="Q22" s="83">
        <v>1005.1478762260156</v>
      </c>
      <c r="R22" s="55">
        <f t="shared" si="1"/>
        <v>17.222222222222221</v>
      </c>
      <c r="S22" s="56">
        <f t="shared" si="0"/>
        <v>17.111111111111111</v>
      </c>
      <c r="T22" s="56">
        <f t="shared" si="0"/>
        <v>14.833333333333334</v>
      </c>
      <c r="U22" s="57">
        <f t="shared" si="2"/>
        <v>0</v>
      </c>
      <c r="V22" s="56">
        <f t="shared" si="3"/>
        <v>19.277777777777779</v>
      </c>
      <c r="W22" s="14">
        <f t="shared" si="3"/>
        <v>13.611111111111111</v>
      </c>
    </row>
    <row r="23" spans="2:23" x14ac:dyDescent="0.25">
      <c r="B23" s="4">
        <v>15</v>
      </c>
      <c r="C23" s="33">
        <v>30.17</v>
      </c>
      <c r="D23" s="5">
        <v>63</v>
      </c>
      <c r="E23" s="4">
        <v>63</v>
      </c>
      <c r="F23" s="6">
        <v>56.5</v>
      </c>
      <c r="G23" s="5" t="s">
        <v>36</v>
      </c>
      <c r="H23" s="6">
        <v>2</v>
      </c>
      <c r="I23" s="6">
        <v>1</v>
      </c>
      <c r="J23" s="14"/>
      <c r="K23" s="4">
        <v>66.8</v>
      </c>
      <c r="L23" s="6">
        <v>56.5</v>
      </c>
      <c r="M23" s="5" t="s">
        <v>36</v>
      </c>
      <c r="N23" s="5">
        <v>0.5</v>
      </c>
      <c r="O23" s="11">
        <v>5</v>
      </c>
      <c r="P23" s="6" t="s">
        <v>38</v>
      </c>
      <c r="Q23" s="83">
        <v>1020.3866251075501</v>
      </c>
      <c r="R23" s="55">
        <f t="shared" si="1"/>
        <v>17.222222222222221</v>
      </c>
      <c r="S23" s="56">
        <f t="shared" si="0"/>
        <v>17.222222222222221</v>
      </c>
      <c r="T23" s="56">
        <f t="shared" si="0"/>
        <v>13.611111111111111</v>
      </c>
      <c r="U23" s="57">
        <f t="shared" si="2"/>
        <v>0</v>
      </c>
      <c r="V23" s="56">
        <f t="shared" si="3"/>
        <v>19.333333333333332</v>
      </c>
      <c r="W23" s="14">
        <f t="shared" si="3"/>
        <v>13.611111111111111</v>
      </c>
    </row>
    <row r="24" spans="2:23" x14ac:dyDescent="0.25">
      <c r="B24" s="4">
        <v>16</v>
      </c>
      <c r="C24" s="33">
        <v>30.22</v>
      </c>
      <c r="D24" s="5">
        <v>63</v>
      </c>
      <c r="E24" s="4">
        <v>63</v>
      </c>
      <c r="F24" s="6">
        <v>59</v>
      </c>
      <c r="G24" s="5" t="s">
        <v>32</v>
      </c>
      <c r="H24" s="6">
        <v>2</v>
      </c>
      <c r="I24" s="6">
        <v>2</v>
      </c>
      <c r="J24" s="14"/>
      <c r="K24" s="4">
        <v>69</v>
      </c>
      <c r="L24" s="6">
        <v>55</v>
      </c>
      <c r="M24" s="5" t="s">
        <v>36</v>
      </c>
      <c r="N24" s="5">
        <v>0.5</v>
      </c>
      <c r="O24" s="11">
        <v>6</v>
      </c>
      <c r="P24" s="6" t="s">
        <v>38</v>
      </c>
      <c r="Q24" s="83">
        <v>1022.0798194277206</v>
      </c>
      <c r="R24" s="55">
        <f t="shared" si="1"/>
        <v>17.222222222222221</v>
      </c>
      <c r="S24" s="56">
        <f t="shared" si="0"/>
        <v>17.222222222222221</v>
      </c>
      <c r="T24" s="56">
        <f t="shared" si="0"/>
        <v>15</v>
      </c>
      <c r="U24" s="57">
        <f t="shared" si="2"/>
        <v>0</v>
      </c>
      <c r="V24" s="56">
        <f t="shared" si="3"/>
        <v>20.555555555555554</v>
      </c>
      <c r="W24" s="14">
        <f t="shared" si="3"/>
        <v>12.777777777777777</v>
      </c>
    </row>
    <row r="25" spans="2:23" x14ac:dyDescent="0.25">
      <c r="B25" s="4">
        <v>17</v>
      </c>
      <c r="C25" s="33">
        <v>30.27</v>
      </c>
      <c r="D25" s="5">
        <v>64</v>
      </c>
      <c r="E25" s="4">
        <v>59</v>
      </c>
      <c r="F25" s="6">
        <v>58</v>
      </c>
      <c r="G25" s="5" t="s">
        <v>36</v>
      </c>
      <c r="H25" s="6">
        <v>1</v>
      </c>
      <c r="I25" s="6">
        <v>10</v>
      </c>
      <c r="J25" s="14">
        <v>0.03</v>
      </c>
      <c r="K25" s="4">
        <v>66.400000000000006</v>
      </c>
      <c r="L25" s="6">
        <v>55</v>
      </c>
      <c r="M25" s="5" t="s">
        <v>36</v>
      </c>
      <c r="N25" s="5">
        <v>0.5</v>
      </c>
      <c r="O25" s="11">
        <v>7</v>
      </c>
      <c r="P25" s="6" t="s">
        <v>38</v>
      </c>
      <c r="Q25" s="83">
        <v>1023.7730137478912</v>
      </c>
      <c r="R25" s="55">
        <f t="shared" si="1"/>
        <v>17.777777777777779</v>
      </c>
      <c r="S25" s="56">
        <f t="shared" si="1"/>
        <v>15</v>
      </c>
      <c r="T25" s="56">
        <f t="shared" si="1"/>
        <v>14.444444444444445</v>
      </c>
      <c r="U25" s="57">
        <f t="shared" si="2"/>
        <v>7.6200000000000004E-2</v>
      </c>
      <c r="V25" s="56">
        <f t="shared" si="3"/>
        <v>19.111111111111114</v>
      </c>
      <c r="W25" s="14">
        <f t="shared" si="3"/>
        <v>12.777777777777777</v>
      </c>
    </row>
    <row r="26" spans="2:23" x14ac:dyDescent="0.25">
      <c r="B26" s="4">
        <v>18</v>
      </c>
      <c r="C26" s="33">
        <v>30.422000000000001</v>
      </c>
      <c r="D26" s="5">
        <v>63</v>
      </c>
      <c r="E26" s="4">
        <v>64</v>
      </c>
      <c r="F26" s="6">
        <v>59</v>
      </c>
      <c r="G26" s="5" t="s">
        <v>36</v>
      </c>
      <c r="H26" s="6">
        <v>1</v>
      </c>
      <c r="I26" s="6">
        <v>5</v>
      </c>
      <c r="J26" s="14"/>
      <c r="K26" s="4">
        <v>68.8</v>
      </c>
      <c r="L26" s="6">
        <v>52.6</v>
      </c>
      <c r="M26" s="5" t="s">
        <v>36</v>
      </c>
      <c r="N26" s="5">
        <v>1</v>
      </c>
      <c r="O26" s="11">
        <v>7</v>
      </c>
      <c r="P26" s="6" t="s">
        <v>38</v>
      </c>
      <c r="Q26" s="83">
        <v>1028.9203244812093</v>
      </c>
      <c r="R26" s="55">
        <f t="shared" si="1"/>
        <v>17.222222222222221</v>
      </c>
      <c r="S26" s="56">
        <f t="shared" si="1"/>
        <v>17.777777777777779</v>
      </c>
      <c r="T26" s="56">
        <f t="shared" si="1"/>
        <v>15</v>
      </c>
      <c r="U26" s="57">
        <f t="shared" si="2"/>
        <v>0</v>
      </c>
      <c r="V26" s="56">
        <f t="shared" si="3"/>
        <v>20.444444444444443</v>
      </c>
      <c r="W26" s="14">
        <f t="shared" si="3"/>
        <v>11.444444444444445</v>
      </c>
    </row>
    <row r="27" spans="2:23" x14ac:dyDescent="0.25">
      <c r="B27" s="4">
        <v>19</v>
      </c>
      <c r="C27" s="33">
        <v>30.41</v>
      </c>
      <c r="D27" s="5">
        <v>64</v>
      </c>
      <c r="E27" s="4">
        <v>64</v>
      </c>
      <c r="F27" s="6">
        <v>63</v>
      </c>
      <c r="G27" s="5" t="s">
        <v>32</v>
      </c>
      <c r="H27" s="6">
        <v>1</v>
      </c>
      <c r="I27" s="6">
        <v>10</v>
      </c>
      <c r="J27" s="14"/>
      <c r="K27" s="4">
        <v>75.400000000000006</v>
      </c>
      <c r="L27" s="6">
        <v>60.1</v>
      </c>
      <c r="M27" s="5" t="s">
        <v>43</v>
      </c>
      <c r="N27" s="5">
        <v>2</v>
      </c>
      <c r="O27" s="11">
        <v>7</v>
      </c>
      <c r="P27" s="6" t="s">
        <v>99</v>
      </c>
      <c r="Q27" s="83">
        <v>1028.5139578443684</v>
      </c>
      <c r="R27" s="55">
        <f t="shared" si="1"/>
        <v>17.777777777777779</v>
      </c>
      <c r="S27" s="56">
        <f t="shared" si="1"/>
        <v>17.777777777777779</v>
      </c>
      <c r="T27" s="56">
        <f t="shared" si="1"/>
        <v>17.222222222222221</v>
      </c>
      <c r="U27" s="57">
        <f t="shared" si="2"/>
        <v>0</v>
      </c>
      <c r="V27" s="56">
        <f t="shared" si="3"/>
        <v>24.111111111111114</v>
      </c>
      <c r="W27" s="14">
        <f t="shared" si="3"/>
        <v>15.611111111111111</v>
      </c>
    </row>
    <row r="28" spans="2:23" x14ac:dyDescent="0.25">
      <c r="B28" s="4">
        <v>20</v>
      </c>
      <c r="C28" s="33">
        <v>30.356000000000002</v>
      </c>
      <c r="D28" s="5">
        <v>66</v>
      </c>
      <c r="E28" s="4">
        <v>70</v>
      </c>
      <c r="F28" s="6">
        <v>64</v>
      </c>
      <c r="G28" s="5" t="s">
        <v>43</v>
      </c>
      <c r="H28" s="6">
        <v>1</v>
      </c>
      <c r="I28" s="6">
        <v>0</v>
      </c>
      <c r="J28" s="14"/>
      <c r="K28" s="4">
        <v>74.400000000000006</v>
      </c>
      <c r="L28" s="6">
        <v>61.4</v>
      </c>
      <c r="M28" s="5" t="s">
        <v>43</v>
      </c>
      <c r="N28" s="5">
        <v>1</v>
      </c>
      <c r="O28" s="11">
        <v>5</v>
      </c>
      <c r="P28" s="6" t="s">
        <v>42</v>
      </c>
      <c r="Q28" s="83">
        <v>1026.6853079785844</v>
      </c>
      <c r="R28" s="55">
        <f t="shared" si="1"/>
        <v>18.888888888888889</v>
      </c>
      <c r="S28" s="56">
        <f t="shared" si="1"/>
        <v>21.111111111111111</v>
      </c>
      <c r="T28" s="56">
        <f t="shared" si="1"/>
        <v>17.777777777777779</v>
      </c>
      <c r="U28" s="57">
        <f t="shared" si="2"/>
        <v>0</v>
      </c>
      <c r="V28" s="56">
        <f t="shared" si="3"/>
        <v>23.555555555555557</v>
      </c>
      <c r="W28" s="14">
        <f t="shared" si="3"/>
        <v>16.333333333333332</v>
      </c>
    </row>
    <row r="29" spans="2:23" x14ac:dyDescent="0.25">
      <c r="B29" s="4">
        <v>21</v>
      </c>
      <c r="C29" s="33">
        <v>30.41</v>
      </c>
      <c r="D29" s="5">
        <v>66</v>
      </c>
      <c r="E29" s="4">
        <v>69</v>
      </c>
      <c r="F29" s="6">
        <v>64.8</v>
      </c>
      <c r="G29" s="5" t="s">
        <v>43</v>
      </c>
      <c r="H29" s="6">
        <v>3</v>
      </c>
      <c r="I29" s="6">
        <v>0</v>
      </c>
      <c r="J29" s="14"/>
      <c r="K29" s="4">
        <v>71.7</v>
      </c>
      <c r="L29" s="6">
        <v>59.8</v>
      </c>
      <c r="M29" s="5" t="s">
        <v>43</v>
      </c>
      <c r="N29" s="5">
        <v>2</v>
      </c>
      <c r="O29" s="11">
        <v>6</v>
      </c>
      <c r="P29" s="6" t="s">
        <v>42</v>
      </c>
      <c r="Q29" s="83">
        <v>1028.5139578443684</v>
      </c>
      <c r="R29" s="55">
        <f t="shared" si="1"/>
        <v>18.888888888888889</v>
      </c>
      <c r="S29" s="56">
        <f t="shared" si="1"/>
        <v>20.555555555555554</v>
      </c>
      <c r="T29" s="56">
        <f t="shared" si="1"/>
        <v>18.222222222222221</v>
      </c>
      <c r="U29" s="57">
        <f t="shared" si="2"/>
        <v>0</v>
      </c>
      <c r="V29" s="56">
        <f t="shared" si="3"/>
        <v>22.055555555555557</v>
      </c>
      <c r="W29" s="14">
        <f t="shared" si="3"/>
        <v>15.444444444444443</v>
      </c>
    </row>
    <row r="30" spans="2:23" x14ac:dyDescent="0.25">
      <c r="B30" s="4">
        <v>22</v>
      </c>
      <c r="C30" s="33">
        <v>30.402000000000001</v>
      </c>
      <c r="D30" s="5">
        <v>65</v>
      </c>
      <c r="E30" s="4">
        <v>65</v>
      </c>
      <c r="F30" s="6">
        <v>59.7</v>
      </c>
      <c r="G30" s="5" t="s">
        <v>53</v>
      </c>
      <c r="H30" s="6">
        <v>2</v>
      </c>
      <c r="I30" s="6">
        <v>1</v>
      </c>
      <c r="J30" s="14"/>
      <c r="K30" s="4">
        <v>69.900000000000006</v>
      </c>
      <c r="L30" s="6">
        <v>58.3</v>
      </c>
      <c r="M30" s="5" t="s">
        <v>43</v>
      </c>
      <c r="N30" s="5">
        <v>2</v>
      </c>
      <c r="O30" s="11">
        <v>7</v>
      </c>
      <c r="P30" s="6" t="s">
        <v>42</v>
      </c>
      <c r="Q30" s="83">
        <v>1028.2430467531412</v>
      </c>
      <c r="R30" s="55">
        <f t="shared" si="1"/>
        <v>18.333333333333332</v>
      </c>
      <c r="S30" s="56">
        <f t="shared" si="1"/>
        <v>18.333333333333332</v>
      </c>
      <c r="T30" s="56">
        <f t="shared" si="1"/>
        <v>15.388888888888889</v>
      </c>
      <c r="U30" s="57">
        <f t="shared" si="2"/>
        <v>0</v>
      </c>
      <c r="V30" s="56">
        <f t="shared" si="3"/>
        <v>21.055555555555557</v>
      </c>
      <c r="W30" s="14">
        <f t="shared" si="3"/>
        <v>14.611111111111109</v>
      </c>
    </row>
    <row r="31" spans="2:23" x14ac:dyDescent="0.25">
      <c r="B31" s="4">
        <v>23</v>
      </c>
      <c r="C31" s="33">
        <v>30.334</v>
      </c>
      <c r="D31" s="5">
        <v>65</v>
      </c>
      <c r="E31" s="4">
        <v>68.8</v>
      </c>
      <c r="F31" s="6">
        <v>64.099999999999994</v>
      </c>
      <c r="G31" s="5" t="s">
        <v>43</v>
      </c>
      <c r="H31" s="6">
        <v>1</v>
      </c>
      <c r="I31" s="6">
        <v>0</v>
      </c>
      <c r="J31" s="14"/>
      <c r="K31" s="4">
        <v>75.7</v>
      </c>
      <c r="L31" s="6">
        <v>55</v>
      </c>
      <c r="M31" s="5"/>
      <c r="N31" s="5">
        <v>0</v>
      </c>
      <c r="O31" s="11">
        <v>7</v>
      </c>
      <c r="P31" s="6" t="s">
        <v>42</v>
      </c>
      <c r="Q31" s="83">
        <v>1025.9403024777093</v>
      </c>
      <c r="R31" s="55">
        <f t="shared" si="1"/>
        <v>18.333333333333332</v>
      </c>
      <c r="S31" s="56">
        <f t="shared" si="1"/>
        <v>20.444444444444443</v>
      </c>
      <c r="T31" s="56">
        <f t="shared" si="1"/>
        <v>17.833333333333329</v>
      </c>
      <c r="U31" s="57">
        <f t="shared" si="2"/>
        <v>0</v>
      </c>
      <c r="V31" s="56">
        <f t="shared" si="3"/>
        <v>24.277777777777779</v>
      </c>
      <c r="W31" s="14">
        <f t="shared" si="3"/>
        <v>12.777777777777777</v>
      </c>
    </row>
    <row r="32" spans="2:23" x14ac:dyDescent="0.25">
      <c r="B32" s="4">
        <v>24</v>
      </c>
      <c r="C32" s="33">
        <v>30.318000000000001</v>
      </c>
      <c r="D32" s="5">
        <v>66</v>
      </c>
      <c r="E32" s="4">
        <v>65.5</v>
      </c>
      <c r="F32" s="6">
        <v>61.3</v>
      </c>
      <c r="G32" s="5" t="s">
        <v>43</v>
      </c>
      <c r="H32" s="6">
        <v>2</v>
      </c>
      <c r="I32" s="6">
        <v>3</v>
      </c>
      <c r="J32" s="14"/>
      <c r="K32" s="4">
        <v>71.5</v>
      </c>
      <c r="L32" s="6">
        <v>55</v>
      </c>
      <c r="M32" s="5" t="s">
        <v>43</v>
      </c>
      <c r="N32" s="5">
        <v>0.5</v>
      </c>
      <c r="O32" s="11">
        <v>6</v>
      </c>
      <c r="P32" s="6" t="s">
        <v>42</v>
      </c>
      <c r="Q32" s="83">
        <v>1025.3984802952548</v>
      </c>
      <c r="R32" s="55">
        <f t="shared" si="1"/>
        <v>18.888888888888889</v>
      </c>
      <c r="S32" s="56">
        <f t="shared" si="1"/>
        <v>18.611111111111111</v>
      </c>
      <c r="T32" s="56">
        <f t="shared" si="1"/>
        <v>16.277777777777775</v>
      </c>
      <c r="U32" s="57">
        <f t="shared" si="2"/>
        <v>0</v>
      </c>
      <c r="V32" s="56">
        <f t="shared" si="3"/>
        <v>21.944444444444443</v>
      </c>
      <c r="W32" s="14">
        <f t="shared" si="3"/>
        <v>12.777777777777777</v>
      </c>
    </row>
    <row r="33" spans="2:23" x14ac:dyDescent="0.25">
      <c r="B33" s="4">
        <v>25</v>
      </c>
      <c r="C33" s="33">
        <v>30.1</v>
      </c>
      <c r="D33" s="5">
        <v>65</v>
      </c>
      <c r="E33" s="4">
        <v>62.3</v>
      </c>
      <c r="F33" s="6">
        <v>60</v>
      </c>
      <c r="G33" s="5" t="s">
        <v>39</v>
      </c>
      <c r="H33" s="6">
        <v>0.5</v>
      </c>
      <c r="I33" s="6">
        <v>10</v>
      </c>
      <c r="J33" s="14"/>
      <c r="K33" s="4">
        <v>66.7</v>
      </c>
      <c r="L33" s="6">
        <v>53.1</v>
      </c>
      <c r="M33" s="5" t="s">
        <v>43</v>
      </c>
      <c r="N33" s="5">
        <v>0.5</v>
      </c>
      <c r="O33" s="11">
        <v>6</v>
      </c>
      <c r="P33" s="6" t="s">
        <v>74</v>
      </c>
      <c r="Q33" s="83">
        <v>1018.0161530593117</v>
      </c>
      <c r="R33" s="55">
        <f t="shared" si="1"/>
        <v>18.333333333333332</v>
      </c>
      <c r="S33" s="56">
        <f t="shared" si="1"/>
        <v>16.833333333333332</v>
      </c>
      <c r="T33" s="56">
        <f t="shared" si="1"/>
        <v>15.555555555555555</v>
      </c>
      <c r="U33" s="57">
        <f t="shared" si="2"/>
        <v>0</v>
      </c>
      <c r="V33" s="56">
        <f t="shared" si="3"/>
        <v>19.277777777777779</v>
      </c>
      <c r="W33" s="14">
        <f t="shared" si="3"/>
        <v>11.722222222222223</v>
      </c>
    </row>
    <row r="34" spans="2:23" x14ac:dyDescent="0.25">
      <c r="B34" s="4">
        <v>26</v>
      </c>
      <c r="C34" s="33">
        <v>30.12</v>
      </c>
      <c r="D34" s="5">
        <v>65</v>
      </c>
      <c r="E34" s="4">
        <v>65</v>
      </c>
      <c r="F34" s="6">
        <v>62</v>
      </c>
      <c r="G34" s="5" t="s">
        <v>32</v>
      </c>
      <c r="H34" s="6">
        <v>1</v>
      </c>
      <c r="I34" s="6">
        <v>2</v>
      </c>
      <c r="J34" s="14"/>
      <c r="K34" s="4">
        <v>70.3</v>
      </c>
      <c r="L34" s="6">
        <v>51.4</v>
      </c>
      <c r="M34" s="5"/>
      <c r="N34" s="5">
        <v>0</v>
      </c>
      <c r="O34" s="11">
        <v>6</v>
      </c>
      <c r="P34" s="6" t="s">
        <v>42</v>
      </c>
      <c r="Q34" s="83">
        <v>1018.6934307873798</v>
      </c>
      <c r="R34" s="55">
        <f t="shared" si="1"/>
        <v>18.333333333333332</v>
      </c>
      <c r="S34" s="56">
        <f t="shared" si="1"/>
        <v>18.333333333333332</v>
      </c>
      <c r="T34" s="56">
        <f t="shared" si="1"/>
        <v>16.666666666666668</v>
      </c>
      <c r="U34" s="57">
        <f t="shared" si="2"/>
        <v>0</v>
      </c>
      <c r="V34" s="56">
        <f t="shared" si="3"/>
        <v>21.277777777777775</v>
      </c>
      <c r="W34" s="14">
        <f t="shared" si="3"/>
        <v>10.777777777777777</v>
      </c>
    </row>
    <row r="35" spans="2:23" x14ac:dyDescent="0.25">
      <c r="B35" s="4">
        <v>27</v>
      </c>
      <c r="C35" s="33">
        <v>29.95</v>
      </c>
      <c r="D35" s="5">
        <v>65</v>
      </c>
      <c r="E35" s="4">
        <v>63.5</v>
      </c>
      <c r="F35" s="6">
        <v>60.5</v>
      </c>
      <c r="G35" s="5" t="s">
        <v>32</v>
      </c>
      <c r="H35" s="6">
        <v>1</v>
      </c>
      <c r="I35" s="6">
        <v>10</v>
      </c>
      <c r="J35" s="14">
        <v>0.04</v>
      </c>
      <c r="K35" s="4">
        <v>69</v>
      </c>
      <c r="L35" s="6">
        <v>51.6</v>
      </c>
      <c r="M35" s="5" t="s">
        <v>32</v>
      </c>
      <c r="N35" s="5">
        <v>1</v>
      </c>
      <c r="O35" s="11">
        <v>6</v>
      </c>
      <c r="P35" s="6" t="s">
        <v>52</v>
      </c>
      <c r="Q35" s="83">
        <v>1012.9365700988</v>
      </c>
      <c r="R35" s="55">
        <f t="shared" si="1"/>
        <v>18.333333333333332</v>
      </c>
      <c r="S35" s="56">
        <f t="shared" si="1"/>
        <v>17.5</v>
      </c>
      <c r="T35" s="56">
        <f t="shared" si="1"/>
        <v>15.833333333333332</v>
      </c>
      <c r="U35" s="57">
        <f t="shared" si="2"/>
        <v>0.1016</v>
      </c>
      <c r="V35" s="56">
        <f t="shared" si="3"/>
        <v>20.555555555555554</v>
      </c>
      <c r="W35" s="14">
        <f t="shared" si="3"/>
        <v>10.888888888888889</v>
      </c>
    </row>
    <row r="36" spans="2:23" x14ac:dyDescent="0.25">
      <c r="B36" s="4">
        <v>28</v>
      </c>
      <c r="C36" s="33">
        <v>29.984000000000002</v>
      </c>
      <c r="D36" s="5">
        <v>65</v>
      </c>
      <c r="E36" s="4">
        <v>64.2</v>
      </c>
      <c r="F36" s="6">
        <v>59</v>
      </c>
      <c r="G36" s="5" t="s">
        <v>36</v>
      </c>
      <c r="H36" s="6">
        <v>1.5</v>
      </c>
      <c r="I36" s="6">
        <v>7</v>
      </c>
      <c r="J36" s="14"/>
      <c r="K36" s="4">
        <v>69.5</v>
      </c>
      <c r="L36" s="6">
        <v>53.3</v>
      </c>
      <c r="M36" s="5" t="s">
        <v>36</v>
      </c>
      <c r="N36" s="5">
        <v>1</v>
      </c>
      <c r="O36" s="11">
        <v>6</v>
      </c>
      <c r="P36" s="6" t="s">
        <v>38</v>
      </c>
      <c r="Q36" s="83">
        <v>1014.0879422365161</v>
      </c>
      <c r="R36" s="55">
        <f t="shared" si="1"/>
        <v>18.333333333333332</v>
      </c>
      <c r="S36" s="56">
        <f t="shared" si="1"/>
        <v>17.888888888888889</v>
      </c>
      <c r="T36" s="56">
        <f t="shared" si="1"/>
        <v>15</v>
      </c>
      <c r="U36" s="57">
        <f t="shared" si="2"/>
        <v>0</v>
      </c>
      <c r="V36" s="56">
        <f t="shared" si="3"/>
        <v>20.833333333333332</v>
      </c>
      <c r="W36" s="14">
        <f t="shared" si="3"/>
        <v>11.833333333333332</v>
      </c>
    </row>
    <row r="37" spans="2:23" x14ac:dyDescent="0.25">
      <c r="B37" s="4">
        <v>29</v>
      </c>
      <c r="C37" s="33">
        <v>29.93</v>
      </c>
      <c r="D37" s="5">
        <v>64</v>
      </c>
      <c r="E37" s="4">
        <v>65</v>
      </c>
      <c r="F37" s="6">
        <v>59.7</v>
      </c>
      <c r="G37" s="5" t="s">
        <v>36</v>
      </c>
      <c r="H37" s="6">
        <v>4</v>
      </c>
      <c r="I37" s="6">
        <v>9</v>
      </c>
      <c r="J37" s="14">
        <v>0.02</v>
      </c>
      <c r="K37" s="4">
        <v>67.400000000000006</v>
      </c>
      <c r="L37" s="6">
        <v>54.5</v>
      </c>
      <c r="M37" s="5" t="s">
        <v>36</v>
      </c>
      <c r="N37" s="5">
        <v>4</v>
      </c>
      <c r="O37" s="11">
        <v>6</v>
      </c>
      <c r="P37" s="6" t="s">
        <v>97</v>
      </c>
      <c r="Q37" s="83">
        <v>1012.2592923707317</v>
      </c>
      <c r="R37" s="55">
        <f t="shared" si="1"/>
        <v>17.777777777777779</v>
      </c>
      <c r="S37" s="56">
        <f t="shared" si="1"/>
        <v>18.333333333333332</v>
      </c>
      <c r="T37" s="56">
        <f t="shared" si="1"/>
        <v>15.388888888888889</v>
      </c>
      <c r="U37" s="57">
        <f t="shared" si="2"/>
        <v>5.0799999999999998E-2</v>
      </c>
      <c r="V37" s="56">
        <f t="shared" si="3"/>
        <v>19.666666666666668</v>
      </c>
      <c r="W37" s="14">
        <f t="shared" si="3"/>
        <v>12.5</v>
      </c>
    </row>
    <row r="38" spans="2:23" x14ac:dyDescent="0.25">
      <c r="B38" s="4">
        <v>30</v>
      </c>
      <c r="C38" s="33">
        <v>30.02</v>
      </c>
      <c r="D38" s="5">
        <v>64</v>
      </c>
      <c r="E38" s="4">
        <v>61.7</v>
      </c>
      <c r="F38" s="6">
        <v>60</v>
      </c>
      <c r="G38" s="5" t="s">
        <v>32</v>
      </c>
      <c r="H38" s="6">
        <v>3</v>
      </c>
      <c r="I38" s="6">
        <v>10</v>
      </c>
      <c r="J38" s="14">
        <v>0.04</v>
      </c>
      <c r="K38" s="4">
        <v>69</v>
      </c>
      <c r="L38" s="6">
        <v>57.1</v>
      </c>
      <c r="M38" s="5" t="s">
        <v>39</v>
      </c>
      <c r="N38" s="5">
        <v>4</v>
      </c>
      <c r="O38" s="11">
        <v>6</v>
      </c>
      <c r="P38" s="6" t="s">
        <v>40</v>
      </c>
      <c r="Q38" s="83">
        <v>1015.3070421470386</v>
      </c>
      <c r="R38" s="55">
        <f t="shared" si="1"/>
        <v>17.777777777777779</v>
      </c>
      <c r="S38" s="56">
        <f t="shared" si="1"/>
        <v>16.5</v>
      </c>
      <c r="T38" s="56">
        <f t="shared" si="1"/>
        <v>15.555555555555555</v>
      </c>
      <c r="U38" s="57">
        <f t="shared" si="2"/>
        <v>0.1016</v>
      </c>
      <c r="V38" s="56">
        <f t="shared" si="3"/>
        <v>20.555555555555554</v>
      </c>
      <c r="W38" s="14">
        <f t="shared" si="3"/>
        <v>13.944444444444445</v>
      </c>
    </row>
    <row r="39" spans="2:23" x14ac:dyDescent="0.25">
      <c r="B39" s="4">
        <v>31</v>
      </c>
      <c r="C39" s="33">
        <v>29.99</v>
      </c>
      <c r="D39" s="5">
        <v>65</v>
      </c>
      <c r="E39" s="4">
        <v>64.3</v>
      </c>
      <c r="F39" s="6">
        <v>61</v>
      </c>
      <c r="G39" s="5" t="s">
        <v>32</v>
      </c>
      <c r="H39" s="6">
        <v>3</v>
      </c>
      <c r="I39" s="6">
        <v>9</v>
      </c>
      <c r="J39" s="14">
        <v>0.01</v>
      </c>
      <c r="K39" s="4">
        <v>69.7</v>
      </c>
      <c r="L39" s="6">
        <v>59.5</v>
      </c>
      <c r="M39" s="5" t="s">
        <v>39</v>
      </c>
      <c r="N39" s="5">
        <v>4</v>
      </c>
      <c r="O39" s="11">
        <v>8</v>
      </c>
      <c r="P39" s="6" t="s">
        <v>38</v>
      </c>
      <c r="Q39" s="83">
        <v>1014.2911255549363</v>
      </c>
      <c r="R39" s="55">
        <f t="shared" si="1"/>
        <v>18.333333333333332</v>
      </c>
      <c r="S39" s="56">
        <f t="shared" si="1"/>
        <v>17.944444444444443</v>
      </c>
      <c r="T39" s="56">
        <f t="shared" si="1"/>
        <v>16.111111111111111</v>
      </c>
      <c r="U39" s="57">
        <f t="shared" si="2"/>
        <v>2.5399999999999999E-2</v>
      </c>
      <c r="V39" s="56">
        <f t="shared" si="3"/>
        <v>20.944444444444446</v>
      </c>
      <c r="W39" s="14">
        <f t="shared" si="3"/>
        <v>15.277777777777777</v>
      </c>
    </row>
    <row r="40" spans="2:23" x14ac:dyDescent="0.25">
      <c r="B40" s="1" t="s">
        <v>15</v>
      </c>
      <c r="C40" s="12">
        <f t="shared" ref="C40:O40" si="4">SUM(C9:C39)</f>
        <v>932.57319999999993</v>
      </c>
      <c r="D40" s="36">
        <f t="shared" si="4"/>
        <v>1993</v>
      </c>
      <c r="E40" s="36">
        <f t="shared" ref="E40" si="5">SUM(E9:E39)</f>
        <v>1968.5999999999997</v>
      </c>
      <c r="F40" s="36">
        <f t="shared" si="4"/>
        <v>1854.3</v>
      </c>
      <c r="G40" s="36"/>
      <c r="H40" s="36">
        <f t="shared" si="4"/>
        <v>64.5</v>
      </c>
      <c r="I40" s="36">
        <f t="shared" si="4"/>
        <v>210</v>
      </c>
      <c r="J40" s="35">
        <f t="shared" si="4"/>
        <v>1.8600000000000003</v>
      </c>
      <c r="K40" s="36">
        <f t="shared" si="4"/>
        <v>2129.3000000000002</v>
      </c>
      <c r="L40" s="36">
        <f t="shared" si="4"/>
        <v>1741.6999999999998</v>
      </c>
      <c r="M40" s="12"/>
      <c r="N40" s="36">
        <f t="shared" si="4"/>
        <v>51.5</v>
      </c>
      <c r="O40" s="37">
        <f t="shared" si="4"/>
        <v>196</v>
      </c>
      <c r="P40" s="3"/>
      <c r="Q40" s="36">
        <f>SUM(Q9:Q39)</f>
        <v>31540.688340590459</v>
      </c>
      <c r="R40" s="37"/>
      <c r="S40" s="53"/>
      <c r="T40" s="53"/>
      <c r="U40" s="54">
        <f t="shared" si="2"/>
        <v>4.724400000000001</v>
      </c>
      <c r="V40" s="53"/>
      <c r="W40" s="13"/>
    </row>
    <row r="41" spans="2:23" x14ac:dyDescent="0.25">
      <c r="B41" s="7" t="s">
        <v>16</v>
      </c>
      <c r="C41" s="15">
        <f>C40/31</f>
        <v>30.083006451612899</v>
      </c>
      <c r="D41" s="38">
        <f t="shared" ref="D41:O41" si="6">D40/31</f>
        <v>64.290322580645167</v>
      </c>
      <c r="E41" s="38">
        <f t="shared" ref="E41" si="7">E40/31</f>
        <v>63.503225806451603</v>
      </c>
      <c r="F41" s="38">
        <f t="shared" si="6"/>
        <v>59.816129032258061</v>
      </c>
      <c r="G41" s="38"/>
      <c r="H41" s="38">
        <f t="shared" si="6"/>
        <v>2.0806451612903225</v>
      </c>
      <c r="I41" s="38">
        <f t="shared" si="6"/>
        <v>6.774193548387097</v>
      </c>
      <c r="J41" s="38">
        <f t="shared" si="6"/>
        <v>6.0000000000000012E-2</v>
      </c>
      <c r="K41" s="38">
        <f t="shared" si="6"/>
        <v>68.687096774193549</v>
      </c>
      <c r="L41" s="38">
        <f t="shared" si="6"/>
        <v>56.183870967741932</v>
      </c>
      <c r="M41" s="15"/>
      <c r="N41" s="38">
        <f t="shared" si="6"/>
        <v>1.6612903225806452</v>
      </c>
      <c r="O41" s="39">
        <f t="shared" si="6"/>
        <v>6.32258064516129</v>
      </c>
      <c r="P41" s="9"/>
      <c r="Q41" s="38">
        <f>AVERAGE(Q9:Q39)</f>
        <v>1017.4415593738858</v>
      </c>
      <c r="R41" s="39">
        <f t="shared" si="1"/>
        <v>17.939068100358426</v>
      </c>
      <c r="S41" s="58">
        <f t="shared" si="1"/>
        <v>17.501792114695334</v>
      </c>
      <c r="T41" s="58">
        <f t="shared" si="1"/>
        <v>15.453405017921146</v>
      </c>
      <c r="U41" s="59">
        <f t="shared" si="2"/>
        <v>0.15240000000000004</v>
      </c>
      <c r="V41" s="58">
        <f t="shared" si="3"/>
        <v>20.381720430107528</v>
      </c>
      <c r="W41" s="60">
        <f t="shared" si="3"/>
        <v>13.43548387096774</v>
      </c>
    </row>
    <row r="43" spans="2:23" x14ac:dyDescent="0.25">
      <c r="B43" s="1"/>
      <c r="C43" s="93" t="s">
        <v>17</v>
      </c>
      <c r="D43" s="94"/>
      <c r="E43" s="94"/>
      <c r="F43" s="94"/>
      <c r="G43" s="94"/>
      <c r="H43" s="94"/>
      <c r="I43" s="94"/>
      <c r="J43" s="94"/>
      <c r="K43" s="95"/>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5</v>
      </c>
      <c r="E45" s="5">
        <v>0.5</v>
      </c>
      <c r="F45" s="5"/>
      <c r="G45" s="5">
        <v>1.5</v>
      </c>
      <c r="H45" s="5">
        <v>8</v>
      </c>
      <c r="I45" s="5">
        <v>13.5</v>
      </c>
      <c r="J45" s="5">
        <v>1</v>
      </c>
      <c r="K45" s="6"/>
    </row>
    <row r="46" spans="2:23" ht="30" x14ac:dyDescent="0.25">
      <c r="B46" s="24" t="s">
        <v>28</v>
      </c>
      <c r="C46" s="7"/>
      <c r="D46" s="8">
        <v>15</v>
      </c>
      <c r="E46" s="8">
        <v>2</v>
      </c>
      <c r="F46" s="8"/>
      <c r="G46" s="8">
        <v>8.5</v>
      </c>
      <c r="H46" s="8">
        <v>33</v>
      </c>
      <c r="I46" s="8">
        <v>51.5</v>
      </c>
      <c r="J46" s="8">
        <v>5</v>
      </c>
      <c r="K46" s="9">
        <v>8</v>
      </c>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39">
    <cfRule type="cellIs" dxfId="57" priority="5" operator="lessThan">
      <formula>35</formula>
    </cfRule>
    <cfRule type="cellIs" dxfId="56" priority="6" operator="greaterThanOrEqual">
      <formula>85</formula>
    </cfRule>
  </conditionalFormatting>
  <conditionalFormatting sqref="L9: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opLeftCell="F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153</v>
      </c>
    </row>
    <row r="2" spans="1:23" x14ac:dyDescent="0.25">
      <c r="C2" s="96" t="s">
        <v>154</v>
      </c>
    </row>
    <row r="3" spans="1:23" x14ac:dyDescent="0.25">
      <c r="C3" s="96" t="s">
        <v>155</v>
      </c>
    </row>
    <row r="4" spans="1:23" x14ac:dyDescent="0.25">
      <c r="C4" s="96" t="s">
        <v>156</v>
      </c>
    </row>
    <row r="6" spans="1:23" ht="15" customHeight="1" x14ac:dyDescent="0.25">
      <c r="B6" s="85" t="s">
        <v>3</v>
      </c>
      <c r="C6" s="90" t="s">
        <v>29</v>
      </c>
      <c r="D6" s="91"/>
      <c r="E6" s="91"/>
      <c r="F6" s="91"/>
      <c r="G6" s="91"/>
      <c r="H6" s="91"/>
      <c r="I6" s="92"/>
      <c r="J6" s="88" t="s">
        <v>10</v>
      </c>
      <c r="K6" s="90" t="s">
        <v>30</v>
      </c>
      <c r="L6" s="91"/>
      <c r="M6" s="91"/>
      <c r="N6" s="91"/>
      <c r="O6" s="92"/>
      <c r="P6" s="85" t="s">
        <v>14</v>
      </c>
      <c r="Q6" s="90" t="s">
        <v>29</v>
      </c>
      <c r="R6" s="91"/>
      <c r="S6" s="91"/>
      <c r="T6" s="92"/>
      <c r="U6" s="88" t="s">
        <v>139</v>
      </c>
      <c r="V6" s="90" t="s">
        <v>30</v>
      </c>
      <c r="W6" s="92"/>
    </row>
    <row r="7" spans="1:23" x14ac:dyDescent="0.25">
      <c r="A7" s="6"/>
      <c r="B7" s="86"/>
      <c r="C7" s="4"/>
      <c r="D7" s="16"/>
      <c r="E7" s="90" t="s">
        <v>0</v>
      </c>
      <c r="F7" s="92"/>
      <c r="G7" s="90" t="s">
        <v>1</v>
      </c>
      <c r="H7" s="92"/>
      <c r="I7" s="6"/>
      <c r="J7" s="89"/>
      <c r="K7" s="90" t="s">
        <v>2</v>
      </c>
      <c r="L7" s="92"/>
      <c r="M7" s="90" t="s">
        <v>1</v>
      </c>
      <c r="N7" s="92"/>
      <c r="O7" s="10"/>
      <c r="P7" s="86"/>
      <c r="Q7" s="4"/>
      <c r="R7" s="50"/>
      <c r="S7" s="51" t="s">
        <v>0</v>
      </c>
      <c r="T7" s="52"/>
      <c r="U7" s="89"/>
      <c r="V7" s="90" t="s">
        <v>2</v>
      </c>
      <c r="W7" s="92"/>
    </row>
    <row r="8" spans="1:23" ht="30" customHeight="1" x14ac:dyDescent="0.25">
      <c r="A8" s="20"/>
      <c r="B8" s="87"/>
      <c r="C8" s="22" t="s">
        <v>140</v>
      </c>
      <c r="D8" s="32" t="s">
        <v>4</v>
      </c>
      <c r="E8" s="29" t="s">
        <v>5</v>
      </c>
      <c r="F8" s="30" t="s">
        <v>6</v>
      </c>
      <c r="G8" s="29" t="s">
        <v>7</v>
      </c>
      <c r="H8" s="30" t="s">
        <v>8</v>
      </c>
      <c r="I8" s="30" t="s">
        <v>9</v>
      </c>
      <c r="J8" s="89"/>
      <c r="K8" s="28" t="s">
        <v>11</v>
      </c>
      <c r="L8" s="30" t="s">
        <v>12</v>
      </c>
      <c r="M8" s="29" t="s">
        <v>7</v>
      </c>
      <c r="N8" s="29" t="s">
        <v>8</v>
      </c>
      <c r="O8" s="31" t="s">
        <v>13</v>
      </c>
      <c r="P8" s="86"/>
      <c r="Q8" s="84" t="s">
        <v>141</v>
      </c>
      <c r="R8" s="49" t="s">
        <v>4</v>
      </c>
      <c r="S8" s="47" t="s">
        <v>5</v>
      </c>
      <c r="T8" s="48" t="s">
        <v>6</v>
      </c>
      <c r="U8" s="89"/>
      <c r="V8" s="46" t="s">
        <v>11</v>
      </c>
      <c r="W8" s="48" t="s">
        <v>12</v>
      </c>
    </row>
    <row r="9" spans="1:23" x14ac:dyDescent="0.25">
      <c r="B9" s="1">
        <v>1</v>
      </c>
      <c r="C9" s="27">
        <v>29.83</v>
      </c>
      <c r="D9" s="1">
        <v>66</v>
      </c>
      <c r="E9" s="1">
        <v>68.5</v>
      </c>
      <c r="F9" s="3">
        <v>65</v>
      </c>
      <c r="G9" s="2" t="s">
        <v>39</v>
      </c>
      <c r="H9" s="3">
        <v>3</v>
      </c>
      <c r="I9" s="3">
        <v>9</v>
      </c>
      <c r="J9" s="13">
        <v>0.5</v>
      </c>
      <c r="K9" s="1">
        <v>71</v>
      </c>
      <c r="L9" s="3">
        <v>60</v>
      </c>
      <c r="M9" s="2" t="s">
        <v>32</v>
      </c>
      <c r="N9" s="2">
        <v>1</v>
      </c>
      <c r="O9" s="10">
        <v>7</v>
      </c>
      <c r="P9" s="3" t="s">
        <v>100</v>
      </c>
      <c r="Q9" s="83">
        <v>1008.9744953896009</v>
      </c>
      <c r="R9" s="37">
        <f>CONVERT(D9,"F","C")</f>
        <v>18.888888888888889</v>
      </c>
      <c r="S9" s="53">
        <f t="shared" ref="S9:T24" si="0">CONVERT(E9,"F","C")</f>
        <v>20.277777777777779</v>
      </c>
      <c r="T9" s="53">
        <f t="shared" si="0"/>
        <v>18.333333333333332</v>
      </c>
      <c r="U9" s="54">
        <f>CONVERT(J9,"in","cm")</f>
        <v>1.27</v>
      </c>
      <c r="V9" s="53">
        <f>CONVERT(K9,"F","C")</f>
        <v>21.666666666666668</v>
      </c>
      <c r="W9" s="13">
        <f>CONVERT(L9,"F","C")</f>
        <v>15.555555555555555</v>
      </c>
    </row>
    <row r="10" spans="1:23" x14ac:dyDescent="0.25">
      <c r="B10" s="4">
        <v>2</v>
      </c>
      <c r="C10" s="33">
        <v>30.02</v>
      </c>
      <c r="D10" s="5">
        <v>64</v>
      </c>
      <c r="E10" s="4">
        <v>63.5</v>
      </c>
      <c r="F10" s="6">
        <v>60.4</v>
      </c>
      <c r="G10" s="5" t="s">
        <v>32</v>
      </c>
      <c r="H10" s="6">
        <v>3</v>
      </c>
      <c r="I10" s="6">
        <v>5</v>
      </c>
      <c r="J10" s="14"/>
      <c r="K10" s="4">
        <v>70</v>
      </c>
      <c r="L10" s="6">
        <v>52.2</v>
      </c>
      <c r="M10" s="5" t="s">
        <v>32</v>
      </c>
      <c r="N10" s="5">
        <v>1.5</v>
      </c>
      <c r="O10" s="11">
        <v>7</v>
      </c>
      <c r="P10" s="6" t="s">
        <v>101</v>
      </c>
      <c r="Q10" s="83">
        <v>1015.4086338062488</v>
      </c>
      <c r="R10" s="55">
        <f t="shared" ref="R10:T40" si="1">CONVERT(D10,"F","C")</f>
        <v>17.777777777777779</v>
      </c>
      <c r="S10" s="56">
        <f t="shared" si="0"/>
        <v>17.5</v>
      </c>
      <c r="T10" s="56">
        <f t="shared" si="0"/>
        <v>15.777777777777777</v>
      </c>
      <c r="U10" s="57">
        <f t="shared" ref="U10:U40" si="2">CONVERT(J10,"in","cm")</f>
        <v>0</v>
      </c>
      <c r="V10" s="56">
        <f t="shared" ref="V10:W40" si="3">CONVERT(K10,"F","C")</f>
        <v>21.111111111111111</v>
      </c>
      <c r="W10" s="14">
        <f t="shared" si="3"/>
        <v>11.222222222222223</v>
      </c>
    </row>
    <row r="11" spans="1:23" x14ac:dyDescent="0.25">
      <c r="B11" s="4">
        <v>3</v>
      </c>
      <c r="C11" s="33">
        <v>29.954000000000001</v>
      </c>
      <c r="D11" s="5">
        <v>65</v>
      </c>
      <c r="E11" s="4">
        <v>61.7</v>
      </c>
      <c r="F11" s="6">
        <v>58</v>
      </c>
      <c r="G11" s="5" t="s">
        <v>32</v>
      </c>
      <c r="H11" s="6">
        <v>1</v>
      </c>
      <c r="I11" s="6">
        <v>10</v>
      </c>
      <c r="J11" s="14">
        <v>0.08</v>
      </c>
      <c r="K11" s="4">
        <v>67.599999999999994</v>
      </c>
      <c r="L11" s="6">
        <v>56</v>
      </c>
      <c r="M11" s="5" t="s">
        <v>36</v>
      </c>
      <c r="N11" s="5">
        <v>4</v>
      </c>
      <c r="O11" s="11">
        <v>7</v>
      </c>
      <c r="P11" s="6" t="s">
        <v>102</v>
      </c>
      <c r="Q11" s="83">
        <v>1013.1736173036239</v>
      </c>
      <c r="R11" s="55">
        <f t="shared" si="1"/>
        <v>18.333333333333332</v>
      </c>
      <c r="S11" s="56">
        <f t="shared" si="0"/>
        <v>16.5</v>
      </c>
      <c r="T11" s="56">
        <f t="shared" si="0"/>
        <v>14.444444444444445</v>
      </c>
      <c r="U11" s="57">
        <f t="shared" si="2"/>
        <v>0.20319999999999999</v>
      </c>
      <c r="V11" s="56">
        <f t="shared" si="3"/>
        <v>19.777777777777775</v>
      </c>
      <c r="W11" s="14">
        <f t="shared" si="3"/>
        <v>13.333333333333332</v>
      </c>
    </row>
    <row r="12" spans="1:23" x14ac:dyDescent="0.25">
      <c r="B12" s="4">
        <v>4</v>
      </c>
      <c r="C12" s="33">
        <v>30.12</v>
      </c>
      <c r="D12" s="34">
        <v>63</v>
      </c>
      <c r="E12" s="4">
        <v>62</v>
      </c>
      <c r="F12" s="6">
        <v>57.1</v>
      </c>
      <c r="G12" s="5" t="s">
        <v>36</v>
      </c>
      <c r="H12" s="6">
        <v>3</v>
      </c>
      <c r="I12" s="6">
        <v>9</v>
      </c>
      <c r="J12" s="14">
        <v>0.09</v>
      </c>
      <c r="K12" s="4">
        <v>66.3</v>
      </c>
      <c r="L12" s="6">
        <v>54.4</v>
      </c>
      <c r="M12" s="5" t="s">
        <v>36</v>
      </c>
      <c r="N12" s="5">
        <v>2</v>
      </c>
      <c r="O12" s="11">
        <v>8</v>
      </c>
      <c r="P12" s="6" t="s">
        <v>101</v>
      </c>
      <c r="Q12" s="83">
        <v>1018.79502244659</v>
      </c>
      <c r="R12" s="55">
        <f t="shared" si="1"/>
        <v>17.222222222222221</v>
      </c>
      <c r="S12" s="56">
        <f t="shared" si="0"/>
        <v>16.666666666666668</v>
      </c>
      <c r="T12" s="56">
        <f t="shared" si="0"/>
        <v>13.944444444444445</v>
      </c>
      <c r="U12" s="57">
        <f t="shared" si="2"/>
        <v>0.22859999999999997</v>
      </c>
      <c r="V12" s="56">
        <f t="shared" si="3"/>
        <v>19.055555555555554</v>
      </c>
      <c r="W12" s="14">
        <f t="shared" si="3"/>
        <v>12.444444444444443</v>
      </c>
    </row>
    <row r="13" spans="1:23" x14ac:dyDescent="0.25">
      <c r="B13" s="4">
        <v>5</v>
      </c>
      <c r="C13" s="33">
        <v>30.161999999999999</v>
      </c>
      <c r="D13" s="34">
        <v>63</v>
      </c>
      <c r="E13" s="4">
        <v>63.3</v>
      </c>
      <c r="F13" s="6">
        <v>57.3</v>
      </c>
      <c r="G13" s="5" t="s">
        <v>36</v>
      </c>
      <c r="H13" s="6">
        <v>2</v>
      </c>
      <c r="I13" s="6">
        <v>3</v>
      </c>
      <c r="J13" s="14"/>
      <c r="K13" s="4">
        <v>65.900000000000006</v>
      </c>
      <c r="L13" s="6">
        <v>53.1</v>
      </c>
      <c r="M13" s="5" t="s">
        <v>36</v>
      </c>
      <c r="N13" s="5">
        <v>1</v>
      </c>
      <c r="O13" s="11">
        <v>7</v>
      </c>
      <c r="P13" s="6" t="s">
        <v>101</v>
      </c>
      <c r="Q13" s="83">
        <v>1020.2173056755331</v>
      </c>
      <c r="R13" s="55">
        <f t="shared" si="1"/>
        <v>17.222222222222221</v>
      </c>
      <c r="S13" s="56">
        <f t="shared" si="0"/>
        <v>17.388888888888886</v>
      </c>
      <c r="T13" s="56">
        <f t="shared" si="0"/>
        <v>14.055555555555554</v>
      </c>
      <c r="U13" s="57">
        <f t="shared" si="2"/>
        <v>0</v>
      </c>
      <c r="V13" s="56">
        <f t="shared" si="3"/>
        <v>18.833333333333336</v>
      </c>
      <c r="W13" s="14">
        <f t="shared" si="3"/>
        <v>11.722222222222223</v>
      </c>
    </row>
    <row r="14" spans="1:23" x14ac:dyDescent="0.25">
      <c r="B14" s="4">
        <v>6</v>
      </c>
      <c r="C14" s="33">
        <v>30.082000000000001</v>
      </c>
      <c r="D14" s="5">
        <v>63</v>
      </c>
      <c r="E14" s="4">
        <v>60.9</v>
      </c>
      <c r="F14" s="6">
        <v>57</v>
      </c>
      <c r="G14" s="5" t="s">
        <v>32</v>
      </c>
      <c r="H14" s="6">
        <v>3</v>
      </c>
      <c r="I14" s="6">
        <v>8</v>
      </c>
      <c r="J14" s="14">
        <v>0.09</v>
      </c>
      <c r="K14" s="4">
        <v>63</v>
      </c>
      <c r="L14" s="6">
        <v>55.5</v>
      </c>
      <c r="M14" s="5" t="s">
        <v>36</v>
      </c>
      <c r="N14" s="5">
        <v>1</v>
      </c>
      <c r="O14" s="11">
        <v>7</v>
      </c>
      <c r="P14" s="6" t="s">
        <v>96</v>
      </c>
      <c r="Q14" s="83">
        <v>1017.5081947632603</v>
      </c>
      <c r="R14" s="55">
        <f t="shared" si="1"/>
        <v>17.222222222222221</v>
      </c>
      <c r="S14" s="56">
        <f t="shared" si="0"/>
        <v>16.055555555555554</v>
      </c>
      <c r="T14" s="56">
        <f t="shared" si="0"/>
        <v>13.888888888888889</v>
      </c>
      <c r="U14" s="57">
        <f t="shared" si="2"/>
        <v>0.22859999999999997</v>
      </c>
      <c r="V14" s="56">
        <f t="shared" si="3"/>
        <v>17.222222222222221</v>
      </c>
      <c r="W14" s="14">
        <f t="shared" si="3"/>
        <v>13.055555555555555</v>
      </c>
    </row>
    <row r="15" spans="1:23" x14ac:dyDescent="0.25">
      <c r="B15" s="4">
        <v>7</v>
      </c>
      <c r="C15" s="33">
        <v>30.14</v>
      </c>
      <c r="D15" s="5">
        <v>63</v>
      </c>
      <c r="E15" s="4">
        <v>62</v>
      </c>
      <c r="F15" s="6">
        <v>57.6</v>
      </c>
      <c r="G15" s="5" t="s">
        <v>36</v>
      </c>
      <c r="H15" s="6">
        <v>1</v>
      </c>
      <c r="I15" s="6">
        <v>9</v>
      </c>
      <c r="J15" s="14">
        <v>0.06</v>
      </c>
      <c r="K15" s="4">
        <v>67</v>
      </c>
      <c r="L15" s="6">
        <v>56</v>
      </c>
      <c r="M15" s="5" t="s">
        <v>32</v>
      </c>
      <c r="N15" s="5">
        <v>0.5</v>
      </c>
      <c r="O15" s="11">
        <v>6</v>
      </c>
      <c r="P15" s="6" t="s">
        <v>38</v>
      </c>
      <c r="Q15" s="83">
        <v>1019.472300174658</v>
      </c>
      <c r="R15" s="55">
        <f t="shared" si="1"/>
        <v>17.222222222222221</v>
      </c>
      <c r="S15" s="56">
        <f t="shared" si="0"/>
        <v>16.666666666666668</v>
      </c>
      <c r="T15" s="56">
        <f t="shared" si="0"/>
        <v>14.222222222222223</v>
      </c>
      <c r="U15" s="57">
        <f t="shared" si="2"/>
        <v>0.15240000000000001</v>
      </c>
      <c r="V15" s="56">
        <f t="shared" si="3"/>
        <v>19.444444444444443</v>
      </c>
      <c r="W15" s="14">
        <f t="shared" si="3"/>
        <v>13.333333333333332</v>
      </c>
    </row>
    <row r="16" spans="1:23" x14ac:dyDescent="0.25">
      <c r="B16" s="4">
        <v>8</v>
      </c>
      <c r="C16" s="33">
        <v>30.06</v>
      </c>
      <c r="D16" s="5">
        <v>64</v>
      </c>
      <c r="E16" s="4">
        <v>63.5</v>
      </c>
      <c r="F16" s="6">
        <v>60.5</v>
      </c>
      <c r="G16" s="5" t="s">
        <v>32</v>
      </c>
      <c r="H16" s="6">
        <v>1</v>
      </c>
      <c r="I16" s="6">
        <v>10</v>
      </c>
      <c r="J16" s="14"/>
      <c r="K16" s="4">
        <v>68</v>
      </c>
      <c r="L16" s="6">
        <v>58.3</v>
      </c>
      <c r="M16" s="5"/>
      <c r="N16" s="5">
        <v>0</v>
      </c>
      <c r="O16" s="11">
        <v>8</v>
      </c>
      <c r="P16" s="6" t="s">
        <v>41</v>
      </c>
      <c r="Q16" s="83">
        <v>1016.7631892623854</v>
      </c>
      <c r="R16" s="55">
        <f t="shared" si="1"/>
        <v>17.777777777777779</v>
      </c>
      <c r="S16" s="56">
        <f t="shared" si="0"/>
        <v>17.5</v>
      </c>
      <c r="T16" s="56">
        <f t="shared" si="0"/>
        <v>15.833333333333332</v>
      </c>
      <c r="U16" s="57">
        <f t="shared" si="2"/>
        <v>0</v>
      </c>
      <c r="V16" s="56">
        <f t="shared" si="3"/>
        <v>20</v>
      </c>
      <c r="W16" s="14">
        <f t="shared" si="3"/>
        <v>14.611111111111109</v>
      </c>
    </row>
    <row r="17" spans="2:23" x14ac:dyDescent="0.25">
      <c r="B17" s="4">
        <v>9</v>
      </c>
      <c r="C17" s="33">
        <v>29.675999999999998</v>
      </c>
      <c r="D17" s="5">
        <v>64</v>
      </c>
      <c r="E17" s="4">
        <v>60.1</v>
      </c>
      <c r="F17" s="6">
        <v>58.4</v>
      </c>
      <c r="G17" s="5" t="s">
        <v>32</v>
      </c>
      <c r="H17" s="6">
        <v>3</v>
      </c>
      <c r="I17" s="6">
        <v>10</v>
      </c>
      <c r="J17" s="14">
        <v>0.24</v>
      </c>
      <c r="K17" s="4">
        <v>64</v>
      </c>
      <c r="L17" s="6">
        <v>56</v>
      </c>
      <c r="M17" s="5" t="s">
        <v>32</v>
      </c>
      <c r="N17" s="5">
        <v>3</v>
      </c>
      <c r="O17" s="11">
        <v>8</v>
      </c>
      <c r="P17" s="6" t="s">
        <v>93</v>
      </c>
      <c r="Q17" s="83">
        <v>1003.7594568834757</v>
      </c>
      <c r="R17" s="55">
        <f t="shared" si="1"/>
        <v>17.777777777777779</v>
      </c>
      <c r="S17" s="56">
        <f t="shared" si="0"/>
        <v>15.611111111111111</v>
      </c>
      <c r="T17" s="56">
        <f t="shared" si="0"/>
        <v>14.666666666666666</v>
      </c>
      <c r="U17" s="57">
        <f t="shared" si="2"/>
        <v>0.60960000000000003</v>
      </c>
      <c r="V17" s="56">
        <f t="shared" si="3"/>
        <v>17.777777777777779</v>
      </c>
      <c r="W17" s="14">
        <f t="shared" si="3"/>
        <v>13.333333333333332</v>
      </c>
    </row>
    <row r="18" spans="2:23" x14ac:dyDescent="0.25">
      <c r="B18" s="4">
        <v>10</v>
      </c>
      <c r="C18" s="33">
        <v>29.82</v>
      </c>
      <c r="D18" s="5">
        <v>62</v>
      </c>
      <c r="E18" s="4">
        <v>61</v>
      </c>
      <c r="F18" s="6">
        <v>55.3</v>
      </c>
      <c r="G18" s="5" t="s">
        <v>36</v>
      </c>
      <c r="H18" s="6">
        <v>2</v>
      </c>
      <c r="I18" s="6">
        <v>4</v>
      </c>
      <c r="J18" s="14"/>
      <c r="K18" s="4">
        <v>65.5</v>
      </c>
      <c r="L18" s="6">
        <v>50.3</v>
      </c>
      <c r="M18" s="5" t="s">
        <v>36</v>
      </c>
      <c r="N18" s="5">
        <v>3</v>
      </c>
      <c r="O18" s="11">
        <v>6</v>
      </c>
      <c r="P18" s="6" t="s">
        <v>38</v>
      </c>
      <c r="Q18" s="83">
        <v>1008.635856525567</v>
      </c>
      <c r="R18" s="55">
        <f t="shared" si="1"/>
        <v>16.666666666666668</v>
      </c>
      <c r="S18" s="56">
        <f t="shared" si="0"/>
        <v>16.111111111111111</v>
      </c>
      <c r="T18" s="56">
        <f t="shared" si="0"/>
        <v>12.944444444444443</v>
      </c>
      <c r="U18" s="57">
        <f t="shared" si="2"/>
        <v>0</v>
      </c>
      <c r="V18" s="56">
        <f t="shared" si="3"/>
        <v>18.611111111111111</v>
      </c>
      <c r="W18" s="14">
        <f t="shared" si="3"/>
        <v>10.166666666666664</v>
      </c>
    </row>
    <row r="19" spans="2:23" x14ac:dyDescent="0.25">
      <c r="B19" s="4">
        <v>11</v>
      </c>
      <c r="C19" s="33">
        <v>29.84</v>
      </c>
      <c r="D19" s="5">
        <v>62</v>
      </c>
      <c r="E19" s="4">
        <v>58.1</v>
      </c>
      <c r="F19" s="6">
        <v>58</v>
      </c>
      <c r="G19" s="5" t="s">
        <v>32</v>
      </c>
      <c r="H19" s="6">
        <v>4</v>
      </c>
      <c r="I19" s="6">
        <v>10</v>
      </c>
      <c r="J19" s="14">
        <v>0.87</v>
      </c>
      <c r="K19" s="4">
        <v>64.099999999999994</v>
      </c>
      <c r="L19" s="6">
        <v>55</v>
      </c>
      <c r="M19" s="5" t="s">
        <v>36</v>
      </c>
      <c r="N19" s="5">
        <v>4</v>
      </c>
      <c r="O19" s="11">
        <v>10</v>
      </c>
      <c r="P19" s="6" t="s">
        <v>103</v>
      </c>
      <c r="Q19" s="83">
        <v>1009.313134253635</v>
      </c>
      <c r="R19" s="55">
        <f t="shared" si="1"/>
        <v>16.666666666666668</v>
      </c>
      <c r="S19" s="56">
        <f t="shared" si="0"/>
        <v>14.5</v>
      </c>
      <c r="T19" s="56">
        <f t="shared" si="0"/>
        <v>14.444444444444445</v>
      </c>
      <c r="U19" s="57">
        <f t="shared" si="2"/>
        <v>2.2098</v>
      </c>
      <c r="V19" s="56">
        <f t="shared" si="3"/>
        <v>17.833333333333329</v>
      </c>
      <c r="W19" s="14">
        <f t="shared" si="3"/>
        <v>12.777777777777777</v>
      </c>
    </row>
    <row r="20" spans="2:23" x14ac:dyDescent="0.25">
      <c r="B20" s="4">
        <v>12</v>
      </c>
      <c r="C20" s="33">
        <v>29.84</v>
      </c>
      <c r="D20" s="5">
        <v>63</v>
      </c>
      <c r="E20" s="4">
        <v>62.5</v>
      </c>
      <c r="F20" s="6">
        <v>60</v>
      </c>
      <c r="G20" s="5" t="s">
        <v>36</v>
      </c>
      <c r="H20" s="6">
        <v>3</v>
      </c>
      <c r="I20" s="6">
        <v>10</v>
      </c>
      <c r="J20" s="14">
        <v>0.02</v>
      </c>
      <c r="K20" s="4">
        <v>66.400000000000006</v>
      </c>
      <c r="L20" s="6">
        <v>56.5</v>
      </c>
      <c r="M20" s="5"/>
      <c r="N20" s="5">
        <v>0</v>
      </c>
      <c r="O20" s="11">
        <v>7</v>
      </c>
      <c r="P20" s="6" t="s">
        <v>93</v>
      </c>
      <c r="Q20" s="83">
        <v>1009.313134253635</v>
      </c>
      <c r="R20" s="55">
        <f t="shared" si="1"/>
        <v>17.222222222222221</v>
      </c>
      <c r="S20" s="56">
        <f t="shared" si="0"/>
        <v>16.944444444444443</v>
      </c>
      <c r="T20" s="56">
        <f t="shared" si="0"/>
        <v>15.555555555555555</v>
      </c>
      <c r="U20" s="57">
        <f t="shared" si="2"/>
        <v>5.0799999999999998E-2</v>
      </c>
      <c r="V20" s="56">
        <f t="shared" si="3"/>
        <v>19.111111111111114</v>
      </c>
      <c r="W20" s="14">
        <f t="shared" si="3"/>
        <v>13.611111111111111</v>
      </c>
    </row>
    <row r="21" spans="2:23" x14ac:dyDescent="0.25">
      <c r="B21" s="4">
        <v>13</v>
      </c>
      <c r="C21" s="33">
        <v>30.2</v>
      </c>
      <c r="D21" s="5">
        <v>62</v>
      </c>
      <c r="E21" s="4">
        <v>61</v>
      </c>
      <c r="F21" s="6">
        <v>57</v>
      </c>
      <c r="G21" s="5" t="s">
        <v>31</v>
      </c>
      <c r="H21" s="6">
        <v>1.5</v>
      </c>
      <c r="I21" s="6">
        <v>0</v>
      </c>
      <c r="J21" s="14"/>
      <c r="K21" s="4">
        <v>64</v>
      </c>
      <c r="L21" s="6">
        <v>48.4</v>
      </c>
      <c r="M21" s="5" t="s">
        <v>31</v>
      </c>
      <c r="N21" s="5">
        <v>0.5</v>
      </c>
      <c r="O21" s="11">
        <v>5</v>
      </c>
      <c r="P21" s="6" t="s">
        <v>104</v>
      </c>
      <c r="Q21" s="83">
        <v>1021.5041333588626</v>
      </c>
      <c r="R21" s="55">
        <f t="shared" si="1"/>
        <v>16.666666666666668</v>
      </c>
      <c r="S21" s="56">
        <f t="shared" si="0"/>
        <v>16.111111111111111</v>
      </c>
      <c r="T21" s="56">
        <f t="shared" si="0"/>
        <v>13.888888888888889</v>
      </c>
      <c r="U21" s="57">
        <f t="shared" si="2"/>
        <v>0</v>
      </c>
      <c r="V21" s="56">
        <f t="shared" si="3"/>
        <v>17.777777777777779</v>
      </c>
      <c r="W21" s="14">
        <f t="shared" si="3"/>
        <v>9.1111111111111107</v>
      </c>
    </row>
    <row r="22" spans="2:23" x14ac:dyDescent="0.25">
      <c r="B22" s="4">
        <v>14</v>
      </c>
      <c r="C22" s="33">
        <v>30.42</v>
      </c>
      <c r="D22" s="5">
        <v>62</v>
      </c>
      <c r="E22" s="4">
        <v>60.4</v>
      </c>
      <c r="F22" s="6">
        <v>56.4</v>
      </c>
      <c r="G22" s="5" t="s">
        <v>39</v>
      </c>
      <c r="H22" s="6">
        <v>1.5</v>
      </c>
      <c r="I22" s="6">
        <v>1</v>
      </c>
      <c r="J22" s="14"/>
      <c r="K22" s="4">
        <v>66.3</v>
      </c>
      <c r="L22" s="6">
        <v>45.3</v>
      </c>
      <c r="M22" s="5"/>
      <c r="N22" s="5">
        <v>0</v>
      </c>
      <c r="O22" s="11">
        <v>5</v>
      </c>
      <c r="P22" s="6" t="s">
        <v>104</v>
      </c>
      <c r="Q22" s="83">
        <v>1028.9541883676129</v>
      </c>
      <c r="R22" s="55">
        <f t="shared" si="1"/>
        <v>16.666666666666668</v>
      </c>
      <c r="S22" s="56">
        <f t="shared" si="0"/>
        <v>15.777777777777777</v>
      </c>
      <c r="T22" s="56">
        <f t="shared" si="0"/>
        <v>13.555555555555554</v>
      </c>
      <c r="U22" s="57">
        <f t="shared" si="2"/>
        <v>0</v>
      </c>
      <c r="V22" s="56">
        <f t="shared" si="3"/>
        <v>19.055555555555554</v>
      </c>
      <c r="W22" s="14">
        <f t="shared" si="3"/>
        <v>7.3888888888888875</v>
      </c>
    </row>
    <row r="23" spans="2:23" x14ac:dyDescent="0.25">
      <c r="B23" s="4">
        <v>15</v>
      </c>
      <c r="C23" s="33">
        <v>30.28</v>
      </c>
      <c r="D23" s="5">
        <v>62</v>
      </c>
      <c r="E23" s="4">
        <v>64</v>
      </c>
      <c r="F23" s="6">
        <v>58.7</v>
      </c>
      <c r="G23" s="5" t="s">
        <v>32</v>
      </c>
      <c r="H23" s="6">
        <v>1</v>
      </c>
      <c r="I23" s="6">
        <v>0</v>
      </c>
      <c r="J23" s="14"/>
      <c r="K23" s="4">
        <v>66.599999999999994</v>
      </c>
      <c r="L23" s="6">
        <v>47.1</v>
      </c>
      <c r="M23" s="5"/>
      <c r="N23" s="5">
        <v>0</v>
      </c>
      <c r="O23" s="11">
        <v>6</v>
      </c>
      <c r="P23" s="6" t="s">
        <v>104</v>
      </c>
      <c r="Q23" s="83">
        <v>1024.2132442711356</v>
      </c>
      <c r="R23" s="55">
        <f t="shared" si="1"/>
        <v>16.666666666666668</v>
      </c>
      <c r="S23" s="56">
        <f t="shared" si="0"/>
        <v>17.777777777777779</v>
      </c>
      <c r="T23" s="56">
        <f t="shared" si="0"/>
        <v>14.833333333333334</v>
      </c>
      <c r="U23" s="57">
        <f t="shared" si="2"/>
        <v>0</v>
      </c>
      <c r="V23" s="56">
        <f t="shared" si="3"/>
        <v>19.222222222222218</v>
      </c>
      <c r="W23" s="14">
        <f t="shared" si="3"/>
        <v>8.3888888888888893</v>
      </c>
    </row>
    <row r="24" spans="2:23" x14ac:dyDescent="0.25">
      <c r="B24" s="4">
        <v>16</v>
      </c>
      <c r="C24" s="33">
        <v>30.1</v>
      </c>
      <c r="D24" s="5">
        <v>62</v>
      </c>
      <c r="E24" s="4">
        <v>62</v>
      </c>
      <c r="F24" s="6">
        <v>58.9</v>
      </c>
      <c r="G24" s="5" t="s">
        <v>32</v>
      </c>
      <c r="H24" s="6">
        <v>1.5</v>
      </c>
      <c r="I24" s="6">
        <v>0</v>
      </c>
      <c r="J24" s="14"/>
      <c r="K24" s="4">
        <v>66.7</v>
      </c>
      <c r="L24" s="6">
        <v>43</v>
      </c>
      <c r="M24" s="5" t="s">
        <v>31</v>
      </c>
      <c r="N24" s="5">
        <v>1</v>
      </c>
      <c r="O24" s="11">
        <v>6</v>
      </c>
      <c r="P24" s="6" t="s">
        <v>42</v>
      </c>
      <c r="Q24" s="83">
        <v>1018.1177447185219</v>
      </c>
      <c r="R24" s="55">
        <f t="shared" si="1"/>
        <v>16.666666666666668</v>
      </c>
      <c r="S24" s="56">
        <f t="shared" si="0"/>
        <v>16.666666666666668</v>
      </c>
      <c r="T24" s="56">
        <f t="shared" si="0"/>
        <v>14.944444444444443</v>
      </c>
      <c r="U24" s="57">
        <f t="shared" si="2"/>
        <v>0</v>
      </c>
      <c r="V24" s="56">
        <f t="shared" si="3"/>
        <v>19.277777777777779</v>
      </c>
      <c r="W24" s="14">
        <f t="shared" si="3"/>
        <v>6.1111111111111107</v>
      </c>
    </row>
    <row r="25" spans="2:23" x14ac:dyDescent="0.25">
      <c r="B25" s="4">
        <v>17</v>
      </c>
      <c r="C25" s="33">
        <v>29.902000000000001</v>
      </c>
      <c r="D25" s="5">
        <v>62</v>
      </c>
      <c r="E25" s="4">
        <v>61</v>
      </c>
      <c r="F25" s="6">
        <v>58.1</v>
      </c>
      <c r="G25" s="5" t="s">
        <v>43</v>
      </c>
      <c r="H25" s="6">
        <v>2</v>
      </c>
      <c r="I25" s="6">
        <v>9</v>
      </c>
      <c r="J25" s="14"/>
      <c r="K25" s="4">
        <v>63.5</v>
      </c>
      <c r="L25" s="6">
        <v>50</v>
      </c>
      <c r="M25" s="5"/>
      <c r="N25" s="5">
        <v>0</v>
      </c>
      <c r="O25" s="11">
        <v>7</v>
      </c>
      <c r="P25" s="6" t="s">
        <v>38</v>
      </c>
      <c r="Q25" s="83">
        <v>1011.4126952106465</v>
      </c>
      <c r="R25" s="55">
        <f t="shared" si="1"/>
        <v>16.666666666666668</v>
      </c>
      <c r="S25" s="56">
        <f t="shared" si="1"/>
        <v>16.111111111111111</v>
      </c>
      <c r="T25" s="56">
        <f t="shared" si="1"/>
        <v>14.5</v>
      </c>
      <c r="U25" s="57">
        <f t="shared" si="2"/>
        <v>0</v>
      </c>
      <c r="V25" s="56">
        <f t="shared" si="3"/>
        <v>17.5</v>
      </c>
      <c r="W25" s="14">
        <f t="shared" si="3"/>
        <v>10</v>
      </c>
    </row>
    <row r="26" spans="2:23" x14ac:dyDescent="0.25">
      <c r="B26" s="4">
        <v>18</v>
      </c>
      <c r="C26" s="33">
        <v>30.102</v>
      </c>
      <c r="D26" s="5">
        <v>61</v>
      </c>
      <c r="E26" s="4">
        <v>59</v>
      </c>
      <c r="F26" s="6">
        <v>57</v>
      </c>
      <c r="G26" s="5" t="s">
        <v>32</v>
      </c>
      <c r="H26" s="6">
        <v>1.5</v>
      </c>
      <c r="I26" s="6">
        <v>10</v>
      </c>
      <c r="J26" s="14">
        <v>7.0000000000000007E-2</v>
      </c>
      <c r="K26" s="4">
        <v>63.6</v>
      </c>
      <c r="L26" s="6">
        <v>46</v>
      </c>
      <c r="M26" s="5"/>
      <c r="N26" s="5">
        <v>0</v>
      </c>
      <c r="O26" s="11">
        <v>7</v>
      </c>
      <c r="P26" s="6" t="s">
        <v>105</v>
      </c>
      <c r="Q26" s="83">
        <v>1018.1854724913286</v>
      </c>
      <c r="R26" s="55">
        <f t="shared" si="1"/>
        <v>16.111111111111111</v>
      </c>
      <c r="S26" s="56">
        <f t="shared" si="1"/>
        <v>15</v>
      </c>
      <c r="T26" s="56">
        <f t="shared" si="1"/>
        <v>13.888888888888889</v>
      </c>
      <c r="U26" s="57">
        <f t="shared" si="2"/>
        <v>0.17780000000000001</v>
      </c>
      <c r="V26" s="56">
        <f t="shared" si="3"/>
        <v>17.555555555555557</v>
      </c>
      <c r="W26" s="14">
        <f t="shared" si="3"/>
        <v>7.7777777777777777</v>
      </c>
    </row>
    <row r="27" spans="2:23" x14ac:dyDescent="0.25">
      <c r="B27" s="4">
        <v>19</v>
      </c>
      <c r="C27" s="33">
        <v>30.143999999999998</v>
      </c>
      <c r="D27" s="5">
        <v>61</v>
      </c>
      <c r="E27" s="4">
        <v>61</v>
      </c>
      <c r="F27" s="6">
        <v>56.4</v>
      </c>
      <c r="G27" s="5" t="s">
        <v>32</v>
      </c>
      <c r="H27" s="6">
        <v>1</v>
      </c>
      <c r="I27" s="6">
        <v>10</v>
      </c>
      <c r="J27" s="14"/>
      <c r="K27" s="4">
        <v>65.2</v>
      </c>
      <c r="L27" s="6">
        <v>46</v>
      </c>
      <c r="M27" s="5" t="s">
        <v>32</v>
      </c>
      <c r="N27" s="5">
        <v>0.5</v>
      </c>
      <c r="O27" s="11">
        <v>6</v>
      </c>
      <c r="P27" s="6" t="s">
        <v>106</v>
      </c>
      <c r="Q27" s="83">
        <v>1019.6077557202717</v>
      </c>
      <c r="R27" s="55">
        <f t="shared" si="1"/>
        <v>16.111111111111111</v>
      </c>
      <c r="S27" s="56">
        <f t="shared" si="1"/>
        <v>16.111111111111111</v>
      </c>
      <c r="T27" s="56">
        <f t="shared" si="1"/>
        <v>13.555555555555554</v>
      </c>
      <c r="U27" s="57">
        <f t="shared" si="2"/>
        <v>0</v>
      </c>
      <c r="V27" s="56">
        <f t="shared" si="3"/>
        <v>18.444444444444446</v>
      </c>
      <c r="W27" s="14">
        <f t="shared" si="3"/>
        <v>7.7777777777777777</v>
      </c>
    </row>
    <row r="28" spans="2:23" x14ac:dyDescent="0.25">
      <c r="B28" s="4">
        <v>20</v>
      </c>
      <c r="C28" s="33">
        <v>29.91</v>
      </c>
      <c r="D28" s="5">
        <v>61</v>
      </c>
      <c r="E28" s="4">
        <v>62</v>
      </c>
      <c r="F28" s="6">
        <v>58.5</v>
      </c>
      <c r="G28" s="5" t="s">
        <v>32</v>
      </c>
      <c r="H28" s="6">
        <v>1</v>
      </c>
      <c r="I28" s="6">
        <v>0</v>
      </c>
      <c r="J28" s="14"/>
      <c r="K28" s="4">
        <v>67</v>
      </c>
      <c r="L28" s="6">
        <v>46.4</v>
      </c>
      <c r="M28" s="5" t="s">
        <v>39</v>
      </c>
      <c r="N28" s="5">
        <v>0.5</v>
      </c>
      <c r="O28" s="11">
        <v>6</v>
      </c>
      <c r="P28" s="6" t="s">
        <v>38</v>
      </c>
      <c r="Q28" s="83">
        <v>1011.6836063018739</v>
      </c>
      <c r="R28" s="55">
        <f t="shared" si="1"/>
        <v>16.111111111111111</v>
      </c>
      <c r="S28" s="56">
        <f t="shared" si="1"/>
        <v>16.666666666666668</v>
      </c>
      <c r="T28" s="56">
        <f t="shared" si="1"/>
        <v>14.722222222222221</v>
      </c>
      <c r="U28" s="57">
        <f t="shared" si="2"/>
        <v>0</v>
      </c>
      <c r="V28" s="56">
        <f t="shared" si="3"/>
        <v>19.444444444444443</v>
      </c>
      <c r="W28" s="14">
        <f t="shared" si="3"/>
        <v>7.9999999999999991</v>
      </c>
    </row>
    <row r="29" spans="2:23" x14ac:dyDescent="0.25">
      <c r="B29" s="4">
        <v>21</v>
      </c>
      <c r="C29" s="33">
        <v>29.623999999999999</v>
      </c>
      <c r="D29" s="5">
        <v>63</v>
      </c>
      <c r="E29" s="4">
        <v>62.5</v>
      </c>
      <c r="F29" s="6">
        <v>60.4</v>
      </c>
      <c r="G29" s="5" t="s">
        <v>39</v>
      </c>
      <c r="H29" s="6">
        <v>2</v>
      </c>
      <c r="I29" s="6">
        <v>9</v>
      </c>
      <c r="J29" s="14">
        <v>0.01</v>
      </c>
      <c r="K29" s="4">
        <v>67</v>
      </c>
      <c r="L29" s="6">
        <v>59</v>
      </c>
      <c r="M29" s="5" t="s">
        <v>32</v>
      </c>
      <c r="N29" s="5">
        <v>4</v>
      </c>
      <c r="O29" s="11">
        <v>7</v>
      </c>
      <c r="P29" s="6" t="s">
        <v>105</v>
      </c>
      <c r="Q29" s="83">
        <v>1001.9985347904984</v>
      </c>
      <c r="R29" s="55">
        <f t="shared" si="1"/>
        <v>17.222222222222221</v>
      </c>
      <c r="S29" s="56">
        <f t="shared" si="1"/>
        <v>16.944444444444443</v>
      </c>
      <c r="T29" s="56">
        <f t="shared" si="1"/>
        <v>15.777777777777777</v>
      </c>
      <c r="U29" s="57">
        <f t="shared" si="2"/>
        <v>2.5399999999999999E-2</v>
      </c>
      <c r="V29" s="56">
        <f t="shared" si="3"/>
        <v>19.444444444444443</v>
      </c>
      <c r="W29" s="14">
        <f t="shared" si="3"/>
        <v>15</v>
      </c>
    </row>
    <row r="30" spans="2:23" x14ac:dyDescent="0.25">
      <c r="B30" s="4">
        <v>22</v>
      </c>
      <c r="C30" s="33">
        <v>29.923999999999999</v>
      </c>
      <c r="D30" s="5">
        <v>62</v>
      </c>
      <c r="E30" s="4">
        <v>60.2</v>
      </c>
      <c r="F30" s="6">
        <v>57</v>
      </c>
      <c r="G30" s="5" t="s">
        <v>39</v>
      </c>
      <c r="H30" s="6">
        <v>4</v>
      </c>
      <c r="I30" s="6">
        <v>3</v>
      </c>
      <c r="J30" s="14"/>
      <c r="K30" s="4">
        <v>67</v>
      </c>
      <c r="L30" s="6">
        <v>51</v>
      </c>
      <c r="M30" s="5" t="s">
        <v>43</v>
      </c>
      <c r="N30" s="5">
        <v>1</v>
      </c>
      <c r="O30" s="11">
        <v>6</v>
      </c>
      <c r="P30" s="6" t="s">
        <v>107</v>
      </c>
      <c r="Q30" s="83">
        <v>1012.1577007115217</v>
      </c>
      <c r="R30" s="55">
        <f t="shared" si="1"/>
        <v>16.666666666666668</v>
      </c>
      <c r="S30" s="56">
        <f t="shared" si="1"/>
        <v>15.666666666666668</v>
      </c>
      <c r="T30" s="56">
        <f t="shared" si="1"/>
        <v>13.888888888888889</v>
      </c>
      <c r="U30" s="57">
        <f t="shared" si="2"/>
        <v>0</v>
      </c>
      <c r="V30" s="56">
        <f t="shared" si="3"/>
        <v>19.444444444444443</v>
      </c>
      <c r="W30" s="14">
        <f t="shared" si="3"/>
        <v>10.555555555555555</v>
      </c>
    </row>
    <row r="31" spans="2:23" x14ac:dyDescent="0.25">
      <c r="B31" s="4">
        <v>23</v>
      </c>
      <c r="C31" s="33">
        <v>29.922000000000001</v>
      </c>
      <c r="D31" s="5">
        <v>63</v>
      </c>
      <c r="E31" s="4">
        <v>64.3</v>
      </c>
      <c r="F31" s="6">
        <v>61</v>
      </c>
      <c r="G31" s="5" t="s">
        <v>39</v>
      </c>
      <c r="H31" s="6">
        <v>1</v>
      </c>
      <c r="I31" s="6">
        <v>4</v>
      </c>
      <c r="J31" s="14">
        <v>0.02</v>
      </c>
      <c r="K31" s="4">
        <v>70.3</v>
      </c>
      <c r="L31" s="6">
        <v>57.3</v>
      </c>
      <c r="M31" s="5"/>
      <c r="N31" s="5">
        <v>0</v>
      </c>
      <c r="O31" s="11">
        <v>6</v>
      </c>
      <c r="P31" s="6" t="s">
        <v>108</v>
      </c>
      <c r="Q31" s="83">
        <v>1012.0899729387147</v>
      </c>
      <c r="R31" s="55">
        <f t="shared" si="1"/>
        <v>17.222222222222221</v>
      </c>
      <c r="S31" s="56">
        <f t="shared" si="1"/>
        <v>17.944444444444443</v>
      </c>
      <c r="T31" s="56">
        <f t="shared" si="1"/>
        <v>16.111111111111111</v>
      </c>
      <c r="U31" s="57">
        <f t="shared" si="2"/>
        <v>5.0799999999999998E-2</v>
      </c>
      <c r="V31" s="56">
        <f t="shared" si="3"/>
        <v>21.277777777777775</v>
      </c>
      <c r="W31" s="14">
        <f t="shared" si="3"/>
        <v>14.055555555555554</v>
      </c>
    </row>
    <row r="32" spans="2:23" x14ac:dyDescent="0.25">
      <c r="B32" s="4">
        <v>24</v>
      </c>
      <c r="C32" s="33">
        <v>30.234000000000002</v>
      </c>
      <c r="D32" s="5">
        <v>64</v>
      </c>
      <c r="E32" s="4">
        <v>66</v>
      </c>
      <c r="F32" s="6">
        <v>62</v>
      </c>
      <c r="G32" s="5" t="s">
        <v>32</v>
      </c>
      <c r="H32" s="6">
        <v>1.5</v>
      </c>
      <c r="I32" s="6">
        <v>3</v>
      </c>
      <c r="J32" s="14"/>
      <c r="K32" s="4">
        <v>72.5</v>
      </c>
      <c r="L32" s="6">
        <v>52</v>
      </c>
      <c r="M32" s="5"/>
      <c r="N32" s="5">
        <v>0</v>
      </c>
      <c r="O32" s="11">
        <v>6</v>
      </c>
      <c r="P32" s="6" t="s">
        <v>104</v>
      </c>
      <c r="Q32" s="83">
        <v>1022.6555054965788</v>
      </c>
      <c r="R32" s="55">
        <f t="shared" si="1"/>
        <v>17.777777777777779</v>
      </c>
      <c r="S32" s="56">
        <f t="shared" si="1"/>
        <v>18.888888888888889</v>
      </c>
      <c r="T32" s="56">
        <f t="shared" si="1"/>
        <v>16.666666666666668</v>
      </c>
      <c r="U32" s="57">
        <f t="shared" si="2"/>
        <v>0</v>
      </c>
      <c r="V32" s="56">
        <f t="shared" si="3"/>
        <v>22.5</v>
      </c>
      <c r="W32" s="14">
        <f t="shared" si="3"/>
        <v>11.111111111111111</v>
      </c>
    </row>
    <row r="33" spans="2:23" x14ac:dyDescent="0.25">
      <c r="B33" s="4">
        <v>25</v>
      </c>
      <c r="C33" s="33">
        <v>30.352</v>
      </c>
      <c r="D33" s="5">
        <v>64</v>
      </c>
      <c r="E33" s="4">
        <v>64</v>
      </c>
      <c r="F33" s="6">
        <v>61.5</v>
      </c>
      <c r="G33" s="5" t="s">
        <v>39</v>
      </c>
      <c r="H33" s="6">
        <v>1.5</v>
      </c>
      <c r="I33" s="6">
        <v>0</v>
      </c>
      <c r="J33" s="14"/>
      <c r="K33" s="4">
        <v>74</v>
      </c>
      <c r="L33" s="6">
        <v>52.1</v>
      </c>
      <c r="M33" s="5" t="s">
        <v>43</v>
      </c>
      <c r="N33" s="5">
        <v>1</v>
      </c>
      <c r="O33" s="11">
        <v>5</v>
      </c>
      <c r="P33" s="6" t="s">
        <v>104</v>
      </c>
      <c r="Q33" s="83">
        <v>1026.651444092181</v>
      </c>
      <c r="R33" s="55">
        <f t="shared" si="1"/>
        <v>17.777777777777779</v>
      </c>
      <c r="S33" s="56">
        <f t="shared" si="1"/>
        <v>17.777777777777779</v>
      </c>
      <c r="T33" s="56">
        <f t="shared" si="1"/>
        <v>16.388888888888889</v>
      </c>
      <c r="U33" s="57">
        <f t="shared" si="2"/>
        <v>0</v>
      </c>
      <c r="V33" s="56">
        <f t="shared" si="3"/>
        <v>23.333333333333332</v>
      </c>
      <c r="W33" s="14">
        <f t="shared" si="3"/>
        <v>11.166666666666668</v>
      </c>
    </row>
    <row r="34" spans="2:23" x14ac:dyDescent="0.25">
      <c r="B34" s="4">
        <v>26</v>
      </c>
      <c r="C34" s="33">
        <v>30.234000000000002</v>
      </c>
      <c r="D34" s="5">
        <v>65</v>
      </c>
      <c r="E34" s="4">
        <v>68</v>
      </c>
      <c r="F34" s="6">
        <v>63</v>
      </c>
      <c r="G34" s="5" t="s">
        <v>39</v>
      </c>
      <c r="H34" s="6">
        <v>1.5</v>
      </c>
      <c r="I34" s="6">
        <v>2</v>
      </c>
      <c r="J34" s="14"/>
      <c r="K34" s="4">
        <v>78</v>
      </c>
      <c r="L34" s="6">
        <v>52.1</v>
      </c>
      <c r="M34" s="5" t="s">
        <v>53</v>
      </c>
      <c r="N34" s="5">
        <v>1</v>
      </c>
      <c r="O34" s="11">
        <v>5</v>
      </c>
      <c r="P34" s="6" t="s">
        <v>42</v>
      </c>
      <c r="Q34" s="83">
        <v>1022.6555054965788</v>
      </c>
      <c r="R34" s="55">
        <f t="shared" si="1"/>
        <v>18.333333333333332</v>
      </c>
      <c r="S34" s="56">
        <f t="shared" si="1"/>
        <v>20</v>
      </c>
      <c r="T34" s="56">
        <f t="shared" si="1"/>
        <v>17.222222222222221</v>
      </c>
      <c r="U34" s="57">
        <f t="shared" si="2"/>
        <v>0</v>
      </c>
      <c r="V34" s="56">
        <f t="shared" si="3"/>
        <v>25.555555555555554</v>
      </c>
      <c r="W34" s="14">
        <f t="shared" si="3"/>
        <v>11.166666666666668</v>
      </c>
    </row>
    <row r="35" spans="2:23" x14ac:dyDescent="0.25">
      <c r="B35" s="4">
        <v>27</v>
      </c>
      <c r="C35" s="33">
        <v>30.04</v>
      </c>
      <c r="D35" s="5">
        <v>66</v>
      </c>
      <c r="E35" s="4">
        <v>67.5</v>
      </c>
      <c r="F35" s="6">
        <v>64</v>
      </c>
      <c r="G35" s="5" t="s">
        <v>39</v>
      </c>
      <c r="H35" s="6">
        <v>1</v>
      </c>
      <c r="I35" s="6">
        <v>3</v>
      </c>
      <c r="J35" s="14">
        <v>0.01</v>
      </c>
      <c r="K35" s="4">
        <v>75.900000000000006</v>
      </c>
      <c r="L35" s="6">
        <v>58.9</v>
      </c>
      <c r="M35" s="5"/>
      <c r="N35" s="5">
        <v>0</v>
      </c>
      <c r="O35" s="11">
        <v>5</v>
      </c>
      <c r="P35" s="6" t="s">
        <v>88</v>
      </c>
      <c r="Q35" s="83">
        <v>1016.085911534317</v>
      </c>
      <c r="R35" s="55">
        <f t="shared" si="1"/>
        <v>18.888888888888889</v>
      </c>
      <c r="S35" s="56">
        <f t="shared" si="1"/>
        <v>19.722222222222221</v>
      </c>
      <c r="T35" s="56">
        <f t="shared" si="1"/>
        <v>17.777777777777779</v>
      </c>
      <c r="U35" s="57">
        <f t="shared" si="2"/>
        <v>2.5399999999999999E-2</v>
      </c>
      <c r="V35" s="56">
        <f t="shared" si="3"/>
        <v>24.388888888888893</v>
      </c>
      <c r="W35" s="14">
        <f t="shared" si="3"/>
        <v>14.944444444444443</v>
      </c>
    </row>
    <row r="36" spans="2:23" x14ac:dyDescent="0.25">
      <c r="B36" s="4">
        <v>28</v>
      </c>
      <c r="C36" s="33">
        <v>29.95</v>
      </c>
      <c r="D36" s="5">
        <v>64</v>
      </c>
      <c r="E36" s="4">
        <v>62.5</v>
      </c>
      <c r="F36" s="6">
        <v>60.5</v>
      </c>
      <c r="G36" s="5" t="s">
        <v>39</v>
      </c>
      <c r="H36" s="6">
        <v>2</v>
      </c>
      <c r="I36" s="6">
        <v>9</v>
      </c>
      <c r="J36" s="14"/>
      <c r="K36" s="4">
        <v>70.099999999999994</v>
      </c>
      <c r="L36" s="6">
        <v>52.5</v>
      </c>
      <c r="M36" s="5" t="s">
        <v>39</v>
      </c>
      <c r="N36" s="5">
        <v>3</v>
      </c>
      <c r="O36" s="11">
        <v>7</v>
      </c>
      <c r="P36" s="6" t="s">
        <v>38</v>
      </c>
      <c r="Q36" s="83">
        <v>1013.0381617580101</v>
      </c>
      <c r="R36" s="55">
        <f t="shared" si="1"/>
        <v>17.777777777777779</v>
      </c>
      <c r="S36" s="56">
        <f t="shared" si="1"/>
        <v>16.944444444444443</v>
      </c>
      <c r="T36" s="56">
        <f t="shared" si="1"/>
        <v>15.833333333333332</v>
      </c>
      <c r="U36" s="57">
        <f t="shared" si="2"/>
        <v>0</v>
      </c>
      <c r="V36" s="56">
        <f t="shared" si="3"/>
        <v>21.166666666666664</v>
      </c>
      <c r="W36" s="14">
        <f t="shared" si="3"/>
        <v>11.388888888888889</v>
      </c>
    </row>
    <row r="37" spans="2:23" x14ac:dyDescent="0.25">
      <c r="B37" s="4">
        <v>29</v>
      </c>
      <c r="C37" s="33">
        <v>29.824000000000002</v>
      </c>
      <c r="D37" s="5">
        <v>64</v>
      </c>
      <c r="E37" s="4">
        <v>61.3</v>
      </c>
      <c r="F37" s="6">
        <v>58</v>
      </c>
      <c r="G37" s="5" t="s">
        <v>32</v>
      </c>
      <c r="H37" s="6">
        <v>4</v>
      </c>
      <c r="I37" s="6">
        <v>3</v>
      </c>
      <c r="J37" s="14">
        <v>0.57999999999999996</v>
      </c>
      <c r="K37" s="4">
        <v>66.400000000000006</v>
      </c>
      <c r="L37" s="6">
        <v>56.2</v>
      </c>
      <c r="M37" s="5" t="s">
        <v>32</v>
      </c>
      <c r="N37" s="5">
        <v>1</v>
      </c>
      <c r="O37" s="11">
        <v>8</v>
      </c>
      <c r="P37" s="6" t="s">
        <v>61</v>
      </c>
      <c r="Q37" s="83">
        <v>1008.7713120711804</v>
      </c>
      <c r="R37" s="55">
        <f t="shared" si="1"/>
        <v>17.777777777777779</v>
      </c>
      <c r="S37" s="56">
        <f t="shared" si="1"/>
        <v>16.277777777777775</v>
      </c>
      <c r="T37" s="56">
        <f t="shared" si="1"/>
        <v>14.444444444444445</v>
      </c>
      <c r="U37" s="57">
        <f t="shared" si="2"/>
        <v>1.4732000000000001</v>
      </c>
      <c r="V37" s="56">
        <f t="shared" si="3"/>
        <v>19.111111111111114</v>
      </c>
      <c r="W37" s="14">
        <f t="shared" si="3"/>
        <v>13.444444444444446</v>
      </c>
    </row>
    <row r="38" spans="2:23" x14ac:dyDescent="0.25">
      <c r="B38" s="4">
        <v>30</v>
      </c>
      <c r="C38" s="33">
        <v>29.86</v>
      </c>
      <c r="D38" s="5">
        <v>63</v>
      </c>
      <c r="E38" s="4">
        <v>58.4</v>
      </c>
      <c r="F38" s="6">
        <v>53.7</v>
      </c>
      <c r="G38" s="5" t="s">
        <v>32</v>
      </c>
      <c r="H38" s="6">
        <v>1</v>
      </c>
      <c r="I38" s="6">
        <v>2</v>
      </c>
      <c r="J38" s="14">
        <v>0.13</v>
      </c>
      <c r="K38" s="4">
        <v>64.099999999999994</v>
      </c>
      <c r="L38" s="6">
        <v>52.2</v>
      </c>
      <c r="M38" s="5" t="s">
        <v>53</v>
      </c>
      <c r="N38" s="5">
        <v>2</v>
      </c>
      <c r="O38" s="11">
        <v>7</v>
      </c>
      <c r="P38" s="6" t="s">
        <v>61</v>
      </c>
      <c r="Q38" s="83">
        <v>1009.9904119817031</v>
      </c>
      <c r="R38" s="55">
        <f t="shared" si="1"/>
        <v>17.222222222222221</v>
      </c>
      <c r="S38" s="56">
        <f t="shared" si="1"/>
        <v>14.666666666666666</v>
      </c>
      <c r="T38" s="56">
        <f t="shared" si="1"/>
        <v>12.055555555555557</v>
      </c>
      <c r="U38" s="57">
        <f t="shared" si="2"/>
        <v>0.33019999999999999</v>
      </c>
      <c r="V38" s="56">
        <f t="shared" si="3"/>
        <v>17.833333333333329</v>
      </c>
      <c r="W38" s="14">
        <f t="shared" si="3"/>
        <v>11.222222222222223</v>
      </c>
    </row>
    <row r="39" spans="2:23" x14ac:dyDescent="0.25">
      <c r="B39" s="1" t="s">
        <v>15</v>
      </c>
      <c r="C39" s="12">
        <f t="shared" ref="C39:O39" si="4">SUM(C8:C38)</f>
        <v>900.56600000000003</v>
      </c>
      <c r="D39" s="36">
        <f t="shared" si="4"/>
        <v>1893</v>
      </c>
      <c r="E39" s="36">
        <f t="shared" ref="E39" si="5">SUM(E8:E38)</f>
        <v>1872.2</v>
      </c>
      <c r="F39" s="36">
        <f t="shared" si="4"/>
        <v>1766.7000000000003</v>
      </c>
      <c r="G39" s="36"/>
      <c r="H39" s="36">
        <f t="shared" si="4"/>
        <v>59.5</v>
      </c>
      <c r="I39" s="36">
        <f t="shared" si="4"/>
        <v>165</v>
      </c>
      <c r="J39" s="35">
        <f t="shared" si="4"/>
        <v>2.7699999999999991</v>
      </c>
      <c r="K39" s="36">
        <f t="shared" si="4"/>
        <v>2026.9999999999998</v>
      </c>
      <c r="L39" s="36">
        <f t="shared" si="4"/>
        <v>1578.8</v>
      </c>
      <c r="M39" s="12"/>
      <c r="N39" s="36">
        <f t="shared" si="4"/>
        <v>36.5</v>
      </c>
      <c r="O39" s="37">
        <f t="shared" si="4"/>
        <v>198</v>
      </c>
      <c r="P39" s="3"/>
      <c r="Q39" s="37">
        <f>SUM(Q9:Q38)</f>
        <v>30461.107642049756</v>
      </c>
      <c r="R39" s="37"/>
      <c r="S39" s="53"/>
      <c r="T39" s="53"/>
      <c r="U39" s="54">
        <f t="shared" si="2"/>
        <v>7.0357999999999974</v>
      </c>
      <c r="V39" s="53"/>
      <c r="W39" s="13"/>
    </row>
    <row r="40" spans="2:23" x14ac:dyDescent="0.25">
      <c r="B40" s="7" t="s">
        <v>16</v>
      </c>
      <c r="C40" s="15">
        <f>C39/30</f>
        <v>30.018866666666668</v>
      </c>
      <c r="D40" s="38">
        <f>D39/30</f>
        <v>63.1</v>
      </c>
      <c r="E40" s="38">
        <f>E39/30</f>
        <v>62.406666666666666</v>
      </c>
      <c r="F40" s="38">
        <f>F39/30</f>
        <v>58.890000000000008</v>
      </c>
      <c r="G40" s="38"/>
      <c r="H40" s="38">
        <f>H39/30</f>
        <v>1.9833333333333334</v>
      </c>
      <c r="I40" s="38">
        <f>I39/30</f>
        <v>5.5</v>
      </c>
      <c r="J40" s="38">
        <f>J39/30</f>
        <v>9.2333333333333309E-2</v>
      </c>
      <c r="K40" s="38">
        <f>K39/30</f>
        <v>67.566666666666663</v>
      </c>
      <c r="L40" s="38">
        <f>L39/30</f>
        <v>52.626666666666665</v>
      </c>
      <c r="M40" s="15"/>
      <c r="N40" s="38">
        <f>N39/30</f>
        <v>1.2166666666666666</v>
      </c>
      <c r="O40" s="39">
        <f>O39/30</f>
        <v>6.6</v>
      </c>
      <c r="P40" s="9"/>
      <c r="Q40" s="38">
        <f>AVERAGE(Q9:Q38)</f>
        <v>1015.3702547349918</v>
      </c>
      <c r="R40" s="39">
        <f t="shared" si="1"/>
        <v>17.277777777777779</v>
      </c>
      <c r="S40" s="58">
        <f t="shared" si="1"/>
        <v>16.892592592592592</v>
      </c>
      <c r="T40" s="58">
        <f t="shared" si="1"/>
        <v>14.938888888888894</v>
      </c>
      <c r="U40" s="59">
        <f t="shared" si="2"/>
        <v>0.23452666666666663</v>
      </c>
      <c r="V40" s="58">
        <f t="shared" si="3"/>
        <v>19.759259259259256</v>
      </c>
      <c r="W40" s="60">
        <f t="shared" si="3"/>
        <v>11.459259259259259</v>
      </c>
    </row>
    <row r="42" spans="2:23" x14ac:dyDescent="0.25">
      <c r="B42" s="1"/>
      <c r="C42" s="93" t="s">
        <v>17</v>
      </c>
      <c r="D42" s="94"/>
      <c r="E42" s="94"/>
      <c r="F42" s="94"/>
      <c r="G42" s="94"/>
      <c r="H42" s="94"/>
      <c r="I42" s="94"/>
      <c r="J42" s="94"/>
      <c r="K42" s="95"/>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c r="D44" s="5">
        <v>1.5</v>
      </c>
      <c r="E44" s="5">
        <v>1</v>
      </c>
      <c r="F44" s="5"/>
      <c r="G44" s="5">
        <v>5.5</v>
      </c>
      <c r="H44" s="5">
        <v>10</v>
      </c>
      <c r="I44" s="5">
        <v>6</v>
      </c>
      <c r="J44" s="5">
        <v>1.5</v>
      </c>
      <c r="K44" s="6"/>
    </row>
    <row r="45" spans="2:23" ht="30" x14ac:dyDescent="0.25">
      <c r="B45" s="24" t="s">
        <v>28</v>
      </c>
      <c r="C45" s="7"/>
      <c r="D45" s="8">
        <v>4</v>
      </c>
      <c r="E45" s="8">
        <v>3</v>
      </c>
      <c r="F45" s="8"/>
      <c r="G45" s="8">
        <v>21</v>
      </c>
      <c r="H45" s="8">
        <v>38</v>
      </c>
      <c r="I45" s="8">
        <v>27</v>
      </c>
      <c r="J45" s="8">
        <v>3</v>
      </c>
      <c r="K45" s="9">
        <v>9</v>
      </c>
    </row>
  </sheetData>
  <mergeCells count="14">
    <mergeCell ref="B6:B8"/>
    <mergeCell ref="C6:I6"/>
    <mergeCell ref="J6:J8"/>
    <mergeCell ref="K6:O6"/>
    <mergeCell ref="E7:F7"/>
    <mergeCell ref="G7:H7"/>
    <mergeCell ref="K7:L7"/>
    <mergeCell ref="M7:N7"/>
    <mergeCell ref="C42:K42"/>
    <mergeCell ref="Q6:T6"/>
    <mergeCell ref="U6:U8"/>
    <mergeCell ref="V6:W6"/>
    <mergeCell ref="V7:W7"/>
    <mergeCell ref="P6:P8"/>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8">
    <cfRule type="cellIs" dxfId="46" priority="8" operator="greaterThan">
      <formula>10</formula>
    </cfRule>
  </conditionalFormatting>
  <conditionalFormatting sqref="J9:J38">
    <cfRule type="cellIs" dxfId="45" priority="7" operator="greaterThanOrEqual">
      <formula>5</formula>
    </cfRule>
  </conditionalFormatting>
  <conditionalFormatting sqref="K9:K38">
    <cfRule type="cellIs" dxfId="44" priority="5" operator="lessThan">
      <formula>35</formula>
    </cfRule>
    <cfRule type="cellIs" dxfId="43" priority="6" operator="greaterThanOrEqual">
      <formula>85</formula>
    </cfRule>
  </conditionalFormatting>
  <conditionalFormatting sqref="L9:L38">
    <cfRule type="cellIs" dxfId="42" priority="3" operator="notBetween">
      <formula>70</formula>
      <formula>20</formula>
    </cfRule>
    <cfRule type="expression" dxfId="41" priority="4">
      <formula>L9&gt;K9</formula>
    </cfRule>
  </conditionalFormatting>
  <conditionalFormatting sqref="O9: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321D97-1384-43F5-9C47-2F85BDFCEC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