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UoB_7x5ft_flow_survey_2022\"/>
    </mc:Choice>
  </mc:AlternateContent>
  <xr:revisionPtr revIDLastSave="0" documentId="13_ncr:1_{79824CE5-CC99-47B2-9EA5-0E39BA722638}" xr6:coauthVersionLast="47" xr6:coauthVersionMax="47" xr10:uidLastSave="{00000000-0000-0000-0000-000000000000}"/>
  <bookViews>
    <workbookView xWindow="-28920" yWindow="-120" windowWidth="29040" windowHeight="15840" activeTab="2" xr2:uid="{45432BF9-3082-42A6-84B7-08DC943FF474}"/>
  </bookViews>
  <sheets>
    <sheet name="Sheet1" sheetId="1" r:id="rId1"/>
    <sheet name="Sheet2" sheetId="3" r:id="rId2"/>
    <sheet name="Job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9" i="3" l="1"/>
  <c r="D29" i="3" s="1"/>
  <c r="D22" i="3"/>
  <c r="D23" i="3"/>
  <c r="D24" i="3"/>
  <c r="D25" i="3"/>
  <c r="D26" i="3"/>
  <c r="D27" i="3"/>
  <c r="D28" i="3"/>
  <c r="D21" i="3"/>
  <c r="C22" i="3"/>
  <c r="C23" i="3"/>
  <c r="C24" i="3"/>
  <c r="C25" i="3"/>
  <c r="C26" i="3"/>
  <c r="C27" i="3"/>
  <c r="C28" i="3"/>
  <c r="C21" i="3"/>
  <c r="B28" i="3"/>
  <c r="B22" i="3"/>
  <c r="B23" i="3"/>
  <c r="B24" i="3"/>
  <c r="B25" i="3"/>
  <c r="B26" i="3"/>
  <c r="B27" i="3"/>
  <c r="B21" i="3"/>
  <c r="D12" i="3"/>
  <c r="D13" i="3"/>
  <c r="D14" i="3"/>
  <c r="D15" i="3"/>
  <c r="D16" i="3"/>
  <c r="D17" i="3"/>
  <c r="D18" i="3"/>
  <c r="D11" i="3"/>
  <c r="C12" i="3"/>
  <c r="C19" i="3" s="1"/>
  <c r="D19" i="3" s="1"/>
  <c r="C13" i="3"/>
  <c r="C14" i="3"/>
  <c r="C15" i="3"/>
  <c r="C16" i="3"/>
  <c r="C17" i="3"/>
  <c r="C18" i="3"/>
  <c r="C11" i="3"/>
  <c r="A17" i="3"/>
  <c r="A16" i="3"/>
  <c r="A14" i="3"/>
  <c r="A7" i="3"/>
  <c r="B6" i="3"/>
  <c r="B5" i="3"/>
  <c r="A2" i="1"/>
  <c r="E16" i="1" s="1"/>
  <c r="E15" i="1" l="1"/>
  <c r="E11" i="1"/>
  <c r="E14" i="1"/>
  <c r="E10" i="1"/>
  <c r="E9" i="1"/>
  <c r="E7" i="1"/>
  <c r="E12" i="1"/>
  <c r="E8" i="1"/>
  <c r="E6" i="1"/>
  <c r="E13" i="1"/>
  <c r="E5" i="1"/>
</calcChain>
</file>

<file path=xl/sharedStrings.xml><?xml version="1.0" encoding="utf-8"?>
<sst xmlns="http://schemas.openxmlformats.org/spreadsheetml/2006/main" count="251" uniqueCount="50">
  <si>
    <t>Velocity</t>
  </si>
  <si>
    <t>RunNumber</t>
  </si>
  <si>
    <t>Job</t>
  </si>
  <si>
    <t>x_pos</t>
  </si>
  <si>
    <t>Rig</t>
  </si>
  <si>
    <t>Centreline</t>
  </si>
  <si>
    <t>x</t>
  </si>
  <si>
    <t>Description</t>
  </si>
  <si>
    <t>cobra probe centreline 0-&gt;50-&gt;0 in 2.5 increments</t>
  </si>
  <si>
    <t>REPEAT - cobra probe centreline 0-&gt;50-&gt;0 in 5 increments</t>
  </si>
  <si>
    <t>Roof</t>
  </si>
  <si>
    <t>Rear</t>
  </si>
  <si>
    <t>Centre</t>
  </si>
  <si>
    <t>Front</t>
  </si>
  <si>
    <t>clean</t>
  </si>
  <si>
    <t>hole</t>
  </si>
  <si>
    <t>kidney</t>
  </si>
  <si>
    <t>cobra probe centreline 0-&gt;50 in 5 increments (dirty roof)</t>
  </si>
  <si>
    <t>cobra probe centreline 0-&gt;50 in 5 increments (semi-dirty roof)</t>
  </si>
  <si>
    <t>cobra probe centreline 0-&gt;50 in 5 increments (clean roof)</t>
  </si>
  <si>
    <t>cobra probe centreline, align yaw at 25 m/s</t>
  </si>
  <si>
    <t>Inc</t>
  </si>
  <si>
    <t>rig</t>
  </si>
  <si>
    <t>Turbine</t>
  </si>
  <si>
    <t>radius</t>
  </si>
  <si>
    <t>-</t>
  </si>
  <si>
    <t>turbine first run 15,25,35   -160,-120:30:120,160</t>
  </si>
  <si>
    <t>turbine first run 15,25,35   -170:10:170</t>
  </si>
  <si>
    <t>turbine first run 15,25,35   -170,-150:15:150,170</t>
  </si>
  <si>
    <t>turbine first run 15,25,35   -90, -30:10:30, 90  (at 0 deg 21mm off floor)</t>
  </si>
  <si>
    <t xml:space="preserve">turbine 15,25,35   -120:10:-60 </t>
  </si>
  <si>
    <t xml:space="preserve">turbine 15,25,35   120:10:60 </t>
  </si>
  <si>
    <t>turbine 15,25,35   -75,-90,-105</t>
  </si>
  <si>
    <t>turbine 15,25,35   75,90,105</t>
  </si>
  <si>
    <t>turbine 15,25,35   -75,-90,-105 @-75 100mm from wall horizontal, vertical 120mm from fillet  @-90 70 vertical deflection at tip, 55mm horizontal from wall</t>
  </si>
  <si>
    <t>turbine 15,25,35,  hunting for corner flow (70-&gt;115)</t>
  </si>
  <si>
    <t>turbine 15,25,35,  hunting for corner flow (-70-&gt;-120) @-70 60mm vert to fillet, @-115 65mm to fillet [IGNORE 120!]</t>
  </si>
  <si>
    <t>Gust Vanes</t>
  </si>
  <si>
    <t>turbine 15,25,35,    170,150,135,127.5:-2.5:115,105,90,75,65:-2.5:52.5,45,30,15</t>
  </si>
  <si>
    <t>turbine 15,25,35    170,150,135,117.5,115,112,107.5,105,90,75,72.5,70,67.5,65,50,30,15</t>
  </si>
  <si>
    <t>turbine 15,25,35  165,160,150,140,135,107.5,90,72.5,55,40,35,25,15,10</t>
  </si>
  <si>
    <t>gust family at V = 15,20,25,30 @ +/-90 deg, rad = 460  (amp = [4,8,12,15],freq = [1,2,3.5,5,7.5,10,12.5,15])</t>
  </si>
  <si>
    <t>gust family at V = 15,20,25,30  (amp = [4,8,12,15],freq = [1,2,3.5,5,7.5,10,12.5,15])  + centreline measurements (i.e no gust)</t>
  </si>
  <si>
    <t>gust family at V = 15,20,25,30  (amp = [4,8,12,15],freq = [1,2,3.5,5,7.5,10,12.5,15]) + centreline measurements (i.e no gust)</t>
  </si>
  <si>
    <t>gust family at V = 15,20,25,30  (amp = [4,8,12,15],freq = [1,2,3.5,5,7.5,10,12.5,15]) * 3 repeats + centreline measurements (i.e no gust)</t>
  </si>
  <si>
    <t>sine out of phase, V= 15, 25, Amp = 8, Hz = [5,10]</t>
  </si>
  <si>
    <t>sine, V= 15, 25, Amp = 8, Hz = [5,10]</t>
  </si>
  <si>
    <t>sine, V= 15, 25, Amp = [7.5,15] Hz = 0.1</t>
  </si>
  <si>
    <t>Turb, Amp = [2.5,5], delay =[0,1,2](time between starting top an bottum vane), V = 15,20,25,30</t>
  </si>
  <si>
    <t>30 second measurements, Hz = [3,5,7.5,10,12.5,15], Amp = 12, V = [15,25]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</si>
</sst>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rig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Sheet2!$A$3:$A$8</c:f>
              <c:numCache>
                <c:formatCode>General</c:formatCode>
                <c:ptCount val="6"/>
                <c:pt idx="0">
                  <c:v>-42.8</c:v>
                </c:pt>
                <c:pt idx="1">
                  <c:v>-9</c:v>
                </c:pt>
                <c:pt idx="2">
                  <c:v>42.5</c:v>
                </c:pt>
                <c:pt idx="3">
                  <c:v>86.9</c:v>
                </c:pt>
                <c:pt idx="4">
                  <c:v>-100.4</c:v>
                </c:pt>
                <c:pt idx="5">
                  <c:v>-40.9</c:v>
                </c:pt>
              </c:numCache>
            </c:numRef>
          </c:xVal>
          <c:yVal>
            <c:numRef>
              <c:f>Sheet2!$B$3:$B$8</c:f>
              <c:numCache>
                <c:formatCode>General</c:formatCode>
                <c:ptCount val="6"/>
                <c:pt idx="0">
                  <c:v>-44.925699999999999</c:v>
                </c:pt>
                <c:pt idx="1">
                  <c:v>-10.76</c:v>
                </c:pt>
                <c:pt idx="2">
                  <c:v>43.920000000000016</c:v>
                </c:pt>
                <c:pt idx="3">
                  <c:v>90.87</c:v>
                </c:pt>
                <c:pt idx="4">
                  <c:v>-105.7698</c:v>
                </c:pt>
                <c:pt idx="5">
                  <c:v>-43.19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C9-4294-AF97-A1EB622C4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149632"/>
        <c:axId val="1026151272"/>
      </c:scatterChart>
      <c:valAx>
        <c:axId val="102614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51272"/>
        <c:crosses val="autoZero"/>
        <c:crossBetween val="midCat"/>
      </c:valAx>
      <c:valAx>
        <c:axId val="102615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4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Sheet2!$A$11:$A$18</c:f>
              <c:numCache>
                <c:formatCode>General</c:formatCode>
                <c:ptCount val="8"/>
                <c:pt idx="0">
                  <c:v>0.65</c:v>
                </c:pt>
                <c:pt idx="1">
                  <c:v>47.05</c:v>
                </c:pt>
                <c:pt idx="2">
                  <c:v>90.75</c:v>
                </c:pt>
                <c:pt idx="3">
                  <c:v>133</c:v>
                </c:pt>
                <c:pt idx="4">
                  <c:v>-179.55</c:v>
                </c:pt>
                <c:pt idx="5">
                  <c:v>-136.6</c:v>
                </c:pt>
                <c:pt idx="6">
                  <c:v>-91.6</c:v>
                </c:pt>
                <c:pt idx="7">
                  <c:v>-46.7</c:v>
                </c:pt>
              </c:numCache>
            </c:numRef>
          </c:xVal>
          <c:yVal>
            <c:numRef>
              <c:f>Sheet2!$B$11:$B$18</c:f>
              <c:numCache>
                <c:formatCode>General</c:formatCode>
                <c:ptCount val="8"/>
                <c:pt idx="0">
                  <c:v>0.4481</c:v>
                </c:pt>
                <c:pt idx="1">
                  <c:v>46.115000000000002</c:v>
                </c:pt>
                <c:pt idx="2">
                  <c:v>90.95</c:v>
                </c:pt>
                <c:pt idx="3">
                  <c:v>133.76</c:v>
                </c:pt>
                <c:pt idx="4">
                  <c:v>-179.29</c:v>
                </c:pt>
                <c:pt idx="5">
                  <c:v>-137.01</c:v>
                </c:pt>
                <c:pt idx="6">
                  <c:v>-92.17</c:v>
                </c:pt>
                <c:pt idx="7">
                  <c:v>-46.57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03-4D63-9200-2BEFDE1D7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001432"/>
        <c:axId val="1029998808"/>
      </c:scatterChart>
      <c:valAx>
        <c:axId val="103000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998808"/>
        <c:crosses val="autoZero"/>
        <c:crossBetween val="midCat"/>
      </c:valAx>
      <c:valAx>
        <c:axId val="102999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001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166687</xdr:rowOff>
    </xdr:from>
    <xdr:to>
      <xdr:col>12</xdr:col>
      <xdr:colOff>381000</xdr:colOff>
      <xdr:row>15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2EBB43-66E2-7F97-BC46-32DB92681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347662</xdr:colOff>
      <xdr:row>15</xdr:row>
      <xdr:rowOff>185737</xdr:rowOff>
    </xdr:from>
    <xdr:to>
      <xdr:col>12</xdr:col>
      <xdr:colOff>42862</xdr:colOff>
      <xdr:row>30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8403C7-90EA-246C-E04D-BAEC022DA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CA6D2-1816-45BF-9EFA-14E81ADAE312}">
  <dimension ref="A2:F16"/>
  <sheetViews>
    <sheetView workbookViewId="0">
      <selection activeCell="E9" sqref="E9"/>
    </sheetView>
  </sheetViews>
  <sheetFormatPr defaultRowHeight="15" x14ac:dyDescent="0.25"/>
  <cols>
    <col min="1" max="1" width="15.85546875" bestFit="1" customWidth="1"/>
    <col min="3" max="3" width="12.42578125" customWidth="1"/>
    <col min="4" max="4" width="11" customWidth="1"/>
    <col min="5" max="5" width="31" customWidth="1"/>
    <col min="6" max="6" width="15.85546875" bestFit="1" customWidth="1"/>
  </cols>
  <sheetData>
    <row r="2" spans="1:6" x14ac:dyDescent="0.25">
      <c r="A2" s="1">
        <f ca="1">NOW()</f>
        <v>45020.721060763892</v>
      </c>
    </row>
    <row r="4" spans="1:6" x14ac:dyDescent="0.25">
      <c r="B4" t="s">
        <v>0</v>
      </c>
      <c r="C4" t="s">
        <v>1</v>
      </c>
      <c r="D4" t="s">
        <v>3</v>
      </c>
    </row>
    <row r="5" spans="1:6" x14ac:dyDescent="0.25">
      <c r="B5">
        <v>0</v>
      </c>
      <c r="C5">
        <v>1</v>
      </c>
      <c r="D5">
        <v>400</v>
      </c>
      <c r="E5" t="str">
        <f t="shared" ref="E5:E16" ca="1" si="0">"Run_" &amp; C5 &amp; "_x_"&amp;IF(D5&lt;0,"n","")&amp;ABS(D5)&amp; "_v_" &amp; FLOOR(B5,1) &amp; "d" &amp; FLOOR(MOD(B5,1)*10,1) &amp; "_" &amp;DAY($A$2) &amp;"_" &amp;MONTH($A$2) &amp; "_" &amp; YEAR($A$2)</f>
        <v>Run_1_x_400_v_0d0_4_4_2023</v>
      </c>
      <c r="F5" s="1"/>
    </row>
    <row r="6" spans="1:6" x14ac:dyDescent="0.25">
      <c r="B6">
        <v>25</v>
      </c>
      <c r="C6">
        <v>2</v>
      </c>
      <c r="D6">
        <v>400</v>
      </c>
      <c r="E6" t="str">
        <f t="shared" ca="1" si="0"/>
        <v>Run_2_x_400_v_25d0_4_4_2023</v>
      </c>
    </row>
    <row r="7" spans="1:6" x14ac:dyDescent="0.25">
      <c r="B7">
        <v>25</v>
      </c>
      <c r="C7">
        <v>3</v>
      </c>
      <c r="D7">
        <v>400</v>
      </c>
      <c r="E7" t="str">
        <f t="shared" ca="1" si="0"/>
        <v>Run_3_x_400_v_25d0_4_4_2023</v>
      </c>
    </row>
    <row r="8" spans="1:6" x14ac:dyDescent="0.25">
      <c r="B8">
        <v>25</v>
      </c>
      <c r="C8">
        <v>4</v>
      </c>
      <c r="D8">
        <v>400</v>
      </c>
      <c r="E8" t="str">
        <f t="shared" ca="1" si="0"/>
        <v>Run_4_x_400_v_25d0_4_4_2023</v>
      </c>
    </row>
    <row r="9" spans="1:6" x14ac:dyDescent="0.25">
      <c r="B9">
        <v>25</v>
      </c>
      <c r="C9">
        <v>5</v>
      </c>
      <c r="D9">
        <v>400</v>
      </c>
      <c r="E9" t="str">
        <f t="shared" ca="1" si="0"/>
        <v>Run_5_x_400_v_25d0_4_4_2023</v>
      </c>
    </row>
    <row r="10" spans="1:6" x14ac:dyDescent="0.25">
      <c r="B10">
        <v>25</v>
      </c>
      <c r="C10">
        <v>6</v>
      </c>
      <c r="D10">
        <v>400</v>
      </c>
      <c r="E10" t="str">
        <f t="shared" ca="1" si="0"/>
        <v>Run_6_x_400_v_25d0_4_4_2023</v>
      </c>
    </row>
    <row r="11" spans="1:6" x14ac:dyDescent="0.25">
      <c r="B11">
        <v>30</v>
      </c>
      <c r="C11">
        <v>7</v>
      </c>
      <c r="D11">
        <v>400</v>
      </c>
      <c r="E11" t="str">
        <f t="shared" ca="1" si="0"/>
        <v>Run_7_x_400_v_30d0_4_4_2023</v>
      </c>
    </row>
    <row r="12" spans="1:6" x14ac:dyDescent="0.25">
      <c r="B12">
        <v>35</v>
      </c>
      <c r="C12">
        <v>8</v>
      </c>
      <c r="D12">
        <v>400</v>
      </c>
      <c r="E12" t="str">
        <f t="shared" ca="1" si="0"/>
        <v>Run_8_x_400_v_35d0_4_4_2023</v>
      </c>
    </row>
    <row r="13" spans="1:6" x14ac:dyDescent="0.25">
      <c r="B13">
        <v>40</v>
      </c>
      <c r="C13">
        <v>9</v>
      </c>
      <c r="D13">
        <v>400</v>
      </c>
      <c r="E13" t="str">
        <f t="shared" ca="1" si="0"/>
        <v>Run_9_x_400_v_40d0_4_4_2023</v>
      </c>
    </row>
    <row r="14" spans="1:6" x14ac:dyDescent="0.25">
      <c r="B14">
        <v>45</v>
      </c>
      <c r="C14">
        <v>10</v>
      </c>
      <c r="D14">
        <v>400</v>
      </c>
      <c r="E14" t="str">
        <f t="shared" ca="1" si="0"/>
        <v>Run_10_x_400_v_45d0_4_4_2023</v>
      </c>
    </row>
    <row r="15" spans="1:6" x14ac:dyDescent="0.25">
      <c r="B15">
        <v>50</v>
      </c>
      <c r="C15">
        <v>11</v>
      </c>
      <c r="D15">
        <v>400</v>
      </c>
      <c r="E15" t="str">
        <f t="shared" ca="1" si="0"/>
        <v>Run_11_x_400_v_50d0_4_4_2023</v>
      </c>
    </row>
    <row r="16" spans="1:6" x14ac:dyDescent="0.25">
      <c r="B16">
        <v>0</v>
      </c>
      <c r="C16">
        <v>12</v>
      </c>
      <c r="D16">
        <v>400</v>
      </c>
      <c r="E16" t="str">
        <f t="shared" ca="1" si="0"/>
        <v>Run_12_x_400_v_0d0_4_4_2023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3834F-45F1-498C-B1F4-EE387EB9393B}">
  <dimension ref="A2:D29"/>
  <sheetViews>
    <sheetView workbookViewId="0">
      <selection activeCell="C29" sqref="C29:D29"/>
    </sheetView>
  </sheetViews>
  <sheetFormatPr defaultRowHeight="15" x14ac:dyDescent="0.25"/>
  <sheetData>
    <row r="2" spans="1:4" x14ac:dyDescent="0.25">
      <c r="A2" t="s">
        <v>21</v>
      </c>
      <c r="B2" t="s">
        <v>22</v>
      </c>
    </row>
    <row r="3" spans="1:4" x14ac:dyDescent="0.25">
      <c r="A3">
        <v>-42.8</v>
      </c>
      <c r="B3">
        <v>-44.925699999999999</v>
      </c>
    </row>
    <row r="4" spans="1:4" x14ac:dyDescent="0.25">
      <c r="A4">
        <v>-9</v>
      </c>
      <c r="B4">
        <v>-10.76</v>
      </c>
    </row>
    <row r="5" spans="1:4" x14ac:dyDescent="0.25">
      <c r="A5">
        <v>42.5</v>
      </c>
      <c r="B5">
        <f>360-316.08</f>
        <v>43.920000000000016</v>
      </c>
    </row>
    <row r="6" spans="1:4" x14ac:dyDescent="0.25">
      <c r="A6">
        <v>86.9</v>
      </c>
      <c r="B6">
        <f>360-269.13</f>
        <v>90.87</v>
      </c>
    </row>
    <row r="7" spans="1:4" x14ac:dyDescent="0.25">
      <c r="A7">
        <f>-(180-79.6)</f>
        <v>-100.4</v>
      </c>
      <c r="B7">
        <v>-105.7698</v>
      </c>
    </row>
    <row r="8" spans="1:4" x14ac:dyDescent="0.25">
      <c r="A8">
        <v>-40.9</v>
      </c>
      <c r="B8">
        <v>-43.19</v>
      </c>
    </row>
    <row r="11" spans="1:4" x14ac:dyDescent="0.25">
      <c r="A11">
        <v>0.65</v>
      </c>
      <c r="B11">
        <v>0.4481</v>
      </c>
      <c r="C11">
        <f>A11-B11</f>
        <v>0.20190000000000002</v>
      </c>
      <c r="D11">
        <f>ABS(C11)</f>
        <v>0.20190000000000002</v>
      </c>
    </row>
    <row r="12" spans="1:4" x14ac:dyDescent="0.25">
      <c r="A12">
        <v>47.05</v>
      </c>
      <c r="B12">
        <v>46.115000000000002</v>
      </c>
      <c r="C12">
        <f t="shared" ref="C12:C18" si="0">A12-B12</f>
        <v>0.93499999999999517</v>
      </c>
      <c r="D12">
        <f t="shared" ref="D12:D19" si="1">ABS(C12)</f>
        <v>0.93499999999999517</v>
      </c>
    </row>
    <row r="13" spans="1:4" x14ac:dyDescent="0.25">
      <c r="A13">
        <v>90.75</v>
      </c>
      <c r="B13">
        <v>90.95</v>
      </c>
      <c r="C13">
        <f t="shared" si="0"/>
        <v>-0.20000000000000284</v>
      </c>
      <c r="D13">
        <f t="shared" si="1"/>
        <v>0.20000000000000284</v>
      </c>
    </row>
    <row r="14" spans="1:4" x14ac:dyDescent="0.25">
      <c r="A14">
        <f>180-47</f>
        <v>133</v>
      </c>
      <c r="B14">
        <v>133.76</v>
      </c>
      <c r="C14">
        <f t="shared" si="0"/>
        <v>-0.75999999999999091</v>
      </c>
      <c r="D14">
        <f t="shared" si="1"/>
        <v>0.75999999999999091</v>
      </c>
    </row>
    <row r="15" spans="1:4" x14ac:dyDescent="0.25">
      <c r="A15">
        <v>-179.55</v>
      </c>
      <c r="B15">
        <v>-179.29</v>
      </c>
      <c r="C15">
        <f t="shared" si="0"/>
        <v>-0.26000000000001933</v>
      </c>
      <c r="D15">
        <f t="shared" si="1"/>
        <v>0.26000000000001933</v>
      </c>
    </row>
    <row r="16" spans="1:4" x14ac:dyDescent="0.25">
      <c r="A16">
        <f>-(180-43.4)</f>
        <v>-136.6</v>
      </c>
      <c r="B16">
        <v>-137.01</v>
      </c>
      <c r="C16">
        <f t="shared" si="0"/>
        <v>0.40999999999999659</v>
      </c>
      <c r="D16">
        <f t="shared" si="1"/>
        <v>0.40999999999999659</v>
      </c>
    </row>
    <row r="17" spans="1:4" x14ac:dyDescent="0.25">
      <c r="A17">
        <f>-(180-88.4)</f>
        <v>-91.6</v>
      </c>
      <c r="B17">
        <v>-92.17</v>
      </c>
      <c r="C17">
        <f t="shared" si="0"/>
        <v>0.57000000000000739</v>
      </c>
      <c r="D17">
        <f t="shared" si="1"/>
        <v>0.57000000000000739</v>
      </c>
    </row>
    <row r="18" spans="1:4" x14ac:dyDescent="0.25">
      <c r="A18">
        <v>-46.7</v>
      </c>
      <c r="B18">
        <v>-46.57</v>
      </c>
      <c r="C18">
        <f t="shared" si="0"/>
        <v>-0.13000000000000256</v>
      </c>
      <c r="D18">
        <f t="shared" si="1"/>
        <v>0.13000000000000256</v>
      </c>
    </row>
    <row r="19" spans="1:4" x14ac:dyDescent="0.25">
      <c r="C19">
        <f>_xlfn.STDEV.S(C11:C18)</f>
        <v>0.53938743811184264</v>
      </c>
      <c r="D19">
        <f t="shared" si="1"/>
        <v>0.53938743811184264</v>
      </c>
    </row>
    <row r="21" spans="1:4" x14ac:dyDescent="0.25">
      <c r="B21">
        <f>(B11+0.0656)/1.0013</f>
        <v>0.51303305702586632</v>
      </c>
      <c r="C21">
        <f>A11-B21</f>
        <v>0.1369669429741337</v>
      </c>
      <c r="D21">
        <f>ABS(C21)</f>
        <v>0.1369669429741337</v>
      </c>
    </row>
    <row r="22" spans="1:4" x14ac:dyDescent="0.25">
      <c r="B22">
        <f t="shared" ref="B22:B27" si="2">(B12+0.0656)/1.0013</f>
        <v>46.120643163886946</v>
      </c>
      <c r="C22">
        <f t="shared" ref="C22:C28" si="3">A12-B22</f>
        <v>0.92935683611305109</v>
      </c>
      <c r="D22">
        <f t="shared" ref="D22:D29" si="4">ABS(C22)</f>
        <v>0.92935683611305109</v>
      </c>
    </row>
    <row r="23" spans="1:4" x14ac:dyDescent="0.25">
      <c r="B23">
        <f t="shared" si="2"/>
        <v>90.897433336662331</v>
      </c>
      <c r="C23">
        <f t="shared" si="3"/>
        <v>-0.14743333666233127</v>
      </c>
      <c r="D23">
        <f t="shared" si="4"/>
        <v>0.14743333666233127</v>
      </c>
    </row>
    <row r="24" spans="1:4" x14ac:dyDescent="0.25">
      <c r="B24">
        <f t="shared" si="2"/>
        <v>133.65185259163084</v>
      </c>
      <c r="C24">
        <f t="shared" si="3"/>
        <v>-0.65185259163084197</v>
      </c>
      <c r="D24">
        <f t="shared" si="4"/>
        <v>0.65185259163084197</v>
      </c>
    </row>
    <row r="25" spans="1:4" x14ac:dyDescent="0.25">
      <c r="B25">
        <f t="shared" si="2"/>
        <v>-178.99171077599121</v>
      </c>
      <c r="C25">
        <f t="shared" si="3"/>
        <v>-0.55828922400880288</v>
      </c>
      <c r="D25">
        <f t="shared" si="4"/>
        <v>0.55828922400880288</v>
      </c>
    </row>
    <row r="26" spans="1:4" x14ac:dyDescent="0.25">
      <c r="B26">
        <f t="shared" si="2"/>
        <v>-136.76660341555976</v>
      </c>
      <c r="C26">
        <f t="shared" si="3"/>
        <v>0.16660341555976288</v>
      </c>
      <c r="D26">
        <f t="shared" si="4"/>
        <v>0.16660341555976288</v>
      </c>
    </row>
    <row r="27" spans="1:4" x14ac:dyDescent="0.25">
      <c r="B27">
        <f t="shared" si="2"/>
        <v>-91.984819734345336</v>
      </c>
      <c r="C27">
        <f t="shared" si="3"/>
        <v>0.38481973434534211</v>
      </c>
      <c r="D27">
        <f t="shared" si="4"/>
        <v>0.38481973434534211</v>
      </c>
    </row>
    <row r="28" spans="1:4" x14ac:dyDescent="0.25">
      <c r="B28">
        <f>(B18+0.0656)/1.0013</f>
        <v>-46.444022770398476</v>
      </c>
      <c r="C28">
        <f t="shared" si="3"/>
        <v>-0.2559772296015268</v>
      </c>
      <c r="D28">
        <f t="shared" si="4"/>
        <v>0.2559772296015268</v>
      </c>
    </row>
    <row r="29" spans="1:4" x14ac:dyDescent="0.25">
      <c r="C29">
        <f>_xlfn.STDEV.S(C21:C28)</f>
        <v>0.51853700635695599</v>
      </c>
      <c r="D29">
        <f t="shared" si="4"/>
        <v>0.51853700635695599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D1F64-6A06-41AE-AC69-B33E5C50AFBD}">
  <dimension ref="B1:J47"/>
  <sheetViews>
    <sheetView tabSelected="1" workbookViewId="0">
      <selection activeCell="C1" sqref="C1:D1048576"/>
    </sheetView>
  </sheetViews>
  <sheetFormatPr defaultRowHeight="15" x14ac:dyDescent="0.25"/>
  <cols>
    <col min="3" max="3" width="13.85546875" customWidth="1"/>
    <col min="4" max="4" width="11.140625" customWidth="1"/>
    <col min="10" max="10" width="69.5703125" customWidth="1"/>
  </cols>
  <sheetData>
    <row r="1" spans="2:10" x14ac:dyDescent="0.25">
      <c r="F1" s="3" t="s">
        <v>10</v>
      </c>
      <c r="G1" s="3"/>
      <c r="H1" s="3"/>
    </row>
    <row r="2" spans="2:10" x14ac:dyDescent="0.25">
      <c r="B2" t="s">
        <v>2</v>
      </c>
      <c r="C2" t="s">
        <v>37</v>
      </c>
      <c r="D2" t="s">
        <v>4</v>
      </c>
      <c r="E2" t="s">
        <v>6</v>
      </c>
      <c r="F2" t="s">
        <v>11</v>
      </c>
      <c r="G2" t="s">
        <v>12</v>
      </c>
      <c r="H2" t="s">
        <v>13</v>
      </c>
      <c r="I2" s="2" t="s">
        <v>24</v>
      </c>
      <c r="J2" t="s">
        <v>7</v>
      </c>
    </row>
    <row r="3" spans="2:10" x14ac:dyDescent="0.25">
      <c r="B3">
        <v>1</v>
      </c>
      <c r="C3">
        <v>0</v>
      </c>
      <c r="D3" t="s">
        <v>5</v>
      </c>
      <c r="E3">
        <v>0</v>
      </c>
      <c r="F3" t="s">
        <v>14</v>
      </c>
      <c r="G3" t="s">
        <v>15</v>
      </c>
      <c r="H3" t="s">
        <v>14</v>
      </c>
      <c r="I3" t="s">
        <v>25</v>
      </c>
      <c r="J3" t="s">
        <v>8</v>
      </c>
    </row>
    <row r="4" spans="2:10" x14ac:dyDescent="0.25">
      <c r="B4">
        <v>2</v>
      </c>
      <c r="C4">
        <v>0</v>
      </c>
      <c r="D4" t="s">
        <v>5</v>
      </c>
      <c r="E4">
        <v>0</v>
      </c>
      <c r="F4" t="s">
        <v>14</v>
      </c>
      <c r="G4" t="s">
        <v>15</v>
      </c>
      <c r="H4" t="s">
        <v>14</v>
      </c>
      <c r="I4" t="s">
        <v>25</v>
      </c>
      <c r="J4" t="s">
        <v>9</v>
      </c>
    </row>
    <row r="5" spans="2:10" x14ac:dyDescent="0.25">
      <c r="B5">
        <v>3</v>
      </c>
      <c r="C5">
        <v>0</v>
      </c>
      <c r="D5" t="s">
        <v>5</v>
      </c>
      <c r="E5">
        <v>0</v>
      </c>
      <c r="F5" t="s">
        <v>14</v>
      </c>
      <c r="G5" t="s">
        <v>15</v>
      </c>
      <c r="H5" t="s">
        <v>14</v>
      </c>
      <c r="I5" t="s">
        <v>25</v>
      </c>
      <c r="J5" t="s">
        <v>9</v>
      </c>
    </row>
    <row r="6" spans="2:10" x14ac:dyDescent="0.25">
      <c r="B6">
        <v>4</v>
      </c>
      <c r="C6">
        <v>0</v>
      </c>
      <c r="D6" t="s">
        <v>5</v>
      </c>
      <c r="E6">
        <v>0</v>
      </c>
      <c r="F6" t="s">
        <v>16</v>
      </c>
      <c r="G6" t="s">
        <v>15</v>
      </c>
      <c r="H6" t="s">
        <v>16</v>
      </c>
      <c r="I6" t="s">
        <v>25</v>
      </c>
      <c r="J6" t="s">
        <v>17</v>
      </c>
    </row>
    <row r="7" spans="2:10" x14ac:dyDescent="0.25">
      <c r="B7">
        <v>5</v>
      </c>
      <c r="C7">
        <v>0</v>
      </c>
      <c r="D7" t="s">
        <v>5</v>
      </c>
      <c r="E7">
        <v>0</v>
      </c>
      <c r="F7" t="s">
        <v>16</v>
      </c>
      <c r="G7" t="s">
        <v>15</v>
      </c>
      <c r="H7" t="s">
        <v>14</v>
      </c>
      <c r="I7" t="s">
        <v>25</v>
      </c>
      <c r="J7" t="s">
        <v>18</v>
      </c>
    </row>
    <row r="8" spans="2:10" x14ac:dyDescent="0.25">
      <c r="B8">
        <v>6</v>
      </c>
      <c r="C8">
        <v>0</v>
      </c>
      <c r="D8" t="s">
        <v>5</v>
      </c>
      <c r="E8">
        <v>-400</v>
      </c>
      <c r="F8" t="s">
        <v>16</v>
      </c>
      <c r="G8" t="s">
        <v>15</v>
      </c>
      <c r="H8" t="s">
        <v>14</v>
      </c>
      <c r="I8" t="s">
        <v>25</v>
      </c>
      <c r="J8" t="s">
        <v>18</v>
      </c>
    </row>
    <row r="9" spans="2:10" x14ac:dyDescent="0.25">
      <c r="B9">
        <v>7</v>
      </c>
      <c r="C9">
        <v>0</v>
      </c>
      <c r="D9" t="s">
        <v>5</v>
      </c>
      <c r="E9">
        <v>-400</v>
      </c>
      <c r="F9" t="s">
        <v>16</v>
      </c>
      <c r="G9" t="s">
        <v>15</v>
      </c>
      <c r="H9" t="s">
        <v>16</v>
      </c>
      <c r="I9" t="s">
        <v>25</v>
      </c>
      <c r="J9" t="s">
        <v>17</v>
      </c>
    </row>
    <row r="10" spans="2:10" x14ac:dyDescent="0.25">
      <c r="B10">
        <v>8</v>
      </c>
      <c r="C10">
        <v>0</v>
      </c>
      <c r="D10" t="s">
        <v>5</v>
      </c>
      <c r="E10">
        <v>-400</v>
      </c>
      <c r="F10" t="s">
        <v>15</v>
      </c>
      <c r="G10" t="s">
        <v>14</v>
      </c>
      <c r="H10" t="s">
        <v>14</v>
      </c>
      <c r="I10" t="s">
        <v>25</v>
      </c>
      <c r="J10" t="s">
        <v>19</v>
      </c>
    </row>
    <row r="11" spans="2:10" x14ac:dyDescent="0.25">
      <c r="B11">
        <v>9</v>
      </c>
      <c r="C11">
        <v>0</v>
      </c>
      <c r="D11" t="s">
        <v>5</v>
      </c>
      <c r="E11">
        <v>400</v>
      </c>
      <c r="F11" t="s">
        <v>16</v>
      </c>
      <c r="G11" t="s">
        <v>14</v>
      </c>
      <c r="H11" t="s">
        <v>15</v>
      </c>
      <c r="I11" t="s">
        <v>25</v>
      </c>
      <c r="J11" t="s">
        <v>18</v>
      </c>
    </row>
    <row r="12" spans="2:10" x14ac:dyDescent="0.25">
      <c r="B12">
        <v>10</v>
      </c>
      <c r="C12">
        <v>0</v>
      </c>
      <c r="D12" t="s">
        <v>5</v>
      </c>
      <c r="E12">
        <v>400</v>
      </c>
      <c r="F12" t="s">
        <v>14</v>
      </c>
      <c r="G12" t="s">
        <v>14</v>
      </c>
      <c r="H12" t="s">
        <v>15</v>
      </c>
      <c r="I12" t="s">
        <v>25</v>
      </c>
      <c r="J12" t="s">
        <v>19</v>
      </c>
    </row>
    <row r="13" spans="2:10" x14ac:dyDescent="0.25">
      <c r="B13">
        <v>11</v>
      </c>
      <c r="C13">
        <v>0</v>
      </c>
      <c r="D13" t="s">
        <v>5</v>
      </c>
      <c r="E13">
        <v>0</v>
      </c>
      <c r="F13" t="s">
        <v>14</v>
      </c>
      <c r="G13" t="s">
        <v>15</v>
      </c>
      <c r="H13" t="s">
        <v>14</v>
      </c>
      <c r="I13" t="s">
        <v>25</v>
      </c>
      <c r="J13" t="s">
        <v>20</v>
      </c>
    </row>
    <row r="14" spans="2:10" x14ac:dyDescent="0.25">
      <c r="B14">
        <v>12</v>
      </c>
      <c r="C14">
        <v>0</v>
      </c>
      <c r="D14" t="s">
        <v>23</v>
      </c>
      <c r="E14">
        <v>280</v>
      </c>
      <c r="F14" t="s">
        <v>14</v>
      </c>
      <c r="G14" t="s">
        <v>15</v>
      </c>
      <c r="H14" t="s">
        <v>14</v>
      </c>
      <c r="I14">
        <v>500</v>
      </c>
      <c r="J14" t="s">
        <v>26</v>
      </c>
    </row>
    <row r="15" spans="2:10" x14ac:dyDescent="0.25">
      <c r="B15">
        <v>13</v>
      </c>
      <c r="C15">
        <v>0</v>
      </c>
      <c r="D15" t="s">
        <v>23</v>
      </c>
      <c r="E15">
        <v>280</v>
      </c>
      <c r="F15" t="s">
        <v>14</v>
      </c>
      <c r="G15" t="s">
        <v>15</v>
      </c>
      <c r="H15" t="s">
        <v>14</v>
      </c>
      <c r="I15">
        <v>300</v>
      </c>
      <c r="J15" t="s">
        <v>28</v>
      </c>
    </row>
    <row r="16" spans="2:10" x14ac:dyDescent="0.25">
      <c r="B16">
        <v>14</v>
      </c>
      <c r="C16">
        <v>0</v>
      </c>
      <c r="D16" t="s">
        <v>23</v>
      </c>
      <c r="E16">
        <v>280</v>
      </c>
      <c r="F16" t="s">
        <v>14</v>
      </c>
      <c r="G16" t="s">
        <v>15</v>
      </c>
      <c r="H16" t="s">
        <v>14</v>
      </c>
      <c r="I16">
        <v>500</v>
      </c>
      <c r="J16" t="s">
        <v>28</v>
      </c>
    </row>
    <row r="17" spans="2:10" x14ac:dyDescent="0.25">
      <c r="B17">
        <v>15</v>
      </c>
      <c r="C17">
        <v>0</v>
      </c>
      <c r="D17" t="s">
        <v>23</v>
      </c>
      <c r="E17">
        <v>280</v>
      </c>
      <c r="F17" t="s">
        <v>14</v>
      </c>
      <c r="G17" t="s">
        <v>15</v>
      </c>
      <c r="H17" t="s">
        <v>14</v>
      </c>
      <c r="I17">
        <v>700</v>
      </c>
      <c r="J17" t="s">
        <v>27</v>
      </c>
    </row>
    <row r="18" spans="2:10" x14ac:dyDescent="0.25">
      <c r="B18">
        <v>16</v>
      </c>
      <c r="C18">
        <v>0</v>
      </c>
      <c r="D18" t="s">
        <v>23</v>
      </c>
      <c r="E18">
        <v>280</v>
      </c>
      <c r="F18" t="s">
        <v>14</v>
      </c>
      <c r="G18" t="s">
        <v>15</v>
      </c>
      <c r="H18" t="s">
        <v>14</v>
      </c>
      <c r="I18">
        <v>740</v>
      </c>
      <c r="J18" t="s">
        <v>29</v>
      </c>
    </row>
    <row r="19" spans="2:10" x14ac:dyDescent="0.25">
      <c r="B19">
        <v>17</v>
      </c>
      <c r="C19">
        <v>0</v>
      </c>
      <c r="D19" t="s">
        <v>23</v>
      </c>
      <c r="E19">
        <v>280</v>
      </c>
      <c r="F19" t="s">
        <v>14</v>
      </c>
      <c r="G19" t="s">
        <v>15</v>
      </c>
      <c r="H19" t="s">
        <v>14</v>
      </c>
      <c r="I19">
        <v>620</v>
      </c>
      <c r="J19" t="s">
        <v>29</v>
      </c>
    </row>
    <row r="20" spans="2:10" x14ac:dyDescent="0.25">
      <c r="B20">
        <v>18</v>
      </c>
      <c r="C20">
        <v>0</v>
      </c>
      <c r="D20" t="s">
        <v>23</v>
      </c>
      <c r="E20">
        <v>280</v>
      </c>
      <c r="F20" t="s">
        <v>14</v>
      </c>
      <c r="G20" t="s">
        <v>15</v>
      </c>
      <c r="H20" t="s">
        <v>14</v>
      </c>
      <c r="I20">
        <v>900</v>
      </c>
      <c r="J20" t="s">
        <v>30</v>
      </c>
    </row>
    <row r="21" spans="2:10" x14ac:dyDescent="0.25">
      <c r="B21">
        <v>19</v>
      </c>
      <c r="C21">
        <v>0</v>
      </c>
      <c r="D21" t="s">
        <v>23</v>
      </c>
      <c r="E21">
        <v>280</v>
      </c>
      <c r="F21" t="s">
        <v>14</v>
      </c>
      <c r="G21" t="s">
        <v>15</v>
      </c>
      <c r="H21" t="s">
        <v>14</v>
      </c>
      <c r="I21">
        <v>900</v>
      </c>
      <c r="J21" t="s">
        <v>31</v>
      </c>
    </row>
    <row r="22" spans="2:10" x14ac:dyDescent="0.25">
      <c r="B22">
        <v>20</v>
      </c>
      <c r="C22">
        <v>0</v>
      </c>
      <c r="D22" t="s">
        <v>23</v>
      </c>
      <c r="E22">
        <v>280</v>
      </c>
      <c r="F22" t="s">
        <v>14</v>
      </c>
      <c r="G22" t="s">
        <v>15</v>
      </c>
      <c r="H22" t="s">
        <v>14</v>
      </c>
      <c r="I22">
        <v>980</v>
      </c>
      <c r="J22" t="s">
        <v>32</v>
      </c>
    </row>
    <row r="23" spans="2:10" x14ac:dyDescent="0.25">
      <c r="B23">
        <v>21</v>
      </c>
      <c r="C23">
        <v>0</v>
      </c>
      <c r="D23" t="s">
        <v>23</v>
      </c>
      <c r="E23">
        <v>280</v>
      </c>
      <c r="F23" t="s">
        <v>14</v>
      </c>
      <c r="G23" t="s">
        <v>15</v>
      </c>
      <c r="H23" t="s">
        <v>14</v>
      </c>
      <c r="I23">
        <v>1020</v>
      </c>
      <c r="J23" t="s">
        <v>34</v>
      </c>
    </row>
    <row r="24" spans="2:10" x14ac:dyDescent="0.25">
      <c r="B24">
        <v>22</v>
      </c>
      <c r="C24">
        <v>0</v>
      </c>
      <c r="D24" t="s">
        <v>23</v>
      </c>
      <c r="E24">
        <v>280</v>
      </c>
      <c r="F24" t="s">
        <v>14</v>
      </c>
      <c r="G24" t="s">
        <v>15</v>
      </c>
      <c r="H24" t="s">
        <v>14</v>
      </c>
      <c r="I24">
        <v>1020</v>
      </c>
      <c r="J24" t="s">
        <v>36</v>
      </c>
    </row>
    <row r="25" spans="2:10" x14ac:dyDescent="0.25">
      <c r="B25">
        <v>23</v>
      </c>
      <c r="C25">
        <v>0</v>
      </c>
      <c r="D25" t="s">
        <v>23</v>
      </c>
      <c r="E25">
        <v>280</v>
      </c>
      <c r="F25" t="s">
        <v>14</v>
      </c>
      <c r="G25" t="s">
        <v>15</v>
      </c>
      <c r="H25" t="s">
        <v>14</v>
      </c>
      <c r="I25">
        <v>980</v>
      </c>
      <c r="J25" t="s">
        <v>33</v>
      </c>
    </row>
    <row r="26" spans="2:10" x14ac:dyDescent="0.25">
      <c r="B26">
        <v>24</v>
      </c>
      <c r="C26">
        <v>0</v>
      </c>
      <c r="D26" t="s">
        <v>23</v>
      </c>
      <c r="E26">
        <v>280</v>
      </c>
      <c r="F26" t="s">
        <v>14</v>
      </c>
      <c r="G26" t="s">
        <v>15</v>
      </c>
      <c r="H26" t="s">
        <v>14</v>
      </c>
      <c r="I26">
        <v>1020</v>
      </c>
      <c r="J26" t="s">
        <v>35</v>
      </c>
    </row>
    <row r="27" spans="2:10" x14ac:dyDescent="0.25">
      <c r="B27">
        <v>25</v>
      </c>
      <c r="C27">
        <v>0</v>
      </c>
      <c r="D27" t="s">
        <v>23</v>
      </c>
      <c r="E27">
        <v>-120</v>
      </c>
      <c r="F27" t="s">
        <v>15</v>
      </c>
      <c r="G27" t="s">
        <v>14</v>
      </c>
      <c r="H27" t="s">
        <v>14</v>
      </c>
      <c r="I27">
        <v>500</v>
      </c>
      <c r="J27" t="s">
        <v>28</v>
      </c>
    </row>
    <row r="28" spans="2:10" x14ac:dyDescent="0.25">
      <c r="B28">
        <v>26</v>
      </c>
      <c r="C28">
        <v>0</v>
      </c>
      <c r="D28" t="s">
        <v>23</v>
      </c>
      <c r="E28">
        <v>-120</v>
      </c>
      <c r="F28" t="s">
        <v>15</v>
      </c>
      <c r="G28" t="s">
        <v>14</v>
      </c>
      <c r="H28" t="s">
        <v>14</v>
      </c>
      <c r="I28">
        <v>700</v>
      </c>
      <c r="J28" t="s">
        <v>27</v>
      </c>
    </row>
    <row r="29" spans="2:10" x14ac:dyDescent="0.25">
      <c r="B29">
        <v>27</v>
      </c>
      <c r="C29">
        <v>0</v>
      </c>
      <c r="D29" t="s">
        <v>23</v>
      </c>
      <c r="E29">
        <v>-120</v>
      </c>
      <c r="F29" t="s">
        <v>15</v>
      </c>
      <c r="G29" t="s">
        <v>14</v>
      </c>
      <c r="H29" t="s">
        <v>14</v>
      </c>
      <c r="I29">
        <v>300</v>
      </c>
      <c r="J29" t="s">
        <v>28</v>
      </c>
    </row>
    <row r="30" spans="2:10" x14ac:dyDescent="0.25">
      <c r="B30">
        <v>28</v>
      </c>
      <c r="C30">
        <v>0</v>
      </c>
      <c r="D30" t="s">
        <v>23</v>
      </c>
      <c r="E30">
        <v>-120</v>
      </c>
      <c r="F30" t="s">
        <v>16</v>
      </c>
      <c r="G30" t="s">
        <v>14</v>
      </c>
      <c r="H30" t="s">
        <v>14</v>
      </c>
      <c r="I30">
        <v>300</v>
      </c>
      <c r="J30" t="s">
        <v>28</v>
      </c>
    </row>
    <row r="31" spans="2:10" x14ac:dyDescent="0.25">
      <c r="B31">
        <v>29</v>
      </c>
      <c r="C31">
        <v>0</v>
      </c>
      <c r="D31" t="s">
        <v>23</v>
      </c>
      <c r="E31">
        <v>-120</v>
      </c>
      <c r="F31" t="s">
        <v>16</v>
      </c>
      <c r="G31" t="s">
        <v>14</v>
      </c>
      <c r="H31" t="s">
        <v>14</v>
      </c>
      <c r="I31">
        <v>500</v>
      </c>
      <c r="J31" t="s">
        <v>28</v>
      </c>
    </row>
    <row r="32" spans="2:10" x14ac:dyDescent="0.25">
      <c r="B32">
        <v>30</v>
      </c>
      <c r="C32">
        <v>0</v>
      </c>
      <c r="D32" t="s">
        <v>23</v>
      </c>
      <c r="E32">
        <v>-120</v>
      </c>
      <c r="F32" t="s">
        <v>16</v>
      </c>
      <c r="G32" t="s">
        <v>14</v>
      </c>
      <c r="H32" t="s">
        <v>14</v>
      </c>
      <c r="I32">
        <v>700</v>
      </c>
      <c r="J32" t="s">
        <v>27</v>
      </c>
    </row>
    <row r="33" spans="2:10" x14ac:dyDescent="0.25">
      <c r="B33">
        <v>31</v>
      </c>
      <c r="C33">
        <v>0</v>
      </c>
      <c r="D33" t="s">
        <v>23</v>
      </c>
      <c r="E33">
        <v>-630</v>
      </c>
      <c r="F33" t="s">
        <v>15</v>
      </c>
      <c r="G33" t="s">
        <v>14</v>
      </c>
      <c r="H33" t="s">
        <v>14</v>
      </c>
      <c r="I33">
        <v>700</v>
      </c>
      <c r="J33" t="s">
        <v>27</v>
      </c>
    </row>
    <row r="34" spans="2:10" x14ac:dyDescent="0.25">
      <c r="B34">
        <v>32</v>
      </c>
      <c r="C34">
        <v>0</v>
      </c>
      <c r="D34" t="s">
        <v>23</v>
      </c>
      <c r="E34">
        <v>-630</v>
      </c>
      <c r="F34" t="s">
        <v>15</v>
      </c>
      <c r="G34" t="s">
        <v>14</v>
      </c>
      <c r="H34" t="s">
        <v>14</v>
      </c>
      <c r="I34">
        <v>500</v>
      </c>
      <c r="J34" t="s">
        <v>28</v>
      </c>
    </row>
    <row r="35" spans="2:10" x14ac:dyDescent="0.25">
      <c r="B35">
        <v>33</v>
      </c>
      <c r="C35">
        <v>0</v>
      </c>
      <c r="D35" t="s">
        <v>23</v>
      </c>
      <c r="E35">
        <v>-630</v>
      </c>
      <c r="F35" t="s">
        <v>15</v>
      </c>
      <c r="G35" t="s">
        <v>14</v>
      </c>
      <c r="H35" t="s">
        <v>14</v>
      </c>
      <c r="I35">
        <v>300</v>
      </c>
      <c r="J35" t="s">
        <v>28</v>
      </c>
    </row>
    <row r="36" spans="2:10" x14ac:dyDescent="0.25">
      <c r="B36">
        <v>34</v>
      </c>
      <c r="C36">
        <v>1</v>
      </c>
      <c r="D36" t="s">
        <v>23</v>
      </c>
      <c r="E36">
        <v>-120</v>
      </c>
      <c r="F36" t="s">
        <v>15</v>
      </c>
      <c r="G36" t="s">
        <v>14</v>
      </c>
      <c r="H36" t="s">
        <v>14</v>
      </c>
      <c r="I36">
        <v>500</v>
      </c>
      <c r="J36" t="s">
        <v>38</v>
      </c>
    </row>
    <row r="37" spans="2:10" x14ac:dyDescent="0.25">
      <c r="B37">
        <v>35</v>
      </c>
      <c r="C37">
        <v>1</v>
      </c>
      <c r="D37" t="s">
        <v>23</v>
      </c>
      <c r="E37">
        <v>-120</v>
      </c>
      <c r="F37" t="s">
        <v>15</v>
      </c>
      <c r="G37" t="s">
        <v>14</v>
      </c>
      <c r="H37" t="s">
        <v>14</v>
      </c>
      <c r="I37">
        <v>700</v>
      </c>
      <c r="J37" t="s">
        <v>39</v>
      </c>
    </row>
    <row r="38" spans="2:10" x14ac:dyDescent="0.25">
      <c r="B38">
        <v>36</v>
      </c>
      <c r="C38">
        <v>1</v>
      </c>
      <c r="D38" t="s">
        <v>23</v>
      </c>
      <c r="E38">
        <v>-120</v>
      </c>
      <c r="F38" t="s">
        <v>15</v>
      </c>
      <c r="G38" t="s">
        <v>14</v>
      </c>
      <c r="H38" t="s">
        <v>14</v>
      </c>
      <c r="I38">
        <v>300</v>
      </c>
      <c r="J38" t="s">
        <v>40</v>
      </c>
    </row>
    <row r="39" spans="2:10" x14ac:dyDescent="0.25">
      <c r="B39">
        <v>37</v>
      </c>
      <c r="C39">
        <v>1</v>
      </c>
      <c r="D39" t="s">
        <v>23</v>
      </c>
      <c r="E39">
        <v>-120</v>
      </c>
      <c r="F39" t="s">
        <v>15</v>
      </c>
      <c r="G39" t="s">
        <v>14</v>
      </c>
      <c r="H39" t="s">
        <v>14</v>
      </c>
      <c r="I39">
        <v>460</v>
      </c>
      <c r="J39" t="s">
        <v>41</v>
      </c>
    </row>
    <row r="40" spans="2:10" x14ac:dyDescent="0.25">
      <c r="B40">
        <v>38</v>
      </c>
      <c r="C40">
        <v>1</v>
      </c>
      <c r="D40" t="s">
        <v>5</v>
      </c>
      <c r="E40">
        <v>-400</v>
      </c>
      <c r="F40" t="s">
        <v>15</v>
      </c>
      <c r="G40" t="s">
        <v>14</v>
      </c>
      <c r="H40" t="s">
        <v>14</v>
      </c>
      <c r="I40">
        <v>0</v>
      </c>
      <c r="J40" t="s">
        <v>42</v>
      </c>
    </row>
    <row r="41" spans="2:10" x14ac:dyDescent="0.25">
      <c r="B41">
        <v>39</v>
      </c>
      <c r="C41">
        <v>1</v>
      </c>
      <c r="D41" t="s">
        <v>5</v>
      </c>
      <c r="E41">
        <v>400</v>
      </c>
      <c r="F41" t="s">
        <v>14</v>
      </c>
      <c r="G41" t="s">
        <v>14</v>
      </c>
      <c r="H41" t="s">
        <v>15</v>
      </c>
      <c r="I41">
        <v>0</v>
      </c>
      <c r="J41" t="s">
        <v>43</v>
      </c>
    </row>
    <row r="42" spans="2:10" x14ac:dyDescent="0.25">
      <c r="B42">
        <v>40</v>
      </c>
      <c r="C42">
        <v>1</v>
      </c>
      <c r="D42" t="s">
        <v>5</v>
      </c>
      <c r="E42">
        <v>0</v>
      </c>
      <c r="F42" t="s">
        <v>14</v>
      </c>
      <c r="G42" t="s">
        <v>15</v>
      </c>
      <c r="H42" t="s">
        <v>14</v>
      </c>
      <c r="I42">
        <v>0</v>
      </c>
      <c r="J42" t="s">
        <v>44</v>
      </c>
    </row>
    <row r="43" spans="2:10" x14ac:dyDescent="0.25">
      <c r="B43">
        <v>41</v>
      </c>
      <c r="C43">
        <v>1</v>
      </c>
      <c r="D43" t="s">
        <v>5</v>
      </c>
      <c r="E43">
        <v>0</v>
      </c>
      <c r="F43" t="s">
        <v>14</v>
      </c>
      <c r="G43" t="s">
        <v>15</v>
      </c>
      <c r="H43" t="s">
        <v>14</v>
      </c>
      <c r="I43">
        <v>0</v>
      </c>
      <c r="J43" t="s">
        <v>49</v>
      </c>
    </row>
    <row r="44" spans="2:10" x14ac:dyDescent="0.25">
      <c r="B44">
        <v>42</v>
      </c>
      <c r="C44">
        <v>1</v>
      </c>
      <c r="D44" t="s">
        <v>5</v>
      </c>
      <c r="E44">
        <v>0</v>
      </c>
      <c r="F44" t="s">
        <v>14</v>
      </c>
      <c r="G44" t="s">
        <v>15</v>
      </c>
      <c r="H44" t="s">
        <v>14</v>
      </c>
      <c r="I44">
        <v>0</v>
      </c>
      <c r="J44" t="s">
        <v>48</v>
      </c>
    </row>
    <row r="45" spans="2:10" x14ac:dyDescent="0.25">
      <c r="B45">
        <v>43</v>
      </c>
      <c r="C45">
        <v>1</v>
      </c>
      <c r="D45" t="s">
        <v>5</v>
      </c>
      <c r="E45">
        <v>0</v>
      </c>
      <c r="F45" t="s">
        <v>14</v>
      </c>
      <c r="G45" t="s">
        <v>15</v>
      </c>
      <c r="H45" t="s">
        <v>14</v>
      </c>
      <c r="I45">
        <v>0</v>
      </c>
      <c r="J45" t="s">
        <v>47</v>
      </c>
    </row>
    <row r="46" spans="2:10" x14ac:dyDescent="0.25">
      <c r="B46">
        <v>44</v>
      </c>
      <c r="C46">
        <v>1</v>
      </c>
      <c r="D46" t="s">
        <v>5</v>
      </c>
      <c r="E46">
        <v>0</v>
      </c>
      <c r="F46" t="s">
        <v>14</v>
      </c>
      <c r="G46" t="s">
        <v>15</v>
      </c>
      <c r="H46" t="s">
        <v>14</v>
      </c>
      <c r="I46">
        <v>0</v>
      </c>
      <c r="J46" t="s">
        <v>46</v>
      </c>
    </row>
    <row r="47" spans="2:10" x14ac:dyDescent="0.25">
      <c r="B47">
        <v>45</v>
      </c>
      <c r="C47">
        <v>1</v>
      </c>
      <c r="D47" t="s">
        <v>5</v>
      </c>
      <c r="E47">
        <v>0</v>
      </c>
      <c r="F47" t="s">
        <v>14</v>
      </c>
      <c r="G47" t="s">
        <v>15</v>
      </c>
      <c r="H47" t="s">
        <v>14</v>
      </c>
      <c r="I47">
        <v>0</v>
      </c>
      <c r="J47" t="s">
        <v>45</v>
      </c>
    </row>
  </sheetData>
  <mergeCells count="1">
    <mergeCell ref="F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Jobs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Fintan Healy</dc:creator>
  <cp:lastModifiedBy>Fintan Healy</cp:lastModifiedBy>
  <dcterms:created xsi:type="dcterms:W3CDTF">2022-08-01T10:06:42Z</dcterms:created>
  <dcterms:modified xsi:type="dcterms:W3CDTF">2023-04-04T16:18:20Z</dcterms:modified>
</cp:coreProperties>
</file>