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ICLO 2020-1\Inteligencia Artificial\Trabajo Covid\"/>
    </mc:Choice>
  </mc:AlternateContent>
  <bookViews>
    <workbookView xWindow="0" yWindow="0" windowWidth="20490" windowHeight="7650" tabRatio="867"/>
  </bookViews>
  <sheets>
    <sheet name="Positivos_Covid-DATOS CUSCO" sheetId="3" r:id="rId1"/>
    <sheet name="GRAFICO-1" sheetId="7" r:id="rId2"/>
    <sheet name="GRAFICO-2" sheetId="11" r:id="rId3"/>
    <sheet name="GRAFICO-3" sheetId="12" r:id="rId4"/>
    <sheet name="GRAFICO-4" sheetId="6" r:id="rId5"/>
    <sheet name="GRAFICO-5" sheetId="4" r:id="rId6"/>
    <sheet name="GRAFICO-6" sheetId="8" r:id="rId7"/>
    <sheet name="GRAFICO-7" sheetId="9" r:id="rId8"/>
    <sheet name="GRAFICO-8" sheetId="13" r:id="rId9"/>
    <sheet name="GRAFICO-9" sheetId="15" r:id="rId10"/>
  </sheets>
  <definedNames>
    <definedName name="_xlnm._FilterDatabase" localSheetId="0" hidden="1">'Positivos_Covid-DATOS CUSCO'!$A$1:$H$1420</definedName>
    <definedName name="COVID">#REF!</definedName>
    <definedName name="positivos_covid" localSheetId="0">'Positivos_Covid-DATOS CUSCO'!$A$1:$H$1420</definedName>
  </definedNames>
  <calcPr calcId="162913"/>
</workbook>
</file>

<file path=xl/calcChain.xml><?xml version="1.0" encoding="utf-8"?>
<calcChain xmlns="http://schemas.openxmlformats.org/spreadsheetml/2006/main">
  <c r="C8" i="15" l="1"/>
  <c r="B8" i="15"/>
  <c r="C7" i="15"/>
  <c r="B7" i="15"/>
  <c r="C6" i="15"/>
  <c r="B6" i="15"/>
  <c r="C5" i="15"/>
  <c r="B5" i="15"/>
  <c r="C4" i="15"/>
  <c r="B4" i="15"/>
  <c r="C3" i="15"/>
  <c r="B3" i="15"/>
  <c r="C4" i="13"/>
  <c r="C6" i="13"/>
  <c r="C5" i="13"/>
  <c r="C3" i="13"/>
  <c r="C7" i="13"/>
  <c r="B4" i="12"/>
  <c r="B5" i="12"/>
  <c r="E5" i="12" s="1"/>
  <c r="B6" i="12"/>
  <c r="B7" i="12"/>
  <c r="E7" i="12" s="1"/>
  <c r="B8" i="12"/>
  <c r="E8" i="12" s="1"/>
  <c r="B9" i="12"/>
  <c r="E9" i="12" s="1"/>
  <c r="B3" i="12"/>
  <c r="B4" i="11"/>
  <c r="B5" i="11"/>
  <c r="B6" i="11"/>
  <c r="B7" i="11"/>
  <c r="B8" i="11"/>
  <c r="B9" i="11"/>
  <c r="B10" i="11"/>
  <c r="B11" i="11"/>
  <c r="B12" i="11"/>
  <c r="B13" i="11"/>
  <c r="B14" i="11"/>
  <c r="E14" i="11" s="1"/>
  <c r="B15" i="11"/>
  <c r="B16" i="11"/>
  <c r="E16" i="11" s="1"/>
  <c r="B3" i="11"/>
  <c r="C8" i="9"/>
  <c r="B8" i="9"/>
  <c r="C7" i="9"/>
  <c r="B7" i="9"/>
  <c r="C6" i="9"/>
  <c r="B6" i="9"/>
  <c r="C5" i="9"/>
  <c r="B5" i="9"/>
  <c r="C4" i="9"/>
  <c r="B4" i="9"/>
  <c r="C3" i="9"/>
  <c r="B3" i="9"/>
  <c r="B4" i="8"/>
  <c r="E4" i="8" s="1"/>
  <c r="B8" i="8"/>
  <c r="E8" i="8" s="1"/>
  <c r="B7" i="8"/>
  <c r="E7" i="8" s="1"/>
  <c r="B6" i="8"/>
  <c r="E6" i="8" s="1"/>
  <c r="B5" i="8"/>
  <c r="B3" i="8"/>
  <c r="B4" i="7"/>
  <c r="B3" i="7"/>
  <c r="I1134" i="3"/>
  <c r="I1138" i="3"/>
  <c r="I1129" i="3"/>
  <c r="I1198" i="3"/>
  <c r="I1345" i="3"/>
  <c r="I1274" i="3"/>
  <c r="I1356" i="3"/>
  <c r="I1250" i="3"/>
  <c r="I1272" i="3"/>
  <c r="I1339" i="3"/>
  <c r="I1352" i="3"/>
  <c r="I1327" i="3"/>
  <c r="I1275" i="3"/>
  <c r="I1299" i="3"/>
  <c r="I1279" i="3"/>
  <c r="I1288" i="3"/>
  <c r="I1291" i="3"/>
  <c r="I1320" i="3"/>
  <c r="I1311" i="3"/>
  <c r="I1287" i="3"/>
  <c r="I1286" i="3"/>
  <c r="I1293" i="3"/>
  <c r="I1317" i="3"/>
  <c r="I1310" i="3"/>
  <c r="I1326" i="3"/>
  <c r="I1314" i="3"/>
  <c r="I1281" i="3"/>
  <c r="I1303" i="3"/>
  <c r="I1304" i="3"/>
  <c r="I1280" i="3"/>
  <c r="I1309" i="3"/>
  <c r="I1302" i="3"/>
  <c r="I1321" i="3"/>
  <c r="I1319" i="3"/>
  <c r="I1277" i="3"/>
  <c r="I1290" i="3"/>
  <c r="I1313" i="3"/>
  <c r="I1273" i="3"/>
  <c r="I1315" i="3"/>
  <c r="I1289" i="3"/>
  <c r="I1355" i="3"/>
  <c r="I1297" i="3"/>
  <c r="I1305" i="3"/>
  <c r="I1358" i="3"/>
  <c r="I1324" i="3"/>
  <c r="I1284" i="3"/>
  <c r="I1325" i="3"/>
  <c r="I1353" i="3"/>
  <c r="I1333" i="3"/>
  <c r="I833" i="3"/>
  <c r="I683" i="3"/>
  <c r="I587" i="3"/>
  <c r="I684" i="3"/>
  <c r="I81" i="3"/>
  <c r="I87" i="3"/>
  <c r="I88" i="3"/>
  <c r="I629" i="3"/>
  <c r="I106" i="3"/>
  <c r="I341" i="3"/>
  <c r="I377" i="3"/>
  <c r="I1271" i="3"/>
  <c r="I1323" i="3"/>
  <c r="I1270" i="3"/>
  <c r="I1308" i="3"/>
  <c r="I1322" i="3"/>
  <c r="I1318" i="3"/>
  <c r="I1306" i="3"/>
  <c r="I1123" i="3"/>
  <c r="I1172" i="3"/>
  <c r="I1116" i="3"/>
  <c r="I1167" i="3"/>
  <c r="I1174" i="3"/>
  <c r="I1132" i="3"/>
  <c r="I1152" i="3"/>
  <c r="I1276" i="3"/>
  <c r="I1151" i="3"/>
  <c r="I1180" i="3"/>
  <c r="I1181" i="3"/>
  <c r="I1157" i="3"/>
  <c r="I1139" i="3"/>
  <c r="I1159" i="3"/>
  <c r="I1203" i="3"/>
  <c r="I1184" i="3"/>
  <c r="I1282" i="3"/>
  <c r="I1187" i="3"/>
  <c r="I914" i="3"/>
  <c r="I917" i="3"/>
  <c r="I921" i="3"/>
  <c r="I1246" i="3"/>
  <c r="I1039" i="3"/>
  <c r="I1165" i="3"/>
  <c r="I1127" i="3"/>
  <c r="I1149" i="3"/>
  <c r="I1154" i="3"/>
  <c r="I1170" i="3"/>
  <c r="I1259" i="3"/>
  <c r="I1153" i="3"/>
  <c r="I1260" i="3"/>
  <c r="I1278" i="3"/>
  <c r="I1137" i="3"/>
  <c r="I1082" i="3"/>
  <c r="I1185" i="3"/>
  <c r="I1079" i="3"/>
  <c r="I1117" i="3"/>
  <c r="I1243" i="3"/>
  <c r="I1121" i="3"/>
  <c r="I1177" i="3"/>
  <c r="I1205" i="3"/>
  <c r="I957" i="3"/>
  <c r="I1247" i="3"/>
  <c r="I1211" i="3"/>
  <c r="I1102" i="3"/>
  <c r="I1126" i="3"/>
  <c r="I1222" i="3"/>
  <c r="I1223" i="3"/>
  <c r="I1150" i="3"/>
  <c r="I1197" i="3"/>
  <c r="I1054" i="3"/>
  <c r="I1055" i="3"/>
  <c r="I1062" i="3"/>
  <c r="I1122" i="3"/>
  <c r="I1307" i="3"/>
  <c r="I1340" i="3"/>
  <c r="I1341" i="3"/>
  <c r="I1328" i="3"/>
  <c r="I1298" i="3"/>
  <c r="I1357" i="3"/>
  <c r="I1329" i="3"/>
  <c r="I1295" i="3"/>
  <c r="I1330" i="3"/>
  <c r="I1337" i="3"/>
  <c r="I1336" i="3"/>
  <c r="I1365" i="3"/>
  <c r="I1361" i="3"/>
  <c r="I1362" i="3"/>
  <c r="I1312" i="3"/>
  <c r="I1155" i="3"/>
  <c r="I1176" i="3"/>
  <c r="I1131" i="3"/>
  <c r="I1229" i="3"/>
  <c r="I1183" i="3"/>
  <c r="I1241" i="3"/>
  <c r="I1262" i="3"/>
  <c r="I1186" i="3"/>
  <c r="I1175" i="3"/>
  <c r="I1343" i="3"/>
  <c r="I1369" i="3"/>
  <c r="I1349" i="3"/>
  <c r="I1348" i="3"/>
  <c r="I1346" i="3"/>
  <c r="I1373" i="3"/>
  <c r="I1316" i="3"/>
  <c r="I1367" i="3"/>
  <c r="I1354" i="3"/>
  <c r="I1366" i="3"/>
  <c r="I1375" i="3"/>
  <c r="I1283" i="3"/>
  <c r="I1360" i="3"/>
  <c r="I1347" i="3"/>
  <c r="I1364" i="3"/>
  <c r="I1371" i="3"/>
  <c r="I1200" i="3"/>
  <c r="I1370" i="3"/>
  <c r="I1415" i="3"/>
  <c r="I1418" i="3"/>
  <c r="I1368" i="3"/>
  <c r="I1405" i="3"/>
  <c r="I1416" i="3"/>
  <c r="I1379" i="3"/>
  <c r="I1374" i="3"/>
  <c r="I1419" i="3"/>
  <c r="I1412" i="3"/>
  <c r="I1338" i="3"/>
  <c r="I1380" i="3"/>
  <c r="I1342" i="3"/>
  <c r="I1378" i="3"/>
  <c r="I1402" i="3"/>
  <c r="I1193" i="3"/>
  <c r="I870" i="3"/>
  <c r="I1179" i="3"/>
  <c r="I1192" i="3"/>
  <c r="I1191" i="3"/>
  <c r="I1128" i="3"/>
  <c r="I1188" i="3"/>
  <c r="I1267" i="3"/>
  <c r="I1209" i="3"/>
  <c r="I1141" i="3"/>
  <c r="I1162" i="3"/>
  <c r="I1204" i="3"/>
  <c r="I1190" i="3"/>
  <c r="I1207" i="3"/>
  <c r="I1285" i="3"/>
  <c r="I1124" i="3"/>
  <c r="I1145" i="3"/>
  <c r="I1195" i="3"/>
  <c r="I1237" i="3"/>
  <c r="I1135" i="3"/>
  <c r="I1136" i="3"/>
  <c r="I1201" i="3"/>
  <c r="I1161" i="3"/>
  <c r="I1189" i="3"/>
  <c r="I925" i="3"/>
  <c r="I1142" i="3"/>
  <c r="I1164" i="3"/>
  <c r="I1166" i="3"/>
  <c r="I1268" i="3"/>
  <c r="I1125" i="3"/>
  <c r="I966" i="3"/>
  <c r="I1144" i="3"/>
  <c r="I877" i="3"/>
  <c r="I1182" i="3"/>
  <c r="I1146" i="3"/>
  <c r="I1133" i="3"/>
  <c r="I1156" i="3"/>
  <c r="I1363" i="3"/>
  <c r="I1411" i="3"/>
  <c r="I1398" i="3"/>
  <c r="I1383" i="3"/>
  <c r="I1344" i="3"/>
  <c r="I1377" i="3"/>
  <c r="I1408" i="3"/>
  <c r="I1420" i="3"/>
  <c r="I1372" i="3"/>
  <c r="I40" i="3"/>
  <c r="I924" i="3"/>
  <c r="I338" i="3"/>
  <c r="I53" i="3"/>
  <c r="I51" i="3"/>
  <c r="I52" i="3"/>
  <c r="I54" i="3"/>
  <c r="I165" i="3"/>
  <c r="I337" i="3"/>
  <c r="I319" i="3"/>
  <c r="I330" i="3"/>
  <c r="I908" i="3"/>
  <c r="I290" i="3"/>
  <c r="I892" i="3"/>
  <c r="I1023" i="3"/>
  <c r="I55" i="3"/>
  <c r="I61" i="3"/>
  <c r="I58" i="3"/>
  <c r="I64" i="3"/>
  <c r="I368" i="3"/>
  <c r="I347" i="3"/>
  <c r="I385" i="3"/>
  <c r="I379" i="3"/>
  <c r="I350" i="3"/>
  <c r="I343" i="3"/>
  <c r="I374" i="3"/>
  <c r="I359" i="3"/>
  <c r="I373" i="3"/>
  <c r="I388" i="3"/>
  <c r="I378" i="3"/>
  <c r="I363" i="3"/>
  <c r="I1096" i="3"/>
  <c r="I1026" i="3"/>
  <c r="I1101" i="3"/>
  <c r="I140" i="3"/>
  <c r="I638" i="3"/>
  <c r="I651" i="3"/>
  <c r="I67" i="3"/>
  <c r="I230" i="3"/>
  <c r="I755" i="3"/>
  <c r="I789" i="3"/>
  <c r="I376" i="3"/>
  <c r="I352" i="3"/>
  <c r="I390" i="3"/>
  <c r="I344" i="3"/>
  <c r="I391" i="3"/>
  <c r="I383" i="3"/>
  <c r="I381" i="3"/>
  <c r="I358" i="3"/>
  <c r="I392" i="3"/>
  <c r="I345" i="3"/>
  <c r="I366" i="3"/>
  <c r="I380" i="3"/>
  <c r="I369" i="3"/>
  <c r="I346" i="3"/>
  <c r="I356" i="3"/>
  <c r="I353" i="3"/>
  <c r="I351" i="3"/>
  <c r="I387" i="3"/>
  <c r="I308" i="3"/>
  <c r="I309" i="3"/>
  <c r="I1090" i="3"/>
  <c r="I971" i="3"/>
  <c r="I859" i="3"/>
  <c r="I969" i="3"/>
  <c r="I1019" i="3"/>
  <c r="I1021" i="3"/>
  <c r="I900" i="3"/>
  <c r="I976" i="3"/>
  <c r="I903" i="3"/>
  <c r="I943" i="3"/>
  <c r="I985" i="3"/>
  <c r="I909" i="3"/>
  <c r="I947" i="3"/>
  <c r="I915" i="3"/>
  <c r="I918" i="3"/>
  <c r="I954" i="3"/>
  <c r="I160" i="3"/>
  <c r="I656" i="3"/>
  <c r="I663" i="3"/>
  <c r="I668" i="3"/>
  <c r="I645" i="3"/>
  <c r="I639" i="3"/>
  <c r="I152" i="3"/>
  <c r="I124" i="3"/>
  <c r="I150" i="3"/>
  <c r="I195" i="3"/>
  <c r="I821" i="3"/>
  <c r="I267" i="3"/>
  <c r="I722" i="3"/>
  <c r="I657" i="3"/>
  <c r="I653" i="3"/>
  <c r="I643" i="3"/>
  <c r="I659" i="3"/>
  <c r="I660" i="3"/>
  <c r="I667" i="3"/>
  <c r="I661" i="3"/>
  <c r="I654" i="3"/>
  <c r="I641" i="3"/>
  <c r="I655" i="3"/>
  <c r="I665" i="3"/>
  <c r="I640" i="3"/>
  <c r="I723" i="3"/>
  <c r="I209" i="3"/>
  <c r="I212" i="3"/>
  <c r="I242" i="3"/>
  <c r="I280" i="3"/>
  <c r="I213" i="3"/>
  <c r="I243" i="3"/>
  <c r="I282" i="3"/>
  <c r="I226" i="3"/>
  <c r="I215" i="3"/>
  <c r="I253" i="3"/>
  <c r="I205" i="3"/>
  <c r="I208" i="3"/>
  <c r="I235" i="3"/>
  <c r="I231" i="3"/>
  <c r="I237" i="3"/>
  <c r="I239" i="3"/>
  <c r="I241" i="3"/>
  <c r="I266" i="3"/>
  <c r="I244" i="3"/>
  <c r="I245" i="3"/>
  <c r="I246" i="3"/>
  <c r="I382" i="3"/>
  <c r="I354" i="3"/>
  <c r="I375" i="3"/>
  <c r="I364" i="3"/>
  <c r="I360" i="3"/>
  <c r="I370" i="3"/>
  <c r="I371" i="3"/>
  <c r="I361" i="3"/>
  <c r="I355" i="3"/>
  <c r="I349" i="3"/>
  <c r="I365" i="3"/>
  <c r="I386" i="3"/>
  <c r="I362" i="3"/>
  <c r="I389" i="3"/>
  <c r="I367" i="3"/>
  <c r="I348" i="3"/>
  <c r="I384" i="3"/>
  <c r="I430" i="3"/>
  <c r="I415" i="3"/>
  <c r="I434" i="3"/>
  <c r="I420" i="3"/>
  <c r="I399" i="3"/>
  <c r="I911" i="3"/>
  <c r="I922" i="3"/>
  <c r="I956" i="3"/>
  <c r="I959" i="3"/>
  <c r="I1040" i="3"/>
  <c r="I871" i="3"/>
  <c r="I997" i="3"/>
  <c r="I884" i="3"/>
  <c r="I1000" i="3"/>
  <c r="I1001" i="3"/>
  <c r="I852" i="3"/>
  <c r="I888" i="3"/>
  <c r="I934" i="3"/>
  <c r="I967" i="3"/>
  <c r="I962" i="3"/>
  <c r="I981" i="3"/>
  <c r="I855" i="3"/>
  <c r="I1014" i="3"/>
  <c r="I858" i="3"/>
  <c r="I1017" i="3"/>
  <c r="I1018" i="3"/>
  <c r="I862" i="3"/>
  <c r="I942" i="3"/>
  <c r="I939" i="3"/>
  <c r="I940" i="3"/>
  <c r="I860" i="3"/>
  <c r="I897" i="3"/>
  <c r="I898" i="3"/>
  <c r="I1025" i="3"/>
  <c r="I1028" i="3"/>
  <c r="I1029" i="3"/>
  <c r="I1034" i="3"/>
  <c r="I864" i="3"/>
  <c r="I865" i="3"/>
  <c r="I948" i="3"/>
  <c r="I1031" i="3"/>
  <c r="I916" i="3"/>
  <c r="I919" i="3"/>
  <c r="I952" i="3"/>
  <c r="I993" i="3"/>
  <c r="I953" i="3"/>
  <c r="I1085" i="3"/>
  <c r="I994" i="3"/>
  <c r="I1094" i="3"/>
  <c r="I1042" i="3"/>
  <c r="I873" i="3"/>
  <c r="I931" i="3"/>
  <c r="I1047" i="3"/>
  <c r="I1007" i="3"/>
  <c r="I883" i="3"/>
  <c r="I889" i="3"/>
  <c r="I1010" i="3"/>
  <c r="I893" i="3"/>
  <c r="I895" i="3"/>
  <c r="I894" i="3"/>
  <c r="I207" i="3"/>
  <c r="I304" i="3"/>
  <c r="I166" i="3"/>
  <c r="I159" i="3"/>
  <c r="I204" i="3"/>
  <c r="I293" i="3"/>
  <c r="I259" i="3"/>
  <c r="I302" i="3"/>
  <c r="I782" i="3"/>
  <c r="I277" i="3"/>
  <c r="I132" i="3"/>
  <c r="I752" i="3"/>
  <c r="I288" i="3"/>
  <c r="I228" i="3"/>
  <c r="I145" i="3"/>
  <c r="I114" i="3"/>
  <c r="I299" i="3"/>
  <c r="I644" i="3"/>
  <c r="I642" i="3"/>
  <c r="I649" i="3"/>
  <c r="I658" i="3"/>
  <c r="I669" i="3"/>
  <c r="I671" i="3"/>
  <c r="I141" i="3"/>
  <c r="I98" i="3"/>
  <c r="I172" i="3"/>
  <c r="I221" i="3"/>
  <c r="I737" i="3"/>
  <c r="I73" i="3"/>
  <c r="I74" i="3"/>
  <c r="I82" i="3"/>
  <c r="I86" i="3"/>
  <c r="I136" i="3"/>
  <c r="I310" i="3"/>
  <c r="I648" i="3"/>
  <c r="I70" i="3"/>
  <c r="I131" i="3"/>
  <c r="I276" i="3"/>
  <c r="I739" i="3"/>
  <c r="I191" i="3"/>
  <c r="I174" i="3"/>
  <c r="I144" i="3"/>
  <c r="I153" i="3"/>
  <c r="I284" i="3"/>
  <c r="I133" i="3"/>
  <c r="I272" i="3"/>
  <c r="I146" i="3"/>
  <c r="I138" i="3"/>
  <c r="I300" i="3"/>
  <c r="I189" i="3"/>
  <c r="I217" i="3"/>
  <c r="I236" i="3"/>
  <c r="I780" i="3"/>
  <c r="I798" i="3"/>
  <c r="I1012" i="3"/>
  <c r="I1114" i="3"/>
  <c r="I1120" i="3"/>
  <c r="I1105" i="3"/>
  <c r="I1069" i="3"/>
  <c r="I1072" i="3"/>
  <c r="I1113" i="3"/>
  <c r="I1092" i="3"/>
  <c r="I1050" i="3"/>
  <c r="I1065" i="3"/>
  <c r="I1107" i="3"/>
  <c r="I1109" i="3"/>
  <c r="I1068" i="3"/>
  <c r="I1083" i="3"/>
  <c r="I1087" i="3"/>
  <c r="I1048" i="3"/>
  <c r="I849" i="3"/>
  <c r="I1059" i="3"/>
  <c r="I214" i="3"/>
  <c r="I248" i="3"/>
  <c r="I271" i="3"/>
  <c r="I249" i="3"/>
  <c r="I286" i="3"/>
  <c r="I287" i="3"/>
  <c r="I289" i="3"/>
  <c r="I251" i="3"/>
  <c r="I252" i="3"/>
  <c r="I291" i="3"/>
  <c r="I233" i="3"/>
  <c r="I206" i="3"/>
  <c r="I232" i="3"/>
  <c r="I317" i="3"/>
  <c r="I315" i="3"/>
  <c r="I316" i="3"/>
  <c r="I334" i="3"/>
  <c r="I335" i="3"/>
  <c r="I329" i="3"/>
  <c r="I866" i="3"/>
  <c r="I986" i="3"/>
  <c r="I1030" i="3"/>
  <c r="I950" i="3"/>
  <c r="I874" i="3"/>
  <c r="I846" i="3"/>
  <c r="I965" i="3"/>
  <c r="I999" i="3"/>
  <c r="I854" i="3"/>
  <c r="I970" i="3"/>
  <c r="I1015" i="3"/>
  <c r="I876" i="3"/>
  <c r="I941" i="3"/>
  <c r="I1024" i="3"/>
  <c r="I393" i="3"/>
  <c r="I394" i="3"/>
  <c r="I418" i="3"/>
  <c r="I414" i="3"/>
  <c r="I405" i="3"/>
  <c r="I413" i="3"/>
  <c r="I408" i="3"/>
  <c r="I429" i="3"/>
  <c r="I426" i="3"/>
  <c r="I435" i="3"/>
  <c r="I427" i="3"/>
  <c r="I409" i="3"/>
  <c r="I403" i="3"/>
  <c r="I417" i="3"/>
  <c r="I438" i="3"/>
  <c r="I400" i="3"/>
  <c r="I398" i="3"/>
  <c r="I402" i="3"/>
  <c r="I412" i="3"/>
  <c r="I428" i="3"/>
  <c r="I395" i="3"/>
  <c r="I404" i="3"/>
  <c r="I422" i="3"/>
  <c r="I439" i="3"/>
  <c r="I423" i="3"/>
  <c r="I410" i="3"/>
  <c r="I424" i="3"/>
  <c r="I431" i="3"/>
  <c r="I411" i="3"/>
  <c r="I397" i="3"/>
  <c r="I437" i="3"/>
  <c r="I433" i="3"/>
  <c r="I432" i="3"/>
  <c r="I421" i="3"/>
  <c r="I419" i="3"/>
  <c r="I396" i="3"/>
  <c r="I407" i="3"/>
  <c r="I436" i="3"/>
  <c r="I425" i="3"/>
  <c r="I485" i="3"/>
  <c r="I443" i="3"/>
  <c r="I486" i="3"/>
  <c r="I472" i="3"/>
  <c r="I473" i="3"/>
  <c r="I454" i="3"/>
  <c r="I448" i="3"/>
  <c r="I477" i="3"/>
  <c r="I483" i="3"/>
  <c r="I470" i="3"/>
  <c r="I474" i="3"/>
  <c r="I475" i="3"/>
  <c r="I455" i="3"/>
  <c r="I463" i="3"/>
  <c r="I868" i="3"/>
  <c r="I989" i="3"/>
  <c r="I1077" i="3"/>
  <c r="I923" i="3"/>
  <c r="I980" i="3"/>
  <c r="I273" i="3"/>
  <c r="I256" i="3"/>
  <c r="I718" i="3"/>
  <c r="I247" i="3"/>
  <c r="I268" i="3"/>
  <c r="I281" i="3"/>
  <c r="I222" i="3"/>
  <c r="I265" i="3"/>
  <c r="I129" i="3"/>
  <c r="I130" i="3"/>
  <c r="I730" i="3"/>
  <c r="I303" i="3"/>
  <c r="I297" i="3"/>
  <c r="I175" i="3"/>
  <c r="I778" i="3"/>
  <c r="I111" i="3"/>
  <c r="I180" i="3"/>
  <c r="I298" i="3"/>
  <c r="I210" i="3"/>
  <c r="I211" i="3"/>
  <c r="I678" i="3"/>
  <c r="I744" i="3"/>
  <c r="I71" i="3"/>
  <c r="I687" i="3"/>
  <c r="I721" i="3"/>
  <c r="I831" i="3"/>
  <c r="I128" i="3"/>
  <c r="I183" i="3"/>
  <c r="I787" i="3"/>
  <c r="I834" i="3"/>
  <c r="I753" i="3"/>
  <c r="I200" i="3"/>
  <c r="I274" i="3"/>
  <c r="I275" i="3"/>
  <c r="I107" i="3"/>
  <c r="I756" i="3"/>
  <c r="I759" i="3"/>
  <c r="I685" i="3"/>
  <c r="I805" i="3"/>
  <c r="I810" i="3"/>
  <c r="I169" i="3"/>
  <c r="I296" i="3"/>
  <c r="I736" i="3"/>
  <c r="I738" i="3"/>
  <c r="I768" i="3"/>
  <c r="I813" i="3"/>
  <c r="I92" i="3"/>
  <c r="I467" i="3"/>
  <c r="I487" i="3"/>
  <c r="I445" i="3"/>
  <c r="I459" i="3"/>
  <c r="I481" i="3"/>
  <c r="I456" i="3"/>
  <c r="I460" i="3"/>
  <c r="I451" i="3"/>
  <c r="I480" i="3"/>
  <c r="I478" i="3"/>
  <c r="I458" i="3"/>
  <c r="I479" i="3"/>
  <c r="I441" i="3"/>
  <c r="I461" i="3"/>
  <c r="I469" i="3"/>
  <c r="I471" i="3"/>
  <c r="I488" i="3"/>
  <c r="I482" i="3"/>
  <c r="I464" i="3"/>
  <c r="I446" i="3"/>
  <c r="I476" i="3"/>
  <c r="I465" i="3"/>
  <c r="I452" i="3"/>
  <c r="I453" i="3"/>
  <c r="I450" i="3"/>
  <c r="I466" i="3"/>
  <c r="I462" i="3"/>
  <c r="I457" i="3"/>
  <c r="I484" i="3"/>
  <c r="I442" i="3"/>
  <c r="I468" i="3"/>
  <c r="I447" i="3"/>
  <c r="I493" i="3"/>
  <c r="I494" i="3"/>
  <c r="I496" i="3"/>
  <c r="I489" i="3"/>
  <c r="I490" i="3"/>
  <c r="I499" i="3"/>
  <c r="I491" i="3"/>
  <c r="I498" i="3"/>
  <c r="I492" i="3"/>
  <c r="I495" i="3"/>
  <c r="I497" i="3"/>
  <c r="I501" i="3"/>
  <c r="I500" i="3"/>
  <c r="I533" i="3"/>
  <c r="I536" i="3"/>
  <c r="I529" i="3"/>
  <c r="I545" i="3"/>
  <c r="I504" i="3"/>
  <c r="I524" i="3"/>
  <c r="I535" i="3"/>
  <c r="I528" i="3"/>
  <c r="I553" i="3"/>
  <c r="I540" i="3"/>
  <c r="I543" i="3"/>
  <c r="I550" i="3"/>
  <c r="I521" i="3"/>
  <c r="I537" i="3"/>
  <c r="I552" i="3"/>
  <c r="I506" i="3"/>
  <c r="I538" i="3"/>
  <c r="I547" i="3"/>
  <c r="I516" i="3"/>
  <c r="I502" i="3"/>
  <c r="I549" i="3"/>
  <c r="I534" i="3"/>
  <c r="I556" i="3"/>
  <c r="I526" i="3"/>
  <c r="I509" i="3"/>
  <c r="I530" i="3"/>
  <c r="I541" i="3"/>
  <c r="I507" i="3"/>
  <c r="I544" i="3"/>
  <c r="I503" i="3"/>
  <c r="I551" i="3"/>
  <c r="I555" i="3"/>
  <c r="I517" i="3"/>
  <c r="I557" i="3"/>
  <c r="I513" i="3"/>
  <c r="I525" i="3"/>
  <c r="I510" i="3"/>
  <c r="I514" i="3"/>
  <c r="I554" i="3"/>
  <c r="I531" i="3"/>
  <c r="I542" i="3"/>
  <c r="I532" i="3"/>
  <c r="I522" i="3"/>
  <c r="I523" i="3"/>
  <c r="I505" i="3"/>
  <c r="I539" i="3"/>
  <c r="I519" i="3"/>
  <c r="I548" i="3"/>
  <c r="I518" i="3"/>
  <c r="I546" i="3"/>
  <c r="I520" i="3"/>
  <c r="I511" i="3"/>
  <c r="I512" i="3"/>
  <c r="I508" i="3"/>
  <c r="I515" i="3"/>
  <c r="I527" i="3"/>
  <c r="I791" i="3"/>
  <c r="I148" i="3"/>
  <c r="I123" i="3"/>
  <c r="I262" i="3"/>
  <c r="I151" i="3"/>
  <c r="I155" i="3"/>
  <c r="I178" i="3"/>
  <c r="I72" i="3"/>
  <c r="I135" i="3"/>
  <c r="I158" i="3"/>
  <c r="I727" i="3"/>
  <c r="I740" i="3"/>
  <c r="I139" i="3"/>
  <c r="I147" i="3"/>
  <c r="I75" i="3"/>
  <c r="I83" i="3"/>
  <c r="I264" i="3"/>
  <c r="I305" i="3"/>
  <c r="I100" i="3"/>
  <c r="I681" i="3"/>
  <c r="I125" i="3"/>
  <c r="I120" i="3"/>
  <c r="I269" i="3"/>
  <c r="I127" i="3"/>
  <c r="I164" i="3"/>
  <c r="I157" i="3"/>
  <c r="I224" i="3"/>
  <c r="I728" i="3"/>
  <c r="I729" i="3"/>
  <c r="I715" i="3"/>
  <c r="I773" i="3"/>
  <c r="I771" i="3"/>
  <c r="I825" i="3"/>
  <c r="I126" i="3"/>
  <c r="I745" i="3"/>
  <c r="I820" i="3"/>
  <c r="I783" i="3"/>
  <c r="I785" i="3"/>
  <c r="I838" i="3"/>
  <c r="I108" i="3"/>
  <c r="I161" i="3"/>
  <c r="I841" i="3"/>
  <c r="I757" i="3"/>
  <c r="I842" i="3"/>
  <c r="I804" i="3"/>
  <c r="I734" i="3"/>
  <c r="I766" i="3"/>
  <c r="I260" i="3"/>
  <c r="I769" i="3"/>
  <c r="I78" i="3"/>
  <c r="I99" i="3"/>
  <c r="I263" i="3"/>
  <c r="I181" i="3"/>
  <c r="I826" i="3"/>
  <c r="I779" i="3"/>
  <c r="I750" i="3"/>
  <c r="I749" i="3"/>
  <c r="I724" i="3"/>
  <c r="I836" i="3"/>
  <c r="I185" i="3"/>
  <c r="I726" i="3"/>
  <c r="I199" i="3"/>
  <c r="I790" i="3"/>
  <c r="I792" i="3"/>
  <c r="I1099" i="3"/>
  <c r="I1080" i="3"/>
  <c r="I1103" i="3"/>
  <c r="I856" i="3"/>
  <c r="I867" i="3"/>
  <c r="I1104" i="3"/>
  <c r="I1110" i="3"/>
  <c r="I1070" i="3"/>
  <c r="I1073" i="3"/>
  <c r="I1074" i="3"/>
  <c r="I1075" i="3"/>
  <c r="I878" i="3"/>
  <c r="I1115" i="3"/>
  <c r="I1084" i="3"/>
  <c r="I1118" i="3"/>
  <c r="I1119" i="3"/>
  <c r="I845" i="3"/>
  <c r="I1009" i="3"/>
  <c r="I1106" i="3"/>
  <c r="I1108" i="3"/>
  <c r="I1111" i="3"/>
  <c r="I1112" i="3"/>
  <c r="I1037" i="3"/>
  <c r="I1036" i="3"/>
  <c r="I1044" i="3"/>
  <c r="I1049" i="3"/>
  <c r="I1052" i="3"/>
  <c r="I963" i="3"/>
  <c r="I1056" i="3"/>
  <c r="I1063" i="3"/>
  <c r="I1066" i="3"/>
  <c r="I113" i="3"/>
  <c r="I66" i="3"/>
  <c r="I270" i="3"/>
  <c r="I182" i="3"/>
  <c r="I167" i="3"/>
  <c r="I788" i="3"/>
  <c r="I794" i="3"/>
  <c r="I292" i="3"/>
  <c r="I234" i="3"/>
  <c r="I742" i="3"/>
  <c r="I192" i="3"/>
  <c r="I677" i="3"/>
  <c r="I686" i="3"/>
  <c r="I746" i="3"/>
  <c r="I223" i="3"/>
  <c r="I306" i="3"/>
  <c r="I679" i="3"/>
  <c r="I680" i="3"/>
  <c r="I747" i="3"/>
  <c r="I822" i="3"/>
  <c r="I313" i="3"/>
  <c r="I719" i="3"/>
  <c r="I720" i="3"/>
  <c r="I748" i="3"/>
  <c r="I197" i="3"/>
  <c r="I283" i="3"/>
  <c r="I835" i="3"/>
  <c r="I168" i="3"/>
  <c r="I186" i="3"/>
  <c r="I198" i="3"/>
  <c r="I751" i="3"/>
  <c r="I839" i="3"/>
  <c r="I682" i="3"/>
  <c r="I840" i="3"/>
  <c r="I187" i="3"/>
  <c r="I201" i="3"/>
  <c r="I229" i="3"/>
  <c r="I673" i="3"/>
  <c r="I758" i="3"/>
  <c r="I137" i="3"/>
  <c r="I170" i="3"/>
  <c r="I732" i="3"/>
  <c r="I765" i="3"/>
  <c r="I814" i="3"/>
  <c r="I294" i="3"/>
  <c r="I295" i="3"/>
  <c r="I171" i="3"/>
  <c r="I202" i="3"/>
  <c r="I698" i="3"/>
  <c r="I762" i="3"/>
  <c r="I801" i="3"/>
  <c r="I802" i="3"/>
  <c r="I803" i="3"/>
  <c r="I775" i="3"/>
  <c r="I240" i="3"/>
  <c r="I823" i="3"/>
  <c r="I163" i="3"/>
  <c r="I688" i="3"/>
  <c r="I828" i="3"/>
  <c r="I225" i="3"/>
  <c r="I689" i="3"/>
  <c r="I101" i="3"/>
  <c r="I102" i="3"/>
  <c r="I105" i="3"/>
  <c r="I109" i="3"/>
  <c r="I118" i="3"/>
  <c r="I699" i="3"/>
  <c r="I700" i="3"/>
  <c r="I702" i="3"/>
  <c r="I706" i="3"/>
  <c r="I707" i="3"/>
  <c r="I807" i="3"/>
  <c r="I586" i="3"/>
  <c r="I575" i="3"/>
  <c r="I588" i="3"/>
  <c r="I578" i="3"/>
  <c r="I579" i="3"/>
  <c r="I573" i="3"/>
  <c r="I568" i="3"/>
  <c r="I581" i="3"/>
  <c r="I569" i="3"/>
  <c r="I583" i="3"/>
  <c r="I589" i="3"/>
  <c r="I577" i="3"/>
  <c r="I584" i="3"/>
  <c r="I558" i="3"/>
  <c r="I559" i="3"/>
  <c r="I562" i="3"/>
  <c r="I576" i="3"/>
  <c r="I563" i="3"/>
  <c r="I574" i="3"/>
  <c r="I571" i="3"/>
  <c r="I570" i="3"/>
  <c r="I585" i="3"/>
  <c r="I565" i="3"/>
  <c r="I566" i="3"/>
  <c r="I560" i="3"/>
  <c r="I582" i="3"/>
  <c r="I561" i="3"/>
  <c r="I590" i="3"/>
  <c r="I572" i="3"/>
  <c r="I564" i="3"/>
  <c r="I567" i="3"/>
  <c r="I611" i="3"/>
  <c r="I630" i="3"/>
  <c r="I603" i="3"/>
  <c r="I598" i="3"/>
  <c r="I612" i="3"/>
  <c r="I614" i="3"/>
  <c r="I609" i="3"/>
  <c r="I633" i="3"/>
  <c r="I605" i="3"/>
  <c r="I615" i="3"/>
  <c r="I591" i="3"/>
  <c r="I610" i="3"/>
  <c r="I625" i="3"/>
  <c r="I594" i="3"/>
  <c r="I628" i="3"/>
  <c r="I632" i="3"/>
  <c r="I619" i="3"/>
  <c r="I621" i="3"/>
  <c r="I596" i="3"/>
  <c r="I595" i="3"/>
  <c r="I592" i="3"/>
  <c r="I597" i="3"/>
  <c r="I624" i="3"/>
  <c r="I634" i="3"/>
  <c r="I599" i="3"/>
  <c r="I626" i="3"/>
  <c r="I618" i="3"/>
  <c r="I601" i="3"/>
  <c r="I631" i="3"/>
  <c r="I604" i="3"/>
  <c r="I620" i="3"/>
  <c r="I627" i="3"/>
  <c r="I623" i="3"/>
  <c r="I593" i="3"/>
  <c r="I600" i="3"/>
  <c r="I602" i="3"/>
  <c r="I637" i="3"/>
  <c r="I636" i="3"/>
  <c r="I613" i="3"/>
  <c r="I606" i="3"/>
  <c r="I635" i="3"/>
  <c r="I616" i="3"/>
  <c r="I607" i="3"/>
  <c r="I617" i="3"/>
  <c r="I664" i="3"/>
  <c r="I863" i="3"/>
  <c r="I1089" i="3"/>
  <c r="I988" i="3"/>
  <c r="I850" i="3"/>
  <c r="I968" i="3"/>
  <c r="I936" i="3"/>
  <c r="I938" i="3"/>
  <c r="I974" i="3"/>
  <c r="I1020" i="3"/>
  <c r="I901" i="3"/>
  <c r="I977" i="3"/>
  <c r="I861" i="3"/>
  <c r="I910" i="3"/>
  <c r="I927" i="3"/>
  <c r="I958" i="3"/>
  <c r="I960" i="3"/>
  <c r="I879" i="3"/>
  <c r="I872" i="3"/>
  <c r="I961" i="3"/>
  <c r="I847" i="3"/>
  <c r="I886" i="3"/>
  <c r="I885" i="3"/>
  <c r="I875" i="3"/>
  <c r="I990" i="3"/>
  <c r="I1022" i="3"/>
  <c r="I1067" i="3"/>
  <c r="I978" i="3"/>
  <c r="I1027" i="3"/>
  <c r="I983" i="3"/>
  <c r="I1032" i="3"/>
  <c r="I920" i="3"/>
  <c r="I991" i="3"/>
  <c r="I992" i="3"/>
  <c r="I949" i="3"/>
  <c r="I1091" i="3"/>
  <c r="I1095" i="3"/>
  <c r="I928" i="3"/>
  <c r="I1100" i="3"/>
  <c r="I933" i="3"/>
  <c r="I1060" i="3"/>
  <c r="I1064" i="3"/>
  <c r="I1046" i="3"/>
  <c r="I972" i="3"/>
  <c r="I937" i="3"/>
  <c r="I912" i="3"/>
  <c r="I926" i="3"/>
  <c r="I1041" i="3"/>
  <c r="I1043" i="3"/>
  <c r="I964" i="3"/>
  <c r="I890" i="3"/>
  <c r="I843" i="3"/>
  <c r="I973" i="3"/>
  <c r="I979" i="3"/>
  <c r="I975" i="3"/>
  <c r="I1013" i="3"/>
  <c r="I1071" i="3"/>
  <c r="I904" i="3"/>
  <c r="I944" i="3"/>
  <c r="I945" i="3"/>
  <c r="I987" i="3"/>
  <c r="I1033" i="3"/>
  <c r="I951" i="3"/>
  <c r="I1035" i="3"/>
  <c r="I1088" i="3"/>
  <c r="I1038" i="3"/>
  <c r="I1097" i="3"/>
  <c r="I1002" i="3"/>
  <c r="I1003" i="3"/>
  <c r="I1005" i="3"/>
  <c r="I848" i="3"/>
  <c r="I851" i="3"/>
  <c r="I1011" i="3"/>
  <c r="I1057" i="3"/>
  <c r="I853" i="3"/>
  <c r="I1058" i="3"/>
  <c r="I1045" i="3"/>
  <c r="I984" i="3"/>
  <c r="I1081" i="3"/>
  <c r="I887" i="3"/>
  <c r="I650" i="3"/>
  <c r="I647" i="3"/>
  <c r="I662" i="3"/>
  <c r="I652" i="3"/>
  <c r="I666" i="3"/>
  <c r="I646" i="3"/>
  <c r="I670" i="3"/>
  <c r="I672" i="3"/>
  <c r="I326" i="3"/>
  <c r="I332" i="3"/>
  <c r="I323" i="3"/>
  <c r="I340" i="3"/>
  <c r="I324" i="3"/>
  <c r="I333" i="3"/>
  <c r="I321" i="3"/>
  <c r="I325" i="3"/>
  <c r="I336" i="3"/>
  <c r="I331" i="3"/>
  <c r="I327" i="3"/>
  <c r="I342" i="3"/>
  <c r="I322" i="3"/>
  <c r="I320" i="3"/>
  <c r="I339" i="3"/>
  <c r="I328" i="3"/>
  <c r="I710" i="3"/>
  <c r="I735" i="3"/>
  <c r="I770" i="3"/>
  <c r="I173" i="3"/>
  <c r="I219" i="3"/>
  <c r="I84" i="3"/>
  <c r="I117" i="3"/>
  <c r="I89" i="3"/>
  <c r="I95" i="3"/>
  <c r="I691" i="3"/>
  <c r="I692" i="3"/>
  <c r="I761" i="3"/>
  <c r="I696" i="3"/>
  <c r="I697" i="3"/>
  <c r="I731" i="3"/>
  <c r="I712" i="3"/>
  <c r="I713" i="3"/>
  <c r="I717" i="3"/>
  <c r="I772" i="3"/>
  <c r="I816" i="3"/>
  <c r="I817" i="3"/>
  <c r="I278" i="3"/>
  <c r="I774" i="3"/>
  <c r="I307" i="3"/>
  <c r="I179" i="3"/>
  <c r="I830" i="3"/>
  <c r="I314" i="3"/>
  <c r="I725" i="3"/>
  <c r="I837" i="3"/>
  <c r="I227" i="3"/>
  <c r="I112" i="3"/>
  <c r="I796" i="3"/>
  <c r="I703" i="3"/>
  <c r="I708" i="3"/>
  <c r="I767" i="3"/>
  <c r="I808" i="3"/>
  <c r="I811" i="3"/>
  <c r="I257" i="3"/>
  <c r="I709" i="3"/>
  <c r="I93" i="3"/>
  <c r="I162" i="3"/>
  <c r="I96" i="3"/>
  <c r="I97" i="3"/>
  <c r="I311" i="3"/>
  <c r="I154" i="3"/>
  <c r="I250" i="3"/>
  <c r="I285" i="3"/>
  <c r="I301" i="3"/>
  <c r="I261" i="3"/>
  <c r="I143" i="3"/>
  <c r="I279" i="3"/>
  <c r="I905" i="3"/>
  <c r="I982" i="3"/>
  <c r="I1078" i="3"/>
  <c r="I907" i="3"/>
  <c r="I880" i="3"/>
  <c r="I1004" i="3"/>
  <c r="I1006" i="3"/>
  <c r="I1051" i="3"/>
  <c r="I1053" i="3"/>
  <c r="I891" i="3"/>
  <c r="I1008" i="3"/>
  <c r="I1061" i="3"/>
  <c r="I955" i="3"/>
  <c r="I1016" i="3"/>
  <c r="I857" i="3"/>
  <c r="I254" i="3"/>
  <c r="I184" i="3"/>
  <c r="I676" i="3"/>
  <c r="I819" i="3"/>
  <c r="I827" i="3"/>
  <c r="I115" i="3"/>
  <c r="I733" i="3"/>
  <c r="I711" i="3"/>
  <c r="I675" i="3"/>
  <c r="I763" i="3"/>
  <c r="I318" i="3"/>
  <c r="I741" i="3"/>
  <c r="I784" i="3"/>
  <c r="I793" i="3"/>
  <c r="I103" i="3"/>
  <c r="I797" i="3"/>
  <c r="I701" i="3"/>
  <c r="I704" i="3"/>
  <c r="I705" i="3"/>
  <c r="I809" i="3"/>
  <c r="I218" i="3"/>
  <c r="I76" i="3"/>
  <c r="I77" i="3"/>
  <c r="I79" i="3"/>
  <c r="I80" i="3"/>
  <c r="I85" i="3"/>
  <c r="I90" i="3"/>
  <c r="I91" i="3"/>
  <c r="I94" i="3"/>
  <c r="I693" i="3"/>
  <c r="I694" i="3"/>
  <c r="I695" i="3"/>
  <c r="I800" i="3"/>
  <c r="I714" i="3"/>
  <c r="I716" i="3"/>
  <c r="I818" i="3"/>
  <c r="I777" i="3"/>
  <c r="I824" i="3"/>
  <c r="I156" i="3"/>
  <c r="I829" i="3"/>
  <c r="I832" i="3"/>
  <c r="I786" i="3"/>
  <c r="I754" i="3"/>
  <c r="I104" i="3"/>
  <c r="I220" i="3"/>
  <c r="I142" i="3"/>
  <c r="I149" i="3"/>
  <c r="I176" i="3"/>
  <c r="I190" i="3"/>
  <c r="I193" i="3"/>
  <c r="I194" i="3"/>
  <c r="I238" i="3"/>
  <c r="I743" i="3"/>
  <c r="I869" i="3"/>
  <c r="I930" i="3"/>
  <c r="I902" i="3"/>
  <c r="I998" i="3"/>
  <c r="I9" i="3"/>
  <c r="I39" i="3"/>
  <c r="I10" i="3"/>
  <c r="I216" i="3"/>
  <c r="I1130" i="3"/>
  <c r="I1143" i="3"/>
  <c r="I1140" i="3"/>
  <c r="I119" i="3"/>
  <c r="I1163" i="3"/>
  <c r="I1147" i="3"/>
  <c r="I1148" i="3"/>
  <c r="I312" i="3"/>
  <c r="I899" i="3"/>
  <c r="I882" i="3"/>
  <c r="I881" i="3"/>
  <c r="I913" i="3"/>
  <c r="I932" i="3"/>
  <c r="I946" i="3"/>
  <c r="I121" i="3"/>
  <c r="I1169" i="3"/>
  <c r="I1160" i="3"/>
  <c r="I1158" i="3"/>
  <c r="I1168" i="3"/>
  <c r="I1171" i="3"/>
  <c r="I1173" i="3"/>
  <c r="I2" i="3"/>
  <c r="I690" i="3"/>
  <c r="I444" i="3"/>
  <c r="I401" i="3"/>
  <c r="I357" i="3"/>
  <c r="I372" i="3"/>
  <c r="I416" i="3"/>
  <c r="I440" i="3"/>
  <c r="I406" i="3"/>
  <c r="I449" i="3"/>
  <c r="I896" i="3"/>
  <c r="I935" i="3"/>
  <c r="I906" i="3"/>
  <c r="I929" i="3"/>
  <c r="I996" i="3"/>
  <c r="I995" i="3"/>
  <c r="I14" i="3"/>
  <c r="I8" i="3"/>
  <c r="I13" i="3"/>
  <c r="I27" i="3"/>
  <c r="I24" i="3"/>
  <c r="I15" i="3"/>
  <c r="I16" i="3"/>
  <c r="I26" i="3"/>
  <c r="I21" i="3"/>
  <c r="I23" i="3"/>
  <c r="I25" i="3"/>
  <c r="I20" i="3"/>
  <c r="I22" i="3"/>
  <c r="I29" i="3"/>
  <c r="I38" i="3"/>
  <c r="I30" i="3"/>
  <c r="I34" i="3"/>
  <c r="I31" i="3"/>
  <c r="I33" i="3"/>
  <c r="I32" i="3"/>
  <c r="I41" i="3"/>
  <c r="I37" i="3"/>
  <c r="I36" i="3"/>
  <c r="I46" i="3"/>
  <c r="I42" i="3"/>
  <c r="I43" i="3"/>
  <c r="I45" i="3"/>
  <c r="I580" i="3"/>
  <c r="I608" i="3"/>
  <c r="I134" i="3"/>
  <c r="I44" i="3"/>
  <c r="I48" i="3"/>
  <c r="I49" i="3"/>
  <c r="I50" i="3"/>
  <c r="I47" i="3"/>
  <c r="I57" i="3"/>
  <c r="I56" i="3"/>
  <c r="I60" i="3"/>
  <c r="I59" i="3"/>
  <c r="I63" i="3"/>
  <c r="I62" i="3"/>
  <c r="I65" i="3"/>
  <c r="I69" i="3"/>
  <c r="I68" i="3"/>
  <c r="I760" i="3"/>
  <c r="I764" i="3"/>
  <c r="I781" i="3"/>
  <c r="I776" i="3"/>
  <c r="I795" i="3"/>
  <c r="I799" i="3"/>
  <c r="I815" i="3"/>
  <c r="I806" i="3"/>
  <c r="I812" i="3"/>
  <c r="I177" i="3"/>
  <c r="I196" i="3"/>
  <c r="I203" i="3"/>
  <c r="I122" i="3"/>
  <c r="I1178" i="3"/>
  <c r="I1086" i="3"/>
  <c r="I1093" i="3"/>
  <c r="I1098" i="3"/>
  <c r="I1076" i="3"/>
  <c r="I4" i="3"/>
  <c r="I11" i="3"/>
  <c r="I255" i="3"/>
  <c r="I258" i="3"/>
  <c r="I110" i="3"/>
  <c r="I6" i="3"/>
  <c r="I35" i="3"/>
  <c r="I5" i="3"/>
  <c r="I19" i="3"/>
  <c r="I622" i="3"/>
  <c r="I674" i="3"/>
  <c r="I28" i="3"/>
  <c r="I3" i="3"/>
  <c r="I116" i="3"/>
  <c r="I188" i="3"/>
  <c r="I12" i="3"/>
  <c r="I844" i="3"/>
  <c r="I17" i="3"/>
  <c r="I18" i="3"/>
  <c r="I1388" i="3"/>
  <c r="I7" i="3"/>
  <c r="I1196" i="3"/>
  <c r="I1199" i="3"/>
  <c r="I1194" i="3"/>
  <c r="I1202" i="3"/>
  <c r="I1208" i="3"/>
  <c r="I1206" i="3"/>
  <c r="I1242" i="3"/>
  <c r="I1226" i="3"/>
  <c r="I1239" i="3"/>
  <c r="I1240" i="3"/>
  <c r="I1248" i="3"/>
  <c r="I1233" i="3"/>
  <c r="I1217" i="3"/>
  <c r="I1225" i="3"/>
  <c r="I1228" i="3"/>
  <c r="I1244" i="3"/>
  <c r="I1210" i="3"/>
  <c r="I1227" i="3"/>
  <c r="I1230" i="3"/>
  <c r="I1245" i="3"/>
  <c r="I1235" i="3"/>
  <c r="I1234" i="3"/>
  <c r="I1231" i="3"/>
  <c r="I1238" i="3"/>
  <c r="I1249" i="3"/>
  <c r="I1218" i="3"/>
  <c r="I1212" i="3"/>
  <c r="I1236" i="3"/>
  <c r="I1224" i="3"/>
  <c r="I1219" i="3"/>
  <c r="I1213" i="3"/>
  <c r="I1220" i="3"/>
  <c r="I1214" i="3"/>
  <c r="I1221" i="3"/>
  <c r="I1215" i="3"/>
  <c r="I1216" i="3"/>
  <c r="I1232" i="3"/>
  <c r="I1256" i="3"/>
  <c r="I1265" i="3"/>
  <c r="I1251" i="3"/>
  <c r="I1257" i="3"/>
  <c r="I1255" i="3"/>
  <c r="I1254" i="3"/>
  <c r="I1264" i="3"/>
  <c r="I1266" i="3"/>
  <c r="I1258" i="3"/>
  <c r="I1261" i="3"/>
  <c r="I1269" i="3"/>
  <c r="I1263" i="3"/>
  <c r="I1253" i="3"/>
  <c r="I1252" i="3"/>
  <c r="I1300" i="3"/>
  <c r="I1294" i="3"/>
  <c r="I1292" i="3"/>
  <c r="I1296" i="3"/>
  <c r="I1301" i="3"/>
  <c r="I1331" i="3"/>
  <c r="I1351" i="3"/>
  <c r="I1350" i="3"/>
  <c r="I1334" i="3"/>
  <c r="I1335" i="3"/>
  <c r="I1332" i="3"/>
  <c r="I1359" i="3"/>
  <c r="I1376" i="3"/>
  <c r="I1384" i="3"/>
  <c r="I1389" i="3"/>
  <c r="I1413" i="3"/>
  <c r="I1407" i="3"/>
  <c r="I1403" i="3"/>
  <c r="I1400" i="3"/>
  <c r="I1385" i="3"/>
  <c r="I1390" i="3"/>
  <c r="I1417" i="3"/>
  <c r="I1410" i="3"/>
  <c r="I1409" i="3"/>
  <c r="I1397" i="3"/>
  <c r="I1391" i="3"/>
  <c r="I1392" i="3"/>
  <c r="I1399" i="3"/>
  <c r="I1393" i="3"/>
  <c r="I1394" i="3"/>
  <c r="I1404" i="3"/>
  <c r="I1414" i="3"/>
  <c r="I1406" i="3"/>
  <c r="I1386" i="3"/>
  <c r="I1381" i="3"/>
  <c r="I1387" i="3"/>
  <c r="I1395" i="3"/>
  <c r="I1382" i="3"/>
  <c r="I1401" i="3"/>
  <c r="I1396" i="3"/>
  <c r="B4" i="4"/>
  <c r="B3" i="4"/>
  <c r="D8" i="15" l="1"/>
  <c r="C9" i="15"/>
  <c r="D7" i="15"/>
  <c r="G7" i="15" s="1"/>
  <c r="B9" i="15"/>
  <c r="D6" i="15"/>
  <c r="G6" i="15" s="1"/>
  <c r="D5" i="15"/>
  <c r="G5" i="15" s="1"/>
  <c r="D4" i="15"/>
  <c r="D3" i="15"/>
  <c r="D9" i="15" s="1"/>
  <c r="E8" i="15" s="1"/>
  <c r="H8" i="15" s="1"/>
  <c r="D4" i="9"/>
  <c r="G4" i="9" s="1"/>
  <c r="C8" i="13"/>
  <c r="D3" i="13" s="1"/>
  <c r="F5" i="13"/>
  <c r="F6" i="13"/>
  <c r="F3" i="13"/>
  <c r="F7" i="13"/>
  <c r="F4" i="13"/>
  <c r="D5" i="9"/>
  <c r="D6" i="9"/>
  <c r="G6" i="9" s="1"/>
  <c r="B10" i="12"/>
  <c r="D5" i="12" s="1"/>
  <c r="G5" i="12" s="1"/>
  <c r="E6" i="12"/>
  <c r="E4" i="12"/>
  <c r="E3" i="12"/>
  <c r="D14" i="11"/>
  <c r="G14" i="11" s="1"/>
  <c r="C6" i="11"/>
  <c r="F6" i="11" s="1"/>
  <c r="E7" i="11"/>
  <c r="E9" i="11"/>
  <c r="E5" i="11"/>
  <c r="E15" i="11"/>
  <c r="E13" i="11"/>
  <c r="E11" i="11"/>
  <c r="D3" i="9"/>
  <c r="G3" i="9" s="1"/>
  <c r="D7" i="9"/>
  <c r="G7" i="9" s="1"/>
  <c r="E10" i="11"/>
  <c r="E8" i="11"/>
  <c r="E6" i="11"/>
  <c r="E4" i="11"/>
  <c r="E12" i="11"/>
  <c r="D8" i="9"/>
  <c r="G8" i="9" s="1"/>
  <c r="C9" i="9"/>
  <c r="E5" i="8"/>
  <c r="B9" i="9"/>
  <c r="B17" i="11"/>
  <c r="C15" i="11" s="1"/>
  <c r="F15" i="11" s="1"/>
  <c r="E3" i="11"/>
  <c r="G5" i="9"/>
  <c r="B9" i="8"/>
  <c r="D5" i="8" s="1"/>
  <c r="E3" i="8"/>
  <c r="B5" i="7"/>
  <c r="D4" i="7" s="1"/>
  <c r="E3" i="7"/>
  <c r="E4" i="7" s="1"/>
  <c r="B7" i="6"/>
  <c r="B6" i="6"/>
  <c r="B4" i="6"/>
  <c r="B5" i="6"/>
  <c r="B5" i="4"/>
  <c r="C4" i="4" s="1"/>
  <c r="E3" i="4"/>
  <c r="E4" i="4" s="1"/>
  <c r="G3" i="15" l="1"/>
  <c r="F8" i="15"/>
  <c r="G8" i="15"/>
  <c r="E4" i="15"/>
  <c r="H4" i="15" s="1"/>
  <c r="G4" i="15"/>
  <c r="C12" i="11"/>
  <c r="F12" i="11" s="1"/>
  <c r="D9" i="11"/>
  <c r="G9" i="11" s="1"/>
  <c r="C14" i="11"/>
  <c r="F14" i="11" s="1"/>
  <c r="E5" i="13"/>
  <c r="D4" i="13"/>
  <c r="G4" i="13" s="1"/>
  <c r="G3" i="13"/>
  <c r="E4" i="13"/>
  <c r="D6" i="13"/>
  <c r="G6" i="13" s="1"/>
  <c r="E6" i="13"/>
  <c r="D7" i="13"/>
  <c r="G7" i="13" s="1"/>
  <c r="E7" i="13"/>
  <c r="D5" i="13"/>
  <c r="G5" i="13" s="1"/>
  <c r="E3" i="13"/>
  <c r="D16" i="11"/>
  <c r="G16" i="11" s="1"/>
  <c r="C5" i="11"/>
  <c r="F5" i="11" s="1"/>
  <c r="C13" i="11"/>
  <c r="F13" i="11" s="1"/>
  <c r="C6" i="12"/>
  <c r="F6" i="12" s="1"/>
  <c r="C4" i="12"/>
  <c r="F4" i="12" s="1"/>
  <c r="C7" i="12"/>
  <c r="F7" i="12" s="1"/>
  <c r="D8" i="12"/>
  <c r="G8" i="12" s="1"/>
  <c r="D6" i="12"/>
  <c r="G6" i="12" s="1"/>
  <c r="D3" i="12"/>
  <c r="G3" i="12" s="1"/>
  <c r="D4" i="12"/>
  <c r="G4" i="12" s="1"/>
  <c r="C9" i="12"/>
  <c r="F9" i="12" s="1"/>
  <c r="C3" i="12"/>
  <c r="F3" i="12" s="1"/>
  <c r="D7" i="12"/>
  <c r="G7" i="12" s="1"/>
  <c r="D9" i="12"/>
  <c r="G9" i="12" s="1"/>
  <c r="C8" i="12"/>
  <c r="F8" i="12" s="1"/>
  <c r="C5" i="12"/>
  <c r="F5" i="12" s="1"/>
  <c r="D9" i="9"/>
  <c r="E5" i="9" s="1"/>
  <c r="H5" i="9" s="1"/>
  <c r="D11" i="11"/>
  <c r="G11" i="11" s="1"/>
  <c r="C11" i="11"/>
  <c r="F11" i="11" s="1"/>
  <c r="C10" i="11"/>
  <c r="F10" i="11" s="1"/>
  <c r="D13" i="11"/>
  <c r="G13" i="11" s="1"/>
  <c r="D7" i="11"/>
  <c r="G7" i="11" s="1"/>
  <c r="C4" i="11"/>
  <c r="F4" i="11" s="1"/>
  <c r="C7" i="11"/>
  <c r="F7" i="11" s="1"/>
  <c r="D15" i="11"/>
  <c r="G15" i="11" s="1"/>
  <c r="D12" i="11"/>
  <c r="G12" i="11" s="1"/>
  <c r="D4" i="11"/>
  <c r="G4" i="11" s="1"/>
  <c r="D6" i="11"/>
  <c r="G6" i="11" s="1"/>
  <c r="D8" i="11"/>
  <c r="G8" i="11" s="1"/>
  <c r="D10" i="11"/>
  <c r="G10" i="11" s="1"/>
  <c r="D5" i="11"/>
  <c r="G5" i="11" s="1"/>
  <c r="C16" i="11"/>
  <c r="F16" i="11" s="1"/>
  <c r="C9" i="11"/>
  <c r="F9" i="11" s="1"/>
  <c r="C8" i="11"/>
  <c r="F8" i="11" s="1"/>
  <c r="C3" i="8"/>
  <c r="D7" i="8"/>
  <c r="D6" i="8"/>
  <c r="C8" i="8"/>
  <c r="F8" i="8" s="1"/>
  <c r="C7" i="8"/>
  <c r="F7" i="8" s="1"/>
  <c r="D3" i="8"/>
  <c r="C5" i="8"/>
  <c r="F5" i="8" s="1"/>
  <c r="D4" i="8"/>
  <c r="D8" i="8"/>
  <c r="C6" i="8"/>
  <c r="F6" i="8" s="1"/>
  <c r="C4" i="8"/>
  <c r="F4" i="8" s="1"/>
  <c r="D3" i="11"/>
  <c r="G3" i="11" s="1"/>
  <c r="C3" i="11"/>
  <c r="F3" i="11" s="1"/>
  <c r="F4" i="9"/>
  <c r="F8" i="9"/>
  <c r="E4" i="9"/>
  <c r="H4" i="9" s="1"/>
  <c r="C3" i="7"/>
  <c r="F3" i="7" s="1"/>
  <c r="D3" i="7"/>
  <c r="G3" i="7" s="1"/>
  <c r="G4" i="7" s="1"/>
  <c r="C4" i="7"/>
  <c r="B8" i="6"/>
  <c r="D6" i="6" s="1"/>
  <c r="D3" i="4"/>
  <c r="G3" i="4" s="1"/>
  <c r="D4" i="4"/>
  <c r="C3" i="4"/>
  <c r="F3" i="4" s="1"/>
  <c r="F4" i="4" s="1"/>
  <c r="E4" i="6"/>
  <c r="E5" i="6" s="1"/>
  <c r="E6" i="6" s="1"/>
  <c r="E7" i="6" s="1"/>
  <c r="C6" i="6" l="1"/>
  <c r="E7" i="15"/>
  <c r="H7" i="15" s="1"/>
  <c r="E5" i="15"/>
  <c r="H5" i="15" s="1"/>
  <c r="F6" i="15"/>
  <c r="F3" i="15"/>
  <c r="F5" i="15"/>
  <c r="F7" i="15"/>
  <c r="F4" i="15"/>
  <c r="E6" i="15"/>
  <c r="H6" i="15" s="1"/>
  <c r="E3" i="15"/>
  <c r="F5" i="9"/>
  <c r="E8" i="9"/>
  <c r="H8" i="9" s="1"/>
  <c r="F3" i="9"/>
  <c r="I3" i="9" s="1"/>
  <c r="I4" i="9" s="1"/>
  <c r="I5" i="9" s="1"/>
  <c r="I6" i="9" s="1"/>
  <c r="I7" i="9" s="1"/>
  <c r="I8" i="9" s="1"/>
  <c r="E7" i="9"/>
  <c r="H7" i="9" s="1"/>
  <c r="E6" i="9"/>
  <c r="H6" i="9" s="1"/>
  <c r="F7" i="9"/>
  <c r="E3" i="9"/>
  <c r="H3" i="9" s="1"/>
  <c r="F6" i="9"/>
  <c r="H3" i="13"/>
  <c r="H4" i="13" s="1"/>
  <c r="H5" i="13" s="1"/>
  <c r="H6" i="13" s="1"/>
  <c r="H7" i="13" s="1"/>
  <c r="E8" i="13"/>
  <c r="D8" i="13"/>
  <c r="D7" i="6"/>
  <c r="D9" i="8"/>
  <c r="G3" i="8"/>
  <c r="G4" i="8" s="1"/>
  <c r="G5" i="8" s="1"/>
  <c r="G6" i="8" s="1"/>
  <c r="G7" i="8" s="1"/>
  <c r="G8" i="8" s="1"/>
  <c r="D4" i="6"/>
  <c r="G4" i="6" s="1"/>
  <c r="C7" i="6"/>
  <c r="C4" i="6"/>
  <c r="F4" i="6" s="1"/>
  <c r="C5" i="6"/>
  <c r="F3" i="8"/>
  <c r="C9" i="8"/>
  <c r="F4" i="7"/>
  <c r="G4" i="4"/>
  <c r="D5" i="6"/>
  <c r="I3" i="15" l="1"/>
  <c r="F9" i="15"/>
  <c r="F9" i="9"/>
  <c r="H3" i="15"/>
  <c r="E9" i="15"/>
  <c r="E9" i="9"/>
  <c r="I4" i="15"/>
  <c r="I5" i="15" s="1"/>
  <c r="I6" i="15" s="1"/>
  <c r="I7" i="15" s="1"/>
  <c r="I8" i="15" s="1"/>
  <c r="D8" i="6"/>
  <c r="C8" i="6"/>
  <c r="F5" i="6"/>
  <c r="F6" i="6" s="1"/>
  <c r="F7" i="6" s="1"/>
  <c r="G5" i="6"/>
  <c r="G6" i="6" s="1"/>
  <c r="G7" i="6" s="1"/>
</calcChain>
</file>

<file path=xl/connections.xml><?xml version="1.0" encoding="utf-8"?>
<connections xmlns="http://schemas.openxmlformats.org/spreadsheetml/2006/main">
  <connection id="1" name="positivos_covid" type="6" refreshedVersion="6" background="1" saveData="1">
    <textPr sourceFile="E:\CICLO 2020-1\Inteligencia Artificial\Trabajo Covid\positivos_covid.csv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<sst xmlns="http://schemas.openxmlformats.org/spreadsheetml/2006/main" count="8675" uniqueCount="1571">
  <si>
    <t>UUID</t>
  </si>
  <si>
    <t>DEPARTAMENTO</t>
  </si>
  <si>
    <t>PROVINCIA</t>
  </si>
  <si>
    <t>DISTRITO</t>
  </si>
  <si>
    <t>METODODX</t>
  </si>
  <si>
    <t>EDAD</t>
  </si>
  <si>
    <t>SEXO</t>
  </si>
  <si>
    <t>FECHA_RESULTADO</t>
  </si>
  <si>
    <t>f889b417f9ef173b0ccdbe1dc34d321a</t>
  </si>
  <si>
    <t>CUSCO</t>
  </si>
  <si>
    <t>PR</t>
  </si>
  <si>
    <t>MASCULINO</t>
  </si>
  <si>
    <t>2215f771dcbd9f6f8e208601510b68f7</t>
  </si>
  <si>
    <t>SAN SEBASTIAN</t>
  </si>
  <si>
    <t>8b1901534bab418b886cbc229a3a4fcc</t>
  </si>
  <si>
    <t>847a94007322c8e7177356e0fd3ba08a</t>
  </si>
  <si>
    <t>WANCHAQ</t>
  </si>
  <si>
    <t>FEMENINO</t>
  </si>
  <si>
    <t>4f37696aa43a3ef6e5be65b93a72b354</t>
  </si>
  <si>
    <t>LA CONVENCION</t>
  </si>
  <si>
    <t>HUAYOPATA</t>
  </si>
  <si>
    <t>2dc35758e28e27c867221854f3d2faa0</t>
  </si>
  <si>
    <t>ffaf32b2b713270dec2c06e5b44cff81</t>
  </si>
  <si>
    <t>114b6adc5b099626bf919a6ce26e574c</t>
  </si>
  <si>
    <t>1e509621e8263cab1aa2d8bc0ad82142</t>
  </si>
  <si>
    <t>SANTA ANA</t>
  </si>
  <si>
    <t>3ef237d7ff32e257b91eb6f85126138a</t>
  </si>
  <si>
    <t>30e7109ef9b45fe85ff778d76a2821a0</t>
  </si>
  <si>
    <t>2b91c5c9e3c3c26606439cf718e33f45</t>
  </si>
  <si>
    <t>b4182b948d4e3a73a90864d36de9df37</t>
  </si>
  <si>
    <t>6a3cb206891ccc72d302775858611f37</t>
  </si>
  <si>
    <t>PICHARI</t>
  </si>
  <si>
    <t>eed0c89e08f66f05fa8591e97d684bf1</t>
  </si>
  <si>
    <t>b6a8f3491039eff585658799aad4009e</t>
  </si>
  <si>
    <t>CALCA</t>
  </si>
  <si>
    <t>3cf4c0cb3d0d6c753d4b2e29054fd100</t>
  </si>
  <si>
    <t>9c3af8bcdecf346eed7006b070a90d52</t>
  </si>
  <si>
    <t>ab6984d14ae3bf1582c265dd3d39f5bc</t>
  </si>
  <si>
    <t>d5f4104a03685ab0dee9d241556a5c33</t>
  </si>
  <si>
    <t>c9c12a660e0ca9a3c4a64895f6791400</t>
  </si>
  <si>
    <t>8a61f7dbb0975085f195940c052b94d7</t>
  </si>
  <si>
    <t>ff20641b7dcc037523a5df6884514fa6</t>
  </si>
  <si>
    <t>CANCHIS</t>
  </si>
  <si>
    <t>SICUANI</t>
  </si>
  <si>
    <t>08977f423b4ff6d1470462a0359f2524</t>
  </si>
  <si>
    <t>add0fbe88a97dadf3e9ea6a1848559f5</t>
  </si>
  <si>
    <t>e139d35eecdef9d2e51e771df2ed9f9a</t>
  </si>
  <si>
    <t>SANTIAGO</t>
  </si>
  <si>
    <t>76740910874ff46f775e7bf944f2e919</t>
  </si>
  <si>
    <t>66a2e3cbcef911b0348ecd35734fa945</t>
  </si>
  <si>
    <t>QUISPICANCHI</t>
  </si>
  <si>
    <t>ANDAHUAYLILLAS</t>
  </si>
  <si>
    <t>314b2f5de436fa093756b9424c67573a</t>
  </si>
  <si>
    <t>70cb3cbf749bf6dab8a01d16529ee33b</t>
  </si>
  <si>
    <t>f0165508a58e094a640814196775b1fc</t>
  </si>
  <si>
    <t>b860bc27ce127ec81c0b31cf8a20fa07</t>
  </si>
  <si>
    <t>SAN JERONIMO</t>
  </si>
  <si>
    <t>c34c3530ff32f48e879aca3a43b4ac56</t>
  </si>
  <si>
    <t>876815e1dad1989543767572794d9f50</t>
  </si>
  <si>
    <t>f889a09d6e4986637442e2a89c6d6f1b</t>
  </si>
  <si>
    <t>43cd914b4d98ddedbde7169f5278bf85</t>
  </si>
  <si>
    <t>dca242ebf0dbc47651470a00ff8eabba</t>
  </si>
  <si>
    <t>d722e6b5ed934e137ecdad6708564d00</t>
  </si>
  <si>
    <t>f25d97c76ae3b3fe31f828298d1f1746</t>
  </si>
  <si>
    <t>c0295fa389d90b86af83569ddd80ed85</t>
  </si>
  <si>
    <t>PAUCARTAMBO</t>
  </si>
  <si>
    <t>e34926885e8eda9188c1b8c41ab29c41</t>
  </si>
  <si>
    <t>ECHARATE</t>
  </si>
  <si>
    <t>59522454ed0caaac04d2f36717260cd1</t>
  </si>
  <si>
    <t>a86514996d555a7b61c636c0cfbc271b</t>
  </si>
  <si>
    <t>67fe38da6a9da2d9b9d83cf535526612</t>
  </si>
  <si>
    <t>e2688a2a6c55f5d7bd0ca92d5fb1f839</t>
  </si>
  <si>
    <t>017ac2c10a545395ac08d07255b92010</t>
  </si>
  <si>
    <t>61d9ab6be09e9ba2d49d53ded1fa944c</t>
  </si>
  <si>
    <t>8ba88a160823a9ab1ad931ea240ca8d4</t>
  </si>
  <si>
    <t>CAICAY</t>
  </si>
  <si>
    <t>75ffbfc931ad4db0b6c239626894ebc1</t>
  </si>
  <si>
    <t>5242c88222f638a58113d7e6308a6cf2</t>
  </si>
  <si>
    <t>4da012f770b2cfd489d7ee9a01dfec48</t>
  </si>
  <si>
    <t>a5918c61556efa0aad194463872742c6</t>
  </si>
  <si>
    <t>2761308accf4b971ab47e59fbbb4c1ca</t>
  </si>
  <si>
    <t>5efee915a5de0282649f6678c0ca1794</t>
  </si>
  <si>
    <t>8d84500349c3ae10ecbcf79e6b0d36a5</t>
  </si>
  <si>
    <t>bb014065fe443bf753a4c9ad7066292b</t>
  </si>
  <si>
    <t>ad68f3cc6dc514a94d062428ef79f078</t>
  </si>
  <si>
    <t>3969ebc9131614dcfa4ef0dcf8bb552e</t>
  </si>
  <si>
    <t>1b4d879bc48680d22db0e425f2a9a8e3</t>
  </si>
  <si>
    <t>c0ed6584f2cfcecc47b088567fda201f</t>
  </si>
  <si>
    <t>46f6e8c7f2503e164c4adf69b279a2b6</t>
  </si>
  <si>
    <t>f62beb94c56127973773c7388e101623</t>
  </si>
  <si>
    <t>889b153a31d2377a2e10357f22cbb357</t>
  </si>
  <si>
    <t>c631c4039317cfdee1f235a625623be7</t>
  </si>
  <si>
    <t>756b8e23131190607b4f67461e3c710c</t>
  </si>
  <si>
    <t>04c6b207ea4fa3f397afa0761c6dcbb6</t>
  </si>
  <si>
    <t>53e28685d96aefb29ac21f3bdd7c4f57</t>
  </si>
  <si>
    <t>36ef93ed1abc56a6828009ce1a9a2814</t>
  </si>
  <si>
    <t>6d0b30dd3ab727a37cca5459896bd497</t>
  </si>
  <si>
    <t>ESPINAR</t>
  </si>
  <si>
    <t>COPORAQUE</t>
  </si>
  <si>
    <t>dc5fd280335a7bef45c876e6d2c26bdf</t>
  </si>
  <si>
    <t>fce085354cc4c9da35e5640eb6fd3ed5</t>
  </si>
  <si>
    <t>c21e5c06890b48071122d364b5f13661</t>
  </si>
  <si>
    <t>ef34d4ea41cca0b0ccadb894187335b6</t>
  </si>
  <si>
    <t>KIMBIRI</t>
  </si>
  <si>
    <t>7198a440c36bbdbfa1816eb4d74c245a</t>
  </si>
  <si>
    <t>e202d871870c7fa6a27709c8e4b1a7e5</t>
  </si>
  <si>
    <t>b07e72a3049d93cec4cacd77b792f2fc</t>
  </si>
  <si>
    <t>f66bdd239c92df01777583b66d17acff</t>
  </si>
  <si>
    <t>URUBAMBA</t>
  </si>
  <si>
    <t>HUAYLLABAMBA</t>
  </si>
  <si>
    <t>3813d9ceb11c8a28af1500f12c82e71a</t>
  </si>
  <si>
    <t>OROPESA</t>
  </si>
  <si>
    <t>f00a9a6aab27d622b79d36541e091382</t>
  </si>
  <si>
    <t>ba2b0cff044f022ee6dd70d464e0781e</t>
  </si>
  <si>
    <t>a4f9dbf8d130a84d7352bd9eb8f51d38</t>
  </si>
  <si>
    <t>79e92d1b6bddfdef2685c2dda1d3e057</t>
  </si>
  <si>
    <t>b031d4886ab4fe7177305d9a12665183</t>
  </si>
  <si>
    <t>baa6b63d62e70088615a5ecd079810c3</t>
  </si>
  <si>
    <t>06398c0555fc8fa0f04ba19c66633b38</t>
  </si>
  <si>
    <t>ffe8670b5612d4dce24986fb18c6d1fc</t>
  </si>
  <si>
    <t>d30e43f59628d007b0896f699b779e89</t>
  </si>
  <si>
    <t>e2cefbc841cc4f6dafc787a8e63876e6</t>
  </si>
  <si>
    <t>f3c28263eca57b9aa104df078165d613</t>
  </si>
  <si>
    <t>6bb22b6c379ad29e46303bb7f307e3ba</t>
  </si>
  <si>
    <t>ea0256998f68bc7d5c6213d6a6aaec38</t>
  </si>
  <si>
    <t>96c15c448f3634e0589cccc1d7fd8cbc</t>
  </si>
  <si>
    <t>fa21e2c353b72ea56b14722b724800a8</t>
  </si>
  <si>
    <t>93492aea470c7bc282b6946574a49b61</t>
  </si>
  <si>
    <t>97726bc3bd69799d49367c31339b4f6e</t>
  </si>
  <si>
    <t>PISAC</t>
  </si>
  <si>
    <t>ef62169043ba636c0e017cf97a22bbb9</t>
  </si>
  <si>
    <t>d943eabeaf4508c4cbcd955906e98c94</t>
  </si>
  <si>
    <t>ddebad1bd380c19e8951f36d55120caf</t>
  </si>
  <si>
    <t>CANAS</t>
  </si>
  <si>
    <t>KUNTURKANKI</t>
  </si>
  <si>
    <t>9474391d44ca93623248a81d9f03762c</t>
  </si>
  <si>
    <t>97f8c9a61524773e92ad2abd0a0ff40b</t>
  </si>
  <si>
    <t>8d75b43c7672b32288f0cdb0a57670cb</t>
  </si>
  <si>
    <t>c078d73ac9922c48a6589a5535e10567</t>
  </si>
  <si>
    <t>cb87bfde239f4c0b02c4ef8219ce96fb</t>
  </si>
  <si>
    <t>EN INVESTIGACIÓN</t>
  </si>
  <si>
    <t>2a53f185d5885d5afba416a3134d5c7c</t>
  </si>
  <si>
    <t>654d621a127c836125dd1771870b9f84</t>
  </si>
  <si>
    <t>83f4b078f599a22333b48385d335930c</t>
  </si>
  <si>
    <t>QUELLOUNO</t>
  </si>
  <si>
    <t>e5e1d708c117d521d2a5934cb9fbae77</t>
  </si>
  <si>
    <t>e9f2609ac0c332b197536a7b8782d3dd</t>
  </si>
  <si>
    <t>6013a8435f5e0dae31ede3dbaa081a38</t>
  </si>
  <si>
    <t>7ab4855ffa98f181f97da8145f14f1d1</t>
  </si>
  <si>
    <t>e9f285348577e297b2a8065d22d2f0b9</t>
  </si>
  <si>
    <t>19410751aa5eb6f0cacc91224ee8d855</t>
  </si>
  <si>
    <t>HUANCARANI</t>
  </si>
  <si>
    <t>1681634b327b8c728d0929ad6f80b8cc</t>
  </si>
  <si>
    <t>cb0b593415c5ae1fec3364bdfff4fec9</t>
  </si>
  <si>
    <t>4660aa3d578e748554282bae1c2111c4</t>
  </si>
  <si>
    <t>LAMAY</t>
  </si>
  <si>
    <t>3a26fbd54b4a21ea745f797f364a661f</t>
  </si>
  <si>
    <t>a8f558f53ae51a40766dc1c42bb19fda</t>
  </si>
  <si>
    <t>39ead9f549cf561b61bffea7abb53beb</t>
  </si>
  <si>
    <t>23136ded7d2c4dcd5ca64d28e4d0acd2</t>
  </si>
  <si>
    <t>PARURO</t>
  </si>
  <si>
    <t>ACCHA</t>
  </si>
  <si>
    <t>fae731eb45bde9842e8d7b5bf1014087</t>
  </si>
  <si>
    <t>ea7d90ef305e7d57b936b16034704593</t>
  </si>
  <si>
    <t>d6f1e70221849b8a0df661327a351164</t>
  </si>
  <si>
    <t>650ce445d6e1f8317b133b87d3639a56</t>
  </si>
  <si>
    <t>478ca45eb123ae9cc78f74624817ee15</t>
  </si>
  <si>
    <t>caa8f6c24acf6c6d40e4c60600778c16</t>
  </si>
  <si>
    <t>dd5c03d597101cfd97ea9b7f7febe7a1</t>
  </si>
  <si>
    <t>QUIQUIJANA</t>
  </si>
  <si>
    <t>de550c7b16f5f6a965f4556a6c8ccb4c</t>
  </si>
  <si>
    <t>b0d98a4f8934c62bb0b355f49f179030</t>
  </si>
  <si>
    <t>1d6e1b0c4cdedc8ed4c12e98722a1b0e</t>
  </si>
  <si>
    <t>CHUMBIVILCAS</t>
  </si>
  <si>
    <t>SANTO TOMAS</t>
  </si>
  <si>
    <t>d1a6209db09d83042159a84cc692ade6</t>
  </si>
  <si>
    <t>25b875d0361b13c7a0e6197152662dd0</t>
  </si>
  <si>
    <t>95c4e1c40d1eb83d70d7486f4f6a868a</t>
  </si>
  <si>
    <t>fddd66cb910a9223e3b51d2840362d5c</t>
  </si>
  <si>
    <t>1688ea8d9af1c6bf04f1724d2478dfd9</t>
  </si>
  <si>
    <t>e721a70882e4c5c31fbdb99804c3ba8f</t>
  </si>
  <si>
    <t>616f30ae65e9a1b66dec6d4a72f2c5aa</t>
  </si>
  <si>
    <t>cae55b3ae852a035982d68fa8891bf7e</t>
  </si>
  <si>
    <t>5f5fa021ed3f34159e411073dbb2f185</t>
  </si>
  <si>
    <t>266083347ce268afd14ca695fb8aeab5</t>
  </si>
  <si>
    <t>08cec500210f586cc978c926e6227c11</t>
  </si>
  <si>
    <t>578b3c1ef10a3688ad2a51c826215e77</t>
  </si>
  <si>
    <t>bd96d7f1c03474099b84d5babd7993b5</t>
  </si>
  <si>
    <t>269a94f05134746843c20ba34d8146cd</t>
  </si>
  <si>
    <t>a2b81f9c270ab36dbb978424ae49256b</t>
  </si>
  <si>
    <t>1592a100201cd03505f8ec12a2caa6a9</t>
  </si>
  <si>
    <t>ANTA</t>
  </si>
  <si>
    <t>bbefb0aaa6b9ae39a42fb715bfa1c202</t>
  </si>
  <si>
    <t>28b08d9edf7d044d95d869f4df28374c</t>
  </si>
  <si>
    <t>b83d2a9c21545bed552d39ba8d548152</t>
  </si>
  <si>
    <t>89cdc396e6b66442c59d318cd74cde93</t>
  </si>
  <si>
    <t>9fb89938091f243c653488b524f99b97</t>
  </si>
  <si>
    <t>6af9ed8af0d687ff44474b9c83f3a9d3</t>
  </si>
  <si>
    <t>fc6eb5ddc5d27b64e90a7b3aa28d4822</t>
  </si>
  <si>
    <t>14bc932d4b7a8bbf0c8848de2fe9a6a9</t>
  </si>
  <si>
    <t>9c1ced6aa42d6c09ff3018be7cfa07a9</t>
  </si>
  <si>
    <t>5efcfd0ba89fa76a4f45d82ac290ffb2</t>
  </si>
  <si>
    <t>e23912e1d0309d4b032e2ddec91376ef</t>
  </si>
  <si>
    <t>1ca358902c1566b73328057b7019f903</t>
  </si>
  <si>
    <t>95fc24bf0f2078c4c6079efe4cbfa041</t>
  </si>
  <si>
    <t>8f9bfc30bfa7ffd4b735240573895935</t>
  </si>
  <si>
    <t>20d69b34906c6419125cc007263a9700</t>
  </si>
  <si>
    <t>af6930a1994dfbe8e02788719f90a9bf</t>
  </si>
  <si>
    <t>5e2e6e949f2db654d0e77bfa427fb965</t>
  </si>
  <si>
    <t>MARAS</t>
  </si>
  <si>
    <t>20c138584cfc46f85283630aba2c3c7d</t>
  </si>
  <si>
    <t>441f4d9e6c6c4f8e41213a8d1e7cee59</t>
  </si>
  <si>
    <t>0c31098b3454182a0f6b354df5f6fe4e</t>
  </si>
  <si>
    <t>c73618c1e9b96311a9f26ef740b715c4</t>
  </si>
  <si>
    <t>ca57bddf8f31fdfcc9ac63d478c5e4a1</t>
  </si>
  <si>
    <t>PACCARITAMBO</t>
  </si>
  <si>
    <t>305ee814beae8b0040d3eb06318e4533</t>
  </si>
  <si>
    <t>ACOMAYO</t>
  </si>
  <si>
    <t>2f1e615ef033f700699a78f9548dd6be</t>
  </si>
  <si>
    <t>POMACANCHI</t>
  </si>
  <si>
    <t>4ec64c00a29a4615e91c2b09a830eec1</t>
  </si>
  <si>
    <t>66311d6eed80c3277ecd97d83c09a9ab</t>
  </si>
  <si>
    <t>7d7c117f4b53370fc8bcabc77e94b289</t>
  </si>
  <si>
    <t>67b0b33e8504b09c4209a32b69264524</t>
  </si>
  <si>
    <t>99dc4d8e663c20b83a1a9144e9b5f85a</t>
  </si>
  <si>
    <t>147cb56faf93f0fa3fb874c825b32d32</t>
  </si>
  <si>
    <t>d8489f51152e7a12baa92f5d9fe42502</t>
  </si>
  <si>
    <t>24f8d4dc6e82f28600466adc7f245bd7</t>
  </si>
  <si>
    <t>VELILLE</t>
  </si>
  <si>
    <t>39a6889b10522c6febdff2f02687b1a0</t>
  </si>
  <si>
    <t>9fb6d9765bbd9e216679af545ce93cd0</t>
  </si>
  <si>
    <t>ddd10f5d2cd428a4d941fe6822ed95e4</t>
  </si>
  <si>
    <t>224c07fecba07aebecf9f0882f2c4ad8</t>
  </si>
  <si>
    <t>dabdf4fd917038fdcbdd68ad3002252b</t>
  </si>
  <si>
    <t>ea1ec436bafeb1a0c5810e9770959c19</t>
  </si>
  <si>
    <t>c0aa1a71de24213ac30d95dcbee23fd7</t>
  </si>
  <si>
    <t>85511e448d4dbcedba2da3bf0287d18f</t>
  </si>
  <si>
    <t>96037718996f258c5a052de4e9e8acfc</t>
  </si>
  <si>
    <t>198559a18126592188fff00c2747a097</t>
  </si>
  <si>
    <t>5fd3b757ccdbc03320df9620f90760f8</t>
  </si>
  <si>
    <t>a76d722ed31b1519e79dcf6af4e9c839</t>
  </si>
  <si>
    <t>bae9754d062f984e9e9c79f800de4829</t>
  </si>
  <si>
    <t>a4307c9f26cf1cc34a2a0b46ef9e04c4</t>
  </si>
  <si>
    <t>2e738a978a8eb9901c5edd77a28858a2</t>
  </si>
  <si>
    <t>0e0c0106a23c76c7497fae304c748bf2</t>
  </si>
  <si>
    <t>049e4b5e04bbb1d62c8951e63a96b8f5</t>
  </si>
  <si>
    <t>aca06882733453ef48c60c2d218d03c2</t>
  </si>
  <si>
    <t>a2d04d5f0dcaa7e124f354944fc9a786</t>
  </si>
  <si>
    <t>6c1914fabec9994a25d7022fa7648954</t>
  </si>
  <si>
    <t>169702a35376c4dcccfd920ac0651b12</t>
  </si>
  <si>
    <t>bd15188a6cb7a55f4b2aa392353e246a</t>
  </si>
  <si>
    <t>a2ee0195cbab8a8f9c79a837e68fb65f</t>
  </si>
  <si>
    <t>e7d76fe47efbb0c84478dd689d835976</t>
  </si>
  <si>
    <t>397c37af936c384d81365027726254e3</t>
  </si>
  <si>
    <t>6fb5965cb4489c7e7b7c7bc300bca213</t>
  </si>
  <si>
    <t>2ea7c72eb7489c332de300967ab6a2e4</t>
  </si>
  <si>
    <t>f406923e0bd5767c78ce3de0e9b5304f</t>
  </si>
  <si>
    <t>7ed5c615ca45ada31a4fec2016ba54e9</t>
  </si>
  <si>
    <t>62aad366542b77ad7e06cc0ed578e4f5</t>
  </si>
  <si>
    <t>a935661f4633a6da019170c2de411eac</t>
  </si>
  <si>
    <t>d76fc31ef0854469784cee5813c988ce</t>
  </si>
  <si>
    <t>HUANOQUITE</t>
  </si>
  <si>
    <t>26eb8f88d47c1b9b6cd64cf70752a962</t>
  </si>
  <si>
    <t>ce8eb23de9541a5c9ff9a35a28eb7d8e</t>
  </si>
  <si>
    <t>7d33b6e749b68139e9755fcdd2d93708</t>
  </si>
  <si>
    <t>b95c924509324c1a0061aca5559cd819</t>
  </si>
  <si>
    <t>0dae0ac092874f01f9c172d1815f4c46</t>
  </si>
  <si>
    <t>9d665f5e108a72511521f3710af276be</t>
  </si>
  <si>
    <t>24606aceb421f0650e9ce24af8b073cf</t>
  </si>
  <si>
    <t>100dc720812a440a8f638b62e4130ed6</t>
  </si>
  <si>
    <t>COMBAPATA</t>
  </si>
  <si>
    <t>fe95c2a16137dc6d98fc5ae56d61c581</t>
  </si>
  <si>
    <t>17aea7b35d85459d5ce74b31288b6833</t>
  </si>
  <si>
    <t>fa22813b41cafe3ffb2038b70205df1c</t>
  </si>
  <si>
    <t>6558b2f4c472c6effbae803dda572859</t>
  </si>
  <si>
    <t>41093eeb08a2b1c706c7735c6641fd07</t>
  </si>
  <si>
    <t>ca9e4739960a477fadf90790f0a41112</t>
  </si>
  <si>
    <t>060c3981755ccec9d3ab50110f92325b</t>
  </si>
  <si>
    <t>7b083519781151ab4e946cf3c2130685</t>
  </si>
  <si>
    <t>8eddaf49b8d22d3b24d6f74a78c348b1</t>
  </si>
  <si>
    <t>0eab614a4d43be9b33b7080a963d6b88</t>
  </si>
  <si>
    <t>cf770f3085c82c499feb8d8ba344ff0a</t>
  </si>
  <si>
    <t>d0f1b78a00b1df901b300aaa3e7a1179</t>
  </si>
  <si>
    <t>dc8f78158b0321cfd87febeb6f75ca5e</t>
  </si>
  <si>
    <t>e17f168f1871b641811f6efdc18790a1</t>
  </si>
  <si>
    <t>dd3267dd3f83c9b347c16f626ab7c2a0</t>
  </si>
  <si>
    <t>cf00f85ecf797b3c9c8981d5e53c180b</t>
  </si>
  <si>
    <t>757f88e702b3e74da29f6a65f908b46f</t>
  </si>
  <si>
    <t>a30c2701ad036cbffea9b12fb95deb05</t>
  </si>
  <si>
    <t>ed5c4820558b3f5dbba827c929ae5f3b</t>
  </si>
  <si>
    <t>306d3fc40ae871a63414df502b961819</t>
  </si>
  <si>
    <t>OCONGATE</t>
  </si>
  <si>
    <t>a7f88a9a4f644a83978afa89d46f0f79</t>
  </si>
  <si>
    <t>feb2ef2423f530f9f20dc6b3f3e18d6c</t>
  </si>
  <si>
    <t>ddef8c1e2a58f46214ba09010b895b95</t>
  </si>
  <si>
    <t>a85a1c809c4b5ba6e09fb5557c0d2993</t>
  </si>
  <si>
    <t>005aa257d43d90e02e2889d2bb11889f</t>
  </si>
  <si>
    <t>53389193e3b5c823d469218d16b0b8b6</t>
  </si>
  <si>
    <t>8ba168a9f3668cd9c65bd0b0a4b83b8c</t>
  </si>
  <si>
    <t>88c21c9bdadd95f39847bfa1c1f573c7</t>
  </si>
  <si>
    <t>84a268a94c5b30f5dca6131f864da578</t>
  </si>
  <si>
    <t>7de723e4fce1aa50f1cd4862422973e1</t>
  </si>
  <si>
    <t>e178bb2c7ed59ccb1bf7b0aacb166963</t>
  </si>
  <si>
    <t>22c95bb9f991692bcd69fa9ce512f8bf</t>
  </si>
  <si>
    <t>6b0af6be40dde30fa8e66e969121b3fe</t>
  </si>
  <si>
    <t>cc704e410d82052f27cc237554107cf3</t>
  </si>
  <si>
    <t>bab4874ab6eb766af8d410d7702bebdb</t>
  </si>
  <si>
    <t>009ba5f7a6b675cb47e577ff1d5dd0a1</t>
  </si>
  <si>
    <t>4132c4295db8dd4a3e6546895374b71c</t>
  </si>
  <si>
    <t>88fd4b330c7dd47554c296d28857b50c</t>
  </si>
  <si>
    <t>736c8c935337bb6f396e55b048562e9a</t>
  </si>
  <si>
    <t>7755bc20295a95d287c68ffe3a94d687</t>
  </si>
  <si>
    <t>f2c0826f80c82c05f60149f677c5e187</t>
  </si>
  <si>
    <t>20ae77273849a1a9b55753c2a43c1e30</t>
  </si>
  <si>
    <t>ZURITE</t>
  </si>
  <si>
    <t>688d1f2738e74060551f07f973b2ea0a</t>
  </si>
  <si>
    <t>d1e991cc889e093892df3d25e12e30dd</t>
  </si>
  <si>
    <t>bd22fc2cfe084b3d4035758d3657daeb</t>
  </si>
  <si>
    <t>b771481c9a09993060756f1a2c666309</t>
  </si>
  <si>
    <t>e9dd0b07363998df4af334a77a38c1ba</t>
  </si>
  <si>
    <t>e2ecf76766b5c0f85400c94d6736dac2</t>
  </si>
  <si>
    <t>12e70758bbe9ec928b86ce2ce0c106da</t>
  </si>
  <si>
    <t>110399326128c87107339b4b6252f0b1</t>
  </si>
  <si>
    <t>0f33b4c8ce24201ca8d7d2c8ff43e745</t>
  </si>
  <si>
    <t>5852cea8455f24464017b4286e4d2889</t>
  </si>
  <si>
    <t>63bbc7a792d2fed901d39bbb94661dc8</t>
  </si>
  <si>
    <t>20cfc78d09757ea4c8f38bf74828c240</t>
  </si>
  <si>
    <t>57ec23f9f01f0f6f6e81acb469834171</t>
  </si>
  <si>
    <t>182d3ff71de24a4b0382fcb61e30f21a</t>
  </si>
  <si>
    <t>2d930aa2ad7ba2df5cfa946262b0a6e2</t>
  </si>
  <si>
    <t>8ed4b5b3dce1f6f2b39576452a9e3494</t>
  </si>
  <si>
    <t>676318282057d3b85c3010995d8efafb</t>
  </si>
  <si>
    <t>CCAPI</t>
  </si>
  <si>
    <t>d954ad54b11d9ac25cd8ecdc3a80eaa3</t>
  </si>
  <si>
    <t>cd575984aee7d4fca08ce58d0fcd0fc6</t>
  </si>
  <si>
    <t>0aa733371644534f5eb9e6193ce4ea7a</t>
  </si>
  <si>
    <t>118ad2aba79d9affa05dc270ed8604fb</t>
  </si>
  <si>
    <t>d96fa23f46fcdc7e54b5b523235cd726</t>
  </si>
  <si>
    <t>59c903c956b28e7133fc4773c22bcc60</t>
  </si>
  <si>
    <t>7c608785cc5f8e3a25aa5a1fc8087b7b</t>
  </si>
  <si>
    <t>b641c48a1026f5dc7779c6b47a37de93</t>
  </si>
  <si>
    <t>ea8456839a9424ec30fae60d64f6e94a</t>
  </si>
  <si>
    <t>991c5947a500674385d69bebf24f4fa8</t>
  </si>
  <si>
    <t>17f85f49bbdde70e1c3593bbf731d4a9</t>
  </si>
  <si>
    <t>1450591ca57729f5a39759971f1680f1</t>
  </si>
  <si>
    <t>8ad63c7aad9b406fe315a84d82a0f312</t>
  </si>
  <si>
    <t>fc6bf6e531ab3b050614089ca8b7312b</t>
  </si>
  <si>
    <t>4384d613d9ff577160687ac63007e664</t>
  </si>
  <si>
    <t>3cd37136402bb4e5cb03bab030006065</t>
  </si>
  <si>
    <t>9aac589e530383b7c36d89a4616ed0c3</t>
  </si>
  <si>
    <t>e88a3a0d146504419b9c0cb3f33557c1</t>
  </si>
  <si>
    <t>062e0954be6f2bdd18cf13e827f8ee7d</t>
  </si>
  <si>
    <t>fbb09677ac571dca2d9533da57e9ce4e</t>
  </si>
  <si>
    <t>3722377b2d289ac03ecc90edee63b6b4</t>
  </si>
  <si>
    <t>b785e9b7edda947f784638a835f19388</t>
  </si>
  <si>
    <t>b4903fc8d81ab508ba78b8adadf6ca3f</t>
  </si>
  <si>
    <t>d466ec28952eec5dc34cd60af5fea587</t>
  </si>
  <si>
    <t>be332057dcfd6453d2f66969c67af160</t>
  </si>
  <si>
    <t>c8a11444a66cc7173d7d5dc7642045fb</t>
  </si>
  <si>
    <t>46b80da24a30ce3cdfec916fe4806b94</t>
  </si>
  <si>
    <t>ed4fab9b4f66f20dedd5ff6db2e8bedc</t>
  </si>
  <si>
    <t>3aea762fd7c0da7689abd817b4975968</t>
  </si>
  <si>
    <t>740e5adebc0d5b4d9662609469a9e394</t>
  </si>
  <si>
    <t>337cabc80bc86f5135715be478cddd13</t>
  </si>
  <si>
    <t>e81271e70a25fa63abe8a956d56402c0</t>
  </si>
  <si>
    <t>227cafa00987fdde7c883c047aed6dd5</t>
  </si>
  <si>
    <t>b28ecbeed525961b1f8bb71b9051e3cb</t>
  </si>
  <si>
    <t>39100e0d967a49b635b9cba5bb200801</t>
  </si>
  <si>
    <t>ba8dc07f87cf5133ac494545794a04dd</t>
  </si>
  <si>
    <t>40479c7f1ba53c0233aacd56f2d2cfc6</t>
  </si>
  <si>
    <t>faf67695c9a47e411276ea0c99981a23</t>
  </si>
  <si>
    <t>6ea1cbbc3ece8003921268f5b9044bdb</t>
  </si>
  <si>
    <t>08124438211ac84f6c5b3b76baea9353</t>
  </si>
  <si>
    <t>d8de31743729440c701bac76a3b5a562</t>
  </si>
  <si>
    <t>ab1290a2e02d1ee4f70792466af68431</t>
  </si>
  <si>
    <t>9b0d5933607234958446f8414e4c0337</t>
  </si>
  <si>
    <t>3c51b4caa663d4f9075a4e473943b015</t>
  </si>
  <si>
    <t>4164124e14bc893bed4facecf1ea01b0</t>
  </si>
  <si>
    <t>aeb9fc9d1a2c6af098c7b212509a0ba9</t>
  </si>
  <si>
    <t>980f17ab0bea008ce2fdcdb2ddad6953</t>
  </si>
  <si>
    <t>669f604a08affd29cfb9929c1259b8fe</t>
  </si>
  <si>
    <t>544b18d11b87685f2175df36fa789e06</t>
  </si>
  <si>
    <t>d09bcbeab08f642f8c6e9aa869e36f29</t>
  </si>
  <si>
    <t>152c021f10f3f182c1cfdcf64b3c8e1e</t>
  </si>
  <si>
    <t>ea4c7558eabe9431cba55649f5aa580d</t>
  </si>
  <si>
    <t>69b42ac0cfcd790b0b67f187d8038054</t>
  </si>
  <si>
    <t>473f1ad9b1373b63da0dd61b85f0b286</t>
  </si>
  <si>
    <t>f622a263cc528e2fee11c59ad33cdb6a</t>
  </si>
  <si>
    <t>MARANGANI</t>
  </si>
  <si>
    <t>0f689fa233bdfa061a26a723da980dd7</t>
  </si>
  <si>
    <t>0eed6c3463c469146743f712c29022ae</t>
  </si>
  <si>
    <t>4c7972758341b4c2d1d3a21fb1127521</t>
  </si>
  <si>
    <t>e19931d055d7ace01b358233e8b094df</t>
  </si>
  <si>
    <t>a2c17b1f8b1131c514ac816155b1b3ce</t>
  </si>
  <si>
    <t>deccea7bb6b59494540882099e8e9230</t>
  </si>
  <si>
    <t>aa34049c36f0e0a4f4de003949fc7072</t>
  </si>
  <si>
    <t>23a39a535aac01eee8cb5cdc73b92427</t>
  </si>
  <si>
    <t>85c523069231bd128c915ec686d5f5b2</t>
  </si>
  <si>
    <t>5cb24f76e9b44dec55b8bdefb73c21fd</t>
  </si>
  <si>
    <t>cfc726ca7a7ba8618eee60a7197a0834</t>
  </si>
  <si>
    <t>4b83fb89a0cba16eb05d07c1c6baabcb</t>
  </si>
  <si>
    <t>CAMANTI</t>
  </si>
  <si>
    <t>eb33b8ae3ccf2d97ec06370fdecf0c55</t>
  </si>
  <si>
    <t>1f6264c84ac1837d7f58607e3c11e597</t>
  </si>
  <si>
    <t>f12e1fe876445d7110ab994145a080b4</t>
  </si>
  <si>
    <t>TINTA</t>
  </si>
  <si>
    <t>f48e99c21ba94a03bb99150146165dab</t>
  </si>
  <si>
    <t>b4762e1f4d41c0f455d96e4615b9ed3a</t>
  </si>
  <si>
    <t>132034fb5c7a32fc8993236babbe008e</t>
  </si>
  <si>
    <t>e8553cf98839cc4091b11821e96c5be4</t>
  </si>
  <si>
    <t>c8c6d60021c879ae899c8226fb037cc7</t>
  </si>
  <si>
    <t>b59a82a1a7d94d700e354c1b839067ff</t>
  </si>
  <si>
    <t>185efaa216d96c93a24a65980525ed4d</t>
  </si>
  <si>
    <t>af3528923eaeeafdbd5590879d7a2617</t>
  </si>
  <si>
    <t>1dbe418d33d190f52b414cd8056a3e5d</t>
  </si>
  <si>
    <t>2cb0eb5653636076f7cab7cafe5925a6</t>
  </si>
  <si>
    <t>6a8cb73d5f1c67578948d9d36f95cce7</t>
  </si>
  <si>
    <t>7f93d6cefd112063c3f72cb91b657c52</t>
  </si>
  <si>
    <t>c8c555b96a930c5887b543e08859a466</t>
  </si>
  <si>
    <t>5f88e1b44521d876ce9da5becf158548</t>
  </si>
  <si>
    <t>2ecf9d3f2c86d7145cef907e67dff0bd</t>
  </si>
  <si>
    <t>4719834a76407fe3141f076ac5129635</t>
  </si>
  <si>
    <t>5d40cf4937d9ca246dbc0fab24b6f62d</t>
  </si>
  <si>
    <t>f20536e836ddfac7ce9b91f4738b058f</t>
  </si>
  <si>
    <t>45e85453f768bc827081391482b4af3f</t>
  </si>
  <si>
    <t>f84bac83cacbab71ed2fd996f6f82705</t>
  </si>
  <si>
    <t>f7adf7b94761d33d78b2fbf9d294685d</t>
  </si>
  <si>
    <t>4a130ca93830185b851b49b92542a14c</t>
  </si>
  <si>
    <t>99a2edaae8ad9b2ea6d34a97e6da3c33</t>
  </si>
  <si>
    <t>HUAROCONDO</t>
  </si>
  <si>
    <t>0202317e3013cff378fb86af7a3c5af1</t>
  </si>
  <si>
    <t>383d56b1f7f4963967321a5d96472fa5</t>
  </si>
  <si>
    <t>383daec109b095e75803b859e354317f</t>
  </si>
  <si>
    <t>747b26acea81e877c505b11b2b9d4e32</t>
  </si>
  <si>
    <t>18a6cd68e32deb6e9c1cf52a82fe2633</t>
  </si>
  <si>
    <t>2c95f7a501c598e2c8e80c584af428e3</t>
  </si>
  <si>
    <t>4e727dd92994d01c070fcd72c7b78cac</t>
  </si>
  <si>
    <t>ef5725409568044dc6340b2056620ea9</t>
  </si>
  <si>
    <t>7031bd8049da540f6a56cdc2dc50b2e2</t>
  </si>
  <si>
    <t>8e1b647b36e4ce63aaed1f16b67360b7</t>
  </si>
  <si>
    <t>dbb5545d29bfc466c4f2756a1f9b2d2f</t>
  </si>
  <si>
    <t>c772e72ba754388cc310b25125b81ae4</t>
  </si>
  <si>
    <t>eecf7367829fa83c9c74526e1e28cd66</t>
  </si>
  <si>
    <t>c5fe3ec87b0e65de32ee710b7f82720d</t>
  </si>
  <si>
    <t>6d2979f694c702667f86f5d144a74060</t>
  </si>
  <si>
    <t>44ac2e8d8b0233fb07f5b5ccdc63c900</t>
  </si>
  <si>
    <t>1983b4d85337e5077271abb5dbf8b8e3</t>
  </si>
  <si>
    <t>1f192daee57f59fc2b55a41888f31a7d</t>
  </si>
  <si>
    <t>8e7183ca3ff65219d453ca99c657d728</t>
  </si>
  <si>
    <t>af47d3f13bfab16835382f884f26c362</t>
  </si>
  <si>
    <t>49ade7af190ff62beabd3a5706d89b9b</t>
  </si>
  <si>
    <t>0116c73b54e7eee700577478a876f255</t>
  </si>
  <si>
    <t>df72962d24a5504d93dde53344cbb345</t>
  </si>
  <si>
    <t>eea932e4989f34e675bbf83c05657670</t>
  </si>
  <si>
    <t>URCOS</t>
  </si>
  <si>
    <t>ebace023f9f2c7900e0aebfbe95969c1</t>
  </si>
  <si>
    <t>bfe87751c25bfbea3de347a505235c39</t>
  </si>
  <si>
    <t>7512896e328b7d0929f8dee80668b605</t>
  </si>
  <si>
    <t>79fc54ebf1f30e0a41ff10d89506f686</t>
  </si>
  <si>
    <t>3f526f1f21ec391724d33795b0a2173d</t>
  </si>
  <si>
    <t>31bcdf184226f4078d531775591e5e27</t>
  </si>
  <si>
    <t>182819f71bc555cf4657b8bb16f29188</t>
  </si>
  <si>
    <t>9006bd0cfeea4a3db6463282b092b475</t>
  </si>
  <si>
    <t>f6218a4bf5923610cdfc4cc7d674ba33</t>
  </si>
  <si>
    <t>9f8ce1a763efe26283e9f9f72d16abd6</t>
  </si>
  <si>
    <t>dfc3cfc0ac1836d1a7fb757459c99249</t>
  </si>
  <si>
    <t>ed0867904323b9b3ae1084455db8f21c</t>
  </si>
  <si>
    <t>598ecbb366dcb6f86e01ef3ae0ec7631</t>
  </si>
  <si>
    <t>585d2bbfa8091eaa5f81454db87564c6</t>
  </si>
  <si>
    <t>e194c94aee8e839ab9d1f4c340d2ccde</t>
  </si>
  <si>
    <t>eb9a96ae3e5e5600e295a57118cc120f</t>
  </si>
  <si>
    <t>8b03323792c161c40beb48cfca47ec90</t>
  </si>
  <si>
    <t>50bb669d964d731c43968ffaf6c4d786</t>
  </si>
  <si>
    <t>ec31bb0beec798f0feadf6993a1b07bd</t>
  </si>
  <si>
    <t>bcf0aba1508c5c890e6325c889d9ccb5</t>
  </si>
  <si>
    <t>fd8fd6b4617d31b4dfcc250e903568cc</t>
  </si>
  <si>
    <t>e37adf7d1f6385012e9f166f1fba27b9</t>
  </si>
  <si>
    <t>c07e3f9e89ad6386c91da48ddfc05229</t>
  </si>
  <si>
    <t>66e729366b5935daf8af6cb4c5f59036</t>
  </si>
  <si>
    <t>5592bbafff257d13a0ffe3b8071fb6ca</t>
  </si>
  <si>
    <t>d73d0dc12744306f5b26f5aca758c2d4</t>
  </si>
  <si>
    <t>f557676be86197c5bea30f6b01070eb2</t>
  </si>
  <si>
    <t>9456f783c52d13ebc204ee6347b80b96</t>
  </si>
  <si>
    <t>87620f8ab30bc82a2a12e4aa17f044a1</t>
  </si>
  <si>
    <t>YANAOCA</t>
  </si>
  <si>
    <t>663bc1fd63e1495af1c5406f24b47be6</t>
  </si>
  <si>
    <t>d9bc4ee389b1fe7e2987ef184c4897d8</t>
  </si>
  <si>
    <t>8e62ba911a00a08c39dbbc4cedcec50f</t>
  </si>
  <si>
    <t>61469b6ecad23bd72972583532002e49</t>
  </si>
  <si>
    <t>19ec754e2d71f989e5839fdb57298eed</t>
  </si>
  <si>
    <t>64146bf3f3c9b9827a4614a29d998f86</t>
  </si>
  <si>
    <t>b2c25904e3de9bc5176ed035e5141ef5</t>
  </si>
  <si>
    <t>b3adc7e04e03c596a56abe96710d9cc6</t>
  </si>
  <si>
    <t>9f2d80609fb8bda96eb7cdf6b0606a8b</t>
  </si>
  <si>
    <t>f3eeb726b658045a15fe70e91e759ff4</t>
  </si>
  <si>
    <t>bfcd3ea9804d0a227aa478946ca8bae8</t>
  </si>
  <si>
    <t>d6469418027beb70e0bebfcb280e2b96</t>
  </si>
  <si>
    <t>6d6ae04ab255b655bb6f8ba0d46a1801</t>
  </si>
  <si>
    <t>efe5ad97c019a7e26a99fea2073c7897</t>
  </si>
  <si>
    <t>f311216b354ebb33e27894a981dd0c8e</t>
  </si>
  <si>
    <t>fa94e505e0e5ca9d9ef5cd8844536b86</t>
  </si>
  <si>
    <t>dc216dc4536b46276a790f7eab66c689</t>
  </si>
  <si>
    <t>d94ea1380b110924649c2102743cf97f</t>
  </si>
  <si>
    <t>e912e3ff7fbe8feda01172b95043e40d</t>
  </si>
  <si>
    <t>3593040f9877212303bfb28239de5951</t>
  </si>
  <si>
    <t>1a3dcbc2b2e89850f394e7bc6ba17cbb</t>
  </si>
  <si>
    <t>0de218a0893534bc062e6036bc8d173a</t>
  </si>
  <si>
    <t>4c80a70b97c42c8bc4a5da277ad2cc28</t>
  </si>
  <si>
    <t>69759848fcdaf45adcb19c8f50dcdda5</t>
  </si>
  <si>
    <t>a287dac8d22802fdec772e705f7c3b6e</t>
  </si>
  <si>
    <t>91c3afc2973733559833a971194a96d6</t>
  </si>
  <si>
    <t>2664f4df9907ffa5925d02c1462e51ed</t>
  </si>
  <si>
    <t>2d1532964f10dc3b255f41dd5657ebbd</t>
  </si>
  <si>
    <t>1cec43c8d524c05fe55da0ed6c8e1cc5</t>
  </si>
  <si>
    <t>3185e8c6a4a8b038676352075cc5923e</t>
  </si>
  <si>
    <t>CHAMACA</t>
  </si>
  <si>
    <t>c5f4c5bafd77b45727ad8d1c2fd30248</t>
  </si>
  <si>
    <t>51f570bf7cb6ada3876bdc86b1c932fe</t>
  </si>
  <si>
    <t>e2164d92b196becc18b30f44a06f318d</t>
  </si>
  <si>
    <t>db4d6433b264c177d4b72777e660baba</t>
  </si>
  <si>
    <t>774715b8e679acde0e878518690d2857</t>
  </si>
  <si>
    <t>bd386c6074ce5e45bf05fd9fe769475f</t>
  </si>
  <si>
    <t>b9e77012a83281cf856cd089717520c9</t>
  </si>
  <si>
    <t>ab45ff4d696836a6ed07e1347f91281d</t>
  </si>
  <si>
    <t>9376fb3ecb7126098a95bc6a4920620a</t>
  </si>
  <si>
    <t>83c43f00b6b66ff11fd2ebfb606cca97</t>
  </si>
  <si>
    <t>58fd106285a954e32b2f50b1e2c632c7</t>
  </si>
  <si>
    <t>f8e55bf52887a6cea2e0c5b1b3f5e663</t>
  </si>
  <si>
    <t>a84956b7a39ef2f4066d00b75a4852aa</t>
  </si>
  <si>
    <t>955dfb62a3aa52b45c2b0618bc3fd058</t>
  </si>
  <si>
    <t>a080b533f819ac81f3e52d0f496da68c</t>
  </si>
  <si>
    <t>44ef5a77afe21ef698e7fc96deac1822</t>
  </si>
  <si>
    <t>912e18af0e4328f7db90a4d8b39f0a90</t>
  </si>
  <si>
    <t>4cfdf34d26d34c9dda9fae019608b0e2</t>
  </si>
  <si>
    <t>6901fc4c64269e5298e4aa2eeb19460f</t>
  </si>
  <si>
    <t>d9fa2124a7a7050ed7111f5d965bb5d1</t>
  </si>
  <si>
    <t>f153d0b0df3895cab352458d6d8a1bb4</t>
  </si>
  <si>
    <t>c66d24937c4e07a20f94861c7f1b33ee</t>
  </si>
  <si>
    <t>8f061d3741391505342474e576fe4262</t>
  </si>
  <si>
    <t>50222e816f718aa4ac397aac3d757b84</t>
  </si>
  <si>
    <t>e76527ad2fa1083c97a190f411547b69</t>
  </si>
  <si>
    <t>d65223db7003ef4ab2727c91d075f01d</t>
  </si>
  <si>
    <t>ce5f67ea1625b930e110fb002b7b8390</t>
  </si>
  <si>
    <t>c52dc3080ee5389c73d374c4c403e40d</t>
  </si>
  <si>
    <t>ce507fc050de7667a14b6e5f6e9a2ca0</t>
  </si>
  <si>
    <t>409c825700207dbcde89bdab37a705af</t>
  </si>
  <si>
    <t>af3d3bb613cc106161b8d3d9e4bdc41c</t>
  </si>
  <si>
    <t>3715b47f2fb4537c6d40c00a792f4585</t>
  </si>
  <si>
    <t>abd1ac811ba8b191db3d3c0f374a6cb4</t>
  </si>
  <si>
    <t>433999211b49521361e245ba6bb5fcc9</t>
  </si>
  <si>
    <t>ba729e931a9c825a4331ba93b39da3af</t>
  </si>
  <si>
    <t>81b72e37f69a9a97e0c007063edaa00d</t>
  </si>
  <si>
    <t>5832c6f898ed0bc4f55b55d71dbc1d48</t>
  </si>
  <si>
    <t>SAN PABLO</t>
  </si>
  <si>
    <t>38f84a7acc5db59773c116f7f7116596</t>
  </si>
  <si>
    <t>b085de580981cd4071d3065494131e42</t>
  </si>
  <si>
    <t>586f912a1a88df59139864bd0feb725e</t>
  </si>
  <si>
    <t>1351e490dab42fbd56f8478b551f3292</t>
  </si>
  <si>
    <t>OLLANTAYTAMBO</t>
  </si>
  <si>
    <t>f5db4ac409d0cdab7fc7c35bf51f80b4</t>
  </si>
  <si>
    <t>COYA</t>
  </si>
  <si>
    <t>c3174cc070fd729096680b63b75c9b06</t>
  </si>
  <si>
    <t>682bc48d1f1d9900065551b40f13aad5</t>
  </si>
  <si>
    <t>f34efd60931d96840bd811104d55c387</t>
  </si>
  <si>
    <t>e32925141e2a897c5895b7f5c67778cc</t>
  </si>
  <si>
    <t>f62fa55704fd432a2e50854099bc8523</t>
  </si>
  <si>
    <t>d7f49f5e4ace227d6075c860c68a8e20</t>
  </si>
  <si>
    <t>a9098de51657e475d199afecd7fdf4d1</t>
  </si>
  <si>
    <t>c2305963237df79c1a6323dfea0683b4</t>
  </si>
  <si>
    <t>818faf94cea6ccaa8b9a4cc7e28f1d8b</t>
  </si>
  <si>
    <t>a58277b7e1766b8e73d058f211802ac8</t>
  </si>
  <si>
    <t>495a04eaaa3f3fb9d5b8617747d30808</t>
  </si>
  <si>
    <t>80cb32b0d472bfbc93f999bfd532e4ff</t>
  </si>
  <si>
    <t>ac2085116bf9207e8e2bcfc85908a591</t>
  </si>
  <si>
    <t>11fdbb34a63425e833bef89458ed51d3</t>
  </si>
  <si>
    <t>015b536ebf6455b148160fb47f8344c3</t>
  </si>
  <si>
    <t>0ca8b8cb9f42978e54f0ab5c426d759c</t>
  </si>
  <si>
    <t>OCOBAMBA</t>
  </si>
  <si>
    <t>3836fc9493a0992bbded32b75bedab67</t>
  </si>
  <si>
    <t>497ef1969ed01dd8b8b3127e4701e09e</t>
  </si>
  <si>
    <t>8a2f1150223d32b73110bd2da6f068eb</t>
  </si>
  <si>
    <t>d91d0ce03bdfd73d8b853708d7b4d964</t>
  </si>
  <si>
    <t>c258220e76db7a6d699fe7412697297d</t>
  </si>
  <si>
    <t>59e18ad2b3565f01da3f2d4ddb0317ed</t>
  </si>
  <si>
    <t>8b7c307da46da76e6297575999dc68a3</t>
  </si>
  <si>
    <t>aa894f65c0826fbdaec96c82cf72f931</t>
  </si>
  <si>
    <t>3e913cbb951fa814afa70ba3b0077832</t>
  </si>
  <si>
    <t>c0a40e175af26c8b71ad753564650eb4</t>
  </si>
  <si>
    <t>b0614ef84adff7916a503373c39f19e7</t>
  </si>
  <si>
    <t>b55d795f37acf173d7304d56dcd317a7</t>
  </si>
  <si>
    <t>36ffb727bda94c4be6c56bce29b7a86b</t>
  </si>
  <si>
    <t>28febc2c75b9b2a7a1afc16cef04370d</t>
  </si>
  <si>
    <t>9a763afe415eb18f316e0438c8ff0b29</t>
  </si>
  <si>
    <t>92dcbab4d0aff0633f3d2669956e5057</t>
  </si>
  <si>
    <t>baec8a7ec219a26a0a86999a91b3aa57</t>
  </si>
  <si>
    <t>51e16db958af7c1e143cdb9ba8ef4418</t>
  </si>
  <si>
    <t>a2212ac060209a425a8be0b4d2e6c839</t>
  </si>
  <si>
    <t>5af0475fd9d942613661ffae3ced2f4e</t>
  </si>
  <si>
    <t>884e7dcda8567653c68e2b09a6cefbd2</t>
  </si>
  <si>
    <t>a6d649910738e1cfeee5197218c3745f</t>
  </si>
  <si>
    <t>b9f3a89e621719df3c8a6e59a8d0d61d</t>
  </si>
  <si>
    <t>bac302a60b6feb1f897e5b11796f5b2f</t>
  </si>
  <si>
    <t>947d72e9c472048aa23f14e3edfd4bcf</t>
  </si>
  <si>
    <t>LLUSCO</t>
  </si>
  <si>
    <t>cf1c4fd633c070cb12b8daf7803efac7</t>
  </si>
  <si>
    <t>dfdf08d370c6a1b19942a91e3bb17d58</t>
  </si>
  <si>
    <t>d359cb7f4d6be19cada06b22d928b699</t>
  </si>
  <si>
    <t>887411fda19171957acc36711f7c767e</t>
  </si>
  <si>
    <t>6935b92b81d089dbcd141aa26a4aea8e</t>
  </si>
  <si>
    <t>c7f5c4c6e7c9da9c8839dd72d6f9371d</t>
  </si>
  <si>
    <t>9a49162ed3c4f296210b3988522178b4</t>
  </si>
  <si>
    <t>b320f1070203ccb00cb895dc3350aa31</t>
  </si>
  <si>
    <t>fb0ce64a8cbb54bb9db2b66d32ba5df0</t>
  </si>
  <si>
    <t>106306d4f184a4a1548cec4e3df61d5a</t>
  </si>
  <si>
    <t>7924408b3c4f6b556afcbcdea9b3c71b</t>
  </si>
  <si>
    <t>5c564703c58d85df5a37afd288b1e5a5</t>
  </si>
  <si>
    <t>59e5f3c2f52185fe986f1cd76f3e828d</t>
  </si>
  <si>
    <t>aa007ea1e5f3b37dc28b5c5744785a6f</t>
  </si>
  <si>
    <t>8204edea630183d0e2621922d7d9d508</t>
  </si>
  <si>
    <t>99d090d776ce007e48a1e734e94d41e3</t>
  </si>
  <si>
    <t>77ceb84c4ecc26d26f9daf03b274a100</t>
  </si>
  <si>
    <t>b3825f955a5619794c1894ed88e4cb72</t>
  </si>
  <si>
    <t>979c48393ec54177f127f6373f037b78</t>
  </si>
  <si>
    <t>1b73994b29bfa2ef1517c6479a74c2ff</t>
  </si>
  <si>
    <t>d3eabb9d2283516d27adc7c939b3e279</t>
  </si>
  <si>
    <t>817afd0a3df66747a07efe5424e3f7bb</t>
  </si>
  <si>
    <t>666a35230138f668b0bd04518ce4bd2c</t>
  </si>
  <si>
    <t>6cf4124a8756f2ec5583bfe900c0ceee</t>
  </si>
  <si>
    <t>COLCHA</t>
  </si>
  <si>
    <t>28a41727f639271d40f0f74af017de41</t>
  </si>
  <si>
    <t>c9c0c8aac938d3446bbabe618fd5e4d0</t>
  </si>
  <si>
    <t>85e1b4b4d7c8fe7c22577332291561dd</t>
  </si>
  <si>
    <t>0393852a0dc1b438319686fe5773fe23</t>
  </si>
  <si>
    <t>3305f73fcaacb131a757ae59c9a6cea0</t>
  </si>
  <si>
    <t>bb49b92b8b57b93eeb3c68ee7c6ec341</t>
  </si>
  <si>
    <t>7b55886a6441be4915ec6d5f3ee18a4e</t>
  </si>
  <si>
    <t>4c324babcdc04773463067d523c00b4b</t>
  </si>
  <si>
    <t>38311138b2baff2ed620a5a162a3bdf2</t>
  </si>
  <si>
    <t>3933afe5977f9c35e8c2433e61544237</t>
  </si>
  <si>
    <t>eefce0e0b44d67682fd21e68f2c81c42</t>
  </si>
  <si>
    <t>c2760066a6d5722affd7cff6388a9fc0</t>
  </si>
  <si>
    <t>6add1dc13e914c202fa22add082860ce</t>
  </si>
  <si>
    <t>7912535a436f5d1bffb7ae72f9729cfe</t>
  </si>
  <si>
    <t>8fdb84dd95dbeebb55f742829d0c2a01</t>
  </si>
  <si>
    <t>9907a13ddd1aff4359ce526600d60001</t>
  </si>
  <si>
    <t>f674c282e60c0ef09923c359600fa577</t>
  </si>
  <si>
    <t>9d381fffca54fac31ab4fafc34330cbd</t>
  </si>
  <si>
    <t>426e1ffc724cc0efac49c541ec45c718</t>
  </si>
  <si>
    <t>1a11e7e55c73e349396905d387ecbc07</t>
  </si>
  <si>
    <t>354c65fd2344cd1fd52275dc5adaf9a1</t>
  </si>
  <si>
    <t>8dcd2383a7a56a15f4bb72332f99e287</t>
  </si>
  <si>
    <t>ea8d96af106fb905140d8c6cb8a07444</t>
  </si>
  <si>
    <t>020184821052c8809b00d49b3a11f382</t>
  </si>
  <si>
    <t>554940cdb2689f6fde7998904104f728</t>
  </si>
  <si>
    <t>ea60e49637883ba9dff8e315411838cc</t>
  </si>
  <si>
    <t>c95526b74aefac9e32ad827fef36111e</t>
  </si>
  <si>
    <t>12f949878d87938aa48be107fdeaa87e</t>
  </si>
  <si>
    <t>a0f39ac7b6c3a427fd8279c9086fe4c7</t>
  </si>
  <si>
    <t>e213158d597b96a497d56e7c4862d9fc</t>
  </si>
  <si>
    <t>df31830a2d8aae20022dd42a96a3ba34</t>
  </si>
  <si>
    <t>a4bb0eaff138a25f5b3fa0c6de3a4f1f</t>
  </si>
  <si>
    <t>040aa1f000c54608a7499f6bfdb335d2</t>
  </si>
  <si>
    <t>4ea8611f022e70d7e07d6dfda1da809d</t>
  </si>
  <si>
    <t>cd1c239000df00c7e23cee914b02c94e</t>
  </si>
  <si>
    <t>fe53e97328299a064f85dbed8370b0fb</t>
  </si>
  <si>
    <t>aa72c2dc34273a4421fa0ef48b0f485f</t>
  </si>
  <si>
    <t>633a7d3af75430fa0b23bfe5cbc8b57f</t>
  </si>
  <si>
    <t>defe5b084a20d8a2fca7daa2e47856ce</t>
  </si>
  <si>
    <t>7842a88aa9a3df5d93875d38521c4ce9</t>
  </si>
  <si>
    <t>bfc3ce1c41d1fc85b83af899735404ec</t>
  </si>
  <si>
    <t>20c325bca185d3f9e361d5ec832d0a8f</t>
  </si>
  <si>
    <t>38db1052259a76b43e69b6d842d8c9a6</t>
  </si>
  <si>
    <t>36062a7bcb08d1dbacbcbb8a5ef6a9c4</t>
  </si>
  <si>
    <t>160c58679a375267a05ae367f30babe4</t>
  </si>
  <si>
    <t>cefd0866f0dd809528ae72d888dc6a00</t>
  </si>
  <si>
    <t>2c502cfd0374580453e3b7d685989f27</t>
  </si>
  <si>
    <t>8badb88d04f2042bf0909a943a67fed5</t>
  </si>
  <si>
    <t>8ea94a2240115c34eb2d6e6ac28300a5</t>
  </si>
  <si>
    <t>4185bc878f7bcc59a08be251ea3f4acc</t>
  </si>
  <si>
    <t>b6e175f2b019968cfef8ae55795e54d6</t>
  </si>
  <si>
    <t>5087e8cf6b2ae843bd0b67c8a0864365</t>
  </si>
  <si>
    <t>81e50509c788adc8b14f70d2e40e0579</t>
  </si>
  <si>
    <t>CHALLABAMBA</t>
  </si>
  <si>
    <t>208dc05c5a3075c922030a8f3e6eec46</t>
  </si>
  <si>
    <t>245c825b4927adca94e652b23c006d80</t>
  </si>
  <si>
    <t>a9045f9481ec63834338432ca679b951</t>
  </si>
  <si>
    <t>125d83b94d31a5a988da48cc3d2fb3be</t>
  </si>
  <si>
    <t>cd02770f9d7b39271b8fcd299535f217</t>
  </si>
  <si>
    <t>f92f56f808254206c62c952ba2b32e5c</t>
  </si>
  <si>
    <t>SAYLLA</t>
  </si>
  <si>
    <t>39f7a92e1c1861ffa1c552aecc0339e4</t>
  </si>
  <si>
    <t>08778037348a4c07f986106e0a3e6041</t>
  </si>
  <si>
    <t>f457827222420a7a8ac90a70e78815c5</t>
  </si>
  <si>
    <t>5bf9d0f86fc08ee708fb0d720b6b6b3a</t>
  </si>
  <si>
    <t>4b02302ffda2446f29aab2fcd57a3a94</t>
  </si>
  <si>
    <t>6eb08aeab798c06a30d7672fc60d7178</t>
  </si>
  <si>
    <t>9883f2746537ef9c44a33798e1bb0e83</t>
  </si>
  <si>
    <t>1ec71e9d3b00ff99091f2da3adae2497</t>
  </si>
  <si>
    <t>93d98449570cb3f8dc50657d776f7c1c</t>
  </si>
  <si>
    <t>069af7520950bbbe2aa4d8412e2b7cda</t>
  </si>
  <si>
    <t>9e7d17fe199b5f1930b5952c8b99aacb</t>
  </si>
  <si>
    <t>2003582f03706c716754c4d7bf235489</t>
  </si>
  <si>
    <t>e60aa867a89202e0c8d2c5c5805f31f5</t>
  </si>
  <si>
    <t>e0e259d723be2b88be9a302cd58cf7a6</t>
  </si>
  <si>
    <t>104f51f7c3aa02666296230f5cd8b3f1</t>
  </si>
  <si>
    <t>CHECACUPE</t>
  </si>
  <si>
    <t>cca9d895356508955fb781e160d694de</t>
  </si>
  <si>
    <t>a3ca11b064874b8f3794335b5ea936c1</t>
  </si>
  <si>
    <t>8dd61cc69bd1f483a7d67f57f00c4f92</t>
  </si>
  <si>
    <t>08ee6ceb7e38416d32bb871cbd3ade5b</t>
  </si>
  <si>
    <t>b3d412a2cb6a94586deaea156a8f2f2b</t>
  </si>
  <si>
    <t>b3e08f68f2c5f5deb95fd8641b839118</t>
  </si>
  <si>
    <t>945766c17cf897f7ae7cb9197a6ea515</t>
  </si>
  <si>
    <t>62cff5f5930d2c932ff8df22988515c5</t>
  </si>
  <si>
    <t>f9eaaddc76cf704af5810e8bcc9e19c6</t>
  </si>
  <si>
    <t>b015181047958cbfad9687b7a18053f2</t>
  </si>
  <si>
    <t>ce95b05aee0c72d5d159be60ca12dc69</t>
  </si>
  <si>
    <t>bf93e4eee64462dea9267e86b15f4366</t>
  </si>
  <si>
    <t>11ad507a1303948b3f90221d7a19fe78</t>
  </si>
  <si>
    <t>05476b4059a911d66cc1211974ab5f78</t>
  </si>
  <si>
    <t>e915c2dfb54fee63497447156ada6e8f</t>
  </si>
  <si>
    <t>55d60b9bcd92db9e9a77bd1034266673</t>
  </si>
  <si>
    <t>573e08691a99766685a42fd0724d2f1b</t>
  </si>
  <si>
    <t>415846bcee13c23631279a3b5cf3b3dd</t>
  </si>
  <si>
    <t>eb4ec4fd93205fc1ba9e5490e9d58014</t>
  </si>
  <si>
    <t>d3a7d42d29f4a218a0862f1de80e74b6</t>
  </si>
  <si>
    <t>125061104910677cff80db0b390f83ee</t>
  </si>
  <si>
    <t>6f7270afea9cba19f1bdbc60de894b4f</t>
  </si>
  <si>
    <t>8fb246bf7c7c650d05c79658b764fd39</t>
  </si>
  <si>
    <t>3f9541bca329e2e6424b56ac586db2b2</t>
  </si>
  <si>
    <t>9372f05061a64c6663fd77216284b4ff</t>
  </si>
  <si>
    <t>72d2af14ec467e17d313d178ed865349</t>
  </si>
  <si>
    <t>1168dc22147bf24c7b396e2a5a413ebe</t>
  </si>
  <si>
    <t>f63165c541e125de184de93d136c4930</t>
  </si>
  <si>
    <t>13896bd389b8cf534286b5f82c4d6820</t>
  </si>
  <si>
    <t>588bda78bdf90548f6d9f937bdc2ed9d</t>
  </si>
  <si>
    <t>641f42b8485d5cd050b9a0cc18827d92</t>
  </si>
  <si>
    <t>4fb4059706b2966466ee064d9c71f113</t>
  </si>
  <si>
    <t>27593f9c07717a7d0a7a1b129abaa695</t>
  </si>
  <si>
    <t>c049b8a422bee625b3c999b7deaf209e</t>
  </si>
  <si>
    <t>b994eb55a904aa785597a5de40790ee8</t>
  </si>
  <si>
    <t>75d3ad266b7683ca757074d8ec320f09</t>
  </si>
  <si>
    <t>7cd72778112f7f2276e99999f470f132</t>
  </si>
  <si>
    <t>bbda0834a6a2362982978daf3917eac2</t>
  </si>
  <si>
    <t>1a571693574c5f18b4fc2b3084c979d1</t>
  </si>
  <si>
    <t>bab838a9d57a6986a662f31e81f74d51</t>
  </si>
  <si>
    <t>SUYCKUTAMBO</t>
  </si>
  <si>
    <t>547eb0ece8e8cb32e21b71bcfd33a098</t>
  </si>
  <si>
    <t>0c08b57e00f8dfaa891b2c4739a433f4</t>
  </si>
  <si>
    <t>8d437ce66439a7aad2d894703bd799da</t>
  </si>
  <si>
    <t>c7d81ee040f0a9f71b06beabe8319b2d</t>
  </si>
  <si>
    <t>afdc9906d1c9afe0772731b6ce3222ad</t>
  </si>
  <si>
    <t>f3f11edf6395581b3221fdee1897ae0b</t>
  </si>
  <si>
    <t>be6fb5b8bb77437e08c15e4d9b282a19</t>
  </si>
  <si>
    <t>9adfaeffb2a646b8248ad4188b0cb357</t>
  </si>
  <si>
    <t>OMACHA</t>
  </si>
  <si>
    <t>2c8ef192ed7a9119aa249dad1e840cbf</t>
  </si>
  <si>
    <t>34b914d2dcaf6451c5701c9a75597704</t>
  </si>
  <si>
    <t>d297bfb831c42d9748d42f770dba3606</t>
  </si>
  <si>
    <t>7967b523216bca6cd3c6b96e2c072aff</t>
  </si>
  <si>
    <t>a696a0313c2b69e6f7682ddd4f1fa975</t>
  </si>
  <si>
    <t>9b614084f98cdaf879dbec20a6626b3d</t>
  </si>
  <si>
    <t>25d8ee6a924cc5167686677e1f702d28</t>
  </si>
  <si>
    <t>a1b0404e580c07cedc674b3599555f86</t>
  </si>
  <si>
    <t>dec7dbc9685c0be3084b0fa1535db976</t>
  </si>
  <si>
    <t>86e8100bf9b4cd61149b3c51243339e3</t>
  </si>
  <si>
    <t>LIMATAMBO</t>
  </si>
  <si>
    <t>94ed2c3a4acf6a8729df2f5cb322142f</t>
  </si>
  <si>
    <t>b2cd2061c452860c1feebfba1a20fa3d</t>
  </si>
  <si>
    <t>42f1f26e69832ce23ab894af10f6cdd6</t>
  </si>
  <si>
    <t>580543f9e4dce1851fbc5a8058bba82d</t>
  </si>
  <si>
    <t>899eb917dd87f8f5d97d9ae41c25a94f</t>
  </si>
  <si>
    <t>c0831e5b9da870d28be6cb66aada6c5d</t>
  </si>
  <si>
    <t>3b0146eff6d2c61300de03a8c2312d36</t>
  </si>
  <si>
    <t>b4350d13e028e19ec21285851e39f5fc</t>
  </si>
  <si>
    <t>9cb16f11fd5997a2edda84eb536e2b8a</t>
  </si>
  <si>
    <t>b8db978122ea4868eee94e567b7843ec</t>
  </si>
  <si>
    <t>694ddd99a9a1d95f6b42fa1dd26f30a9</t>
  </si>
  <si>
    <t>524acd695564c79371cf888bc9047be8</t>
  </si>
  <si>
    <t>CAPACMARCA</t>
  </si>
  <si>
    <t>f48326a3169d93ed7916ea64aa0078c7</t>
  </si>
  <si>
    <t>PAMPAMARCA</t>
  </si>
  <si>
    <t>6047b84fd8e038d29ce3f3ce2ca35e3a</t>
  </si>
  <si>
    <t>9a2ff80a69fcdcb605b075ad76d1f215</t>
  </si>
  <si>
    <t>4e2051754c252d5e9ee7ec3e4839da49</t>
  </si>
  <si>
    <t>c7b65a344a25fe55de5f66066eb83d95</t>
  </si>
  <si>
    <t>26a2a1828f4f91a6188cf0f9486079ad</t>
  </si>
  <si>
    <t>ea36d62b7f15a32ad39379d43f2e25a3</t>
  </si>
  <si>
    <t>7d4da4522e2af790c87880f81822e3a9</t>
  </si>
  <si>
    <t>1ae558d66f6ca2819c2a9d37b0f100b2</t>
  </si>
  <si>
    <t>4e116875e1d7ae41a7bc2e09f5310bbd</t>
  </si>
  <si>
    <t>0acc43b13f2dbc4d925c72148bc8047f</t>
  </si>
  <si>
    <t>286574fa0e290b4dd332cecb1c3faae1</t>
  </si>
  <si>
    <t>08252adc4874adc7b56e98189d2bbec5</t>
  </si>
  <si>
    <t>33d7aa42b01e6f63eb9ddda105269592</t>
  </si>
  <si>
    <t>75818284d294368a6915a6a03b2fde7d</t>
  </si>
  <si>
    <t>6389aaa056c0fdca102a49fd854bbade</t>
  </si>
  <si>
    <t>927e3dd7a7bce355c926e19cddfa8e9c</t>
  </si>
  <si>
    <t>688bce159fd4d8d5983a111fac487b4e</t>
  </si>
  <si>
    <t>141b809f1db27585d15d6c34619a68cd</t>
  </si>
  <si>
    <t>5b24e105ce2a33938405f7194098ef44</t>
  </si>
  <si>
    <t>21424e74c434a7b4e51a8647f8fdf2ae</t>
  </si>
  <si>
    <t>fae29b14fc6b6db1d385b080711a4378</t>
  </si>
  <si>
    <t>c666e5152bb7bd88b879951465f1e301</t>
  </si>
  <si>
    <t>e0e4002eef94471cc286afc3a9815aa9</t>
  </si>
  <si>
    <t>283b4134c70ede01e62c84895066c9a7</t>
  </si>
  <si>
    <t>fcaaee8df3dc38ae95d3bdcd779a7938</t>
  </si>
  <si>
    <t>d2d16ea4a7955b1fcee4f6b2f2e10931</t>
  </si>
  <si>
    <t>PUCYURA</t>
  </si>
  <si>
    <t>749f41e50741cc18b7ef635c91930f45</t>
  </si>
  <si>
    <t>TUPAC AMARU</t>
  </si>
  <si>
    <t>7db86af51b97b1a38f8242420551a94a</t>
  </si>
  <si>
    <t>da3ae92777d6f599fea959b21d4d781e</t>
  </si>
  <si>
    <t>702b8553ce357c323e7df275a3e0292b</t>
  </si>
  <si>
    <t>COLQUEMARCA</t>
  </si>
  <si>
    <t>2057a78739d1b2a575a213e0fe023319</t>
  </si>
  <si>
    <t>4d6f3ffd30f054a5c3869978e1b56168</t>
  </si>
  <si>
    <t>e77114e71a923e2849b89ab8d490a2ba</t>
  </si>
  <si>
    <t>4e177d8e32adb0c2129560430fb56672</t>
  </si>
  <si>
    <t>97665e5ab3e385d1966153fac6f9149c</t>
  </si>
  <si>
    <t>4951151f220e3266f83a71260cedc298</t>
  </si>
  <si>
    <t>c66b8bba5ea32a2f001d1c9451a10b7f</t>
  </si>
  <si>
    <t>18fadec494f87187ec13469a1b510da3</t>
  </si>
  <si>
    <t>ab21baa9ae050c4e11a4fa323ae520c7</t>
  </si>
  <si>
    <t>b0f972583495d2abff8bdc6df822c3d3</t>
  </si>
  <si>
    <t>bcb99c18ad9df83a8fdc1951af4d5968</t>
  </si>
  <si>
    <t>d93dba598846ef7d3dae8c6cabc27621</t>
  </si>
  <si>
    <t>ae65ec613f8448c82da7421d51a5fe54</t>
  </si>
  <si>
    <t>485900d07b27076e8d9e69d002e9b9a0</t>
  </si>
  <si>
    <t>abf384f809cf0c2c71ca048a60008f43</t>
  </si>
  <si>
    <t>5c5ca4cd2830ecdce5970ce7fe8bc9b3</t>
  </si>
  <si>
    <t>2ade1d9a7274cebe5cab03fe17865e21</t>
  </si>
  <si>
    <t>67dd009479744097c7497fbae5ecc363</t>
  </si>
  <si>
    <t>2e1fa09b4d1b0e844c492ead88cf0c57</t>
  </si>
  <si>
    <t>ce7c16bf20a1f19bbaae47af96d06d3d</t>
  </si>
  <si>
    <t>ea428d0d8bc8f5151b67ff0142c3f5d4</t>
  </si>
  <si>
    <t>5ecdd5691616a71f66f2fe0e57cabeb0</t>
  </si>
  <si>
    <t>0b35aa21eabeaf7ac99f8987dff806bf</t>
  </si>
  <si>
    <t>03085146c237c97e983e8779bc2e36f9</t>
  </si>
  <si>
    <t>a2a655b0b44fee14a6566c0118749aab</t>
  </si>
  <si>
    <t>2f391e067251066aa75ce5c49e03aedf</t>
  </si>
  <si>
    <t>bb77da6efbf5e8c2ba57cc8e187629db</t>
  </si>
  <si>
    <t>0cf83795189c462b10544a73330c2a13</t>
  </si>
  <si>
    <t>e7781a61bc628ded6c8788c7f6471004</t>
  </si>
  <si>
    <t>189efa41a624a5839c6163c13da49d74</t>
  </si>
  <si>
    <t>946909279d3c25bf9459aa5aad1399c0</t>
  </si>
  <si>
    <t>d709f16972a05f27b1bed68ed4a92abf</t>
  </si>
  <si>
    <t>20d0840c394e9c93bb13cca7d27db704</t>
  </si>
  <si>
    <t>841c963ba4e2be49b0ba229031aff901</t>
  </si>
  <si>
    <t>7071d08a2fafa6f6da938c433304dffd</t>
  </si>
  <si>
    <t>a23b32d6af770a16faf9d22e83d7c955</t>
  </si>
  <si>
    <t>c28c95deee62e2b13ada92d655675f7b</t>
  </si>
  <si>
    <t>22df11f7ab59e4671dab975e709f8f04</t>
  </si>
  <si>
    <t>d1f20ef1e69ab86af58cc7f1b41196b1</t>
  </si>
  <si>
    <t>2853b6161484c2970e614d573f2dda8a</t>
  </si>
  <si>
    <t>51b96325b049b43bf6045e9dc8be5071</t>
  </si>
  <si>
    <t>7323c6ea7923063f04c373e172927006</t>
  </si>
  <si>
    <t>58c567335b6f3d324828072a6261c303</t>
  </si>
  <si>
    <t>20669dc2c028f7eccf3891fda9eb0273</t>
  </si>
  <si>
    <t>baea3bf7d4fb7a59e1b7aa9324655a37</t>
  </si>
  <si>
    <t>8bbe9eb0d5f23e460cef1a4c55d902bb</t>
  </si>
  <si>
    <t>5d173ca7f6a2ca7aeef4375699841f86</t>
  </si>
  <si>
    <t>04671c516cd85c57bd1947e72fd37036</t>
  </si>
  <si>
    <t>f5388d6ec50319878377bf01d6b96f36</t>
  </si>
  <si>
    <t>d0bffd5e04d974f6fdebf7dc711e0afe</t>
  </si>
  <si>
    <t>d85f608f4b01bcc5f5f3dea9a9c39982</t>
  </si>
  <si>
    <t>8b3dd568f8c7fa6efe0055b49f21e474</t>
  </si>
  <si>
    <t>1b170c9372099c8ddf1d733025519a0e</t>
  </si>
  <si>
    <t>7ccb778c9b87e935d9f2270f69252160</t>
  </si>
  <si>
    <t>450c7f1703725f2a1386228f8b3bf23f</t>
  </si>
  <si>
    <t>93c80f3966d1f7929992780192ced17d</t>
  </si>
  <si>
    <t>b5069c244cfc4d738256397af29609a7</t>
  </si>
  <si>
    <t>2157c5862b214803c74192c4e49a9633</t>
  </si>
  <si>
    <t>f5819bd0b5970229fefc1828b1c13d0e</t>
  </si>
  <si>
    <t>5e04371f652e0e774b701baaf65c1184</t>
  </si>
  <si>
    <t>57d2415159c2ada8d6576927276de3c0</t>
  </si>
  <si>
    <t>61b6d051832bbe6f95c89910a70ccb75</t>
  </si>
  <si>
    <t>c1a7b965c7d00f2c0825afa64d966fe2</t>
  </si>
  <si>
    <t>7ca6a6bd5126145aabd535ea2ba39f2a</t>
  </si>
  <si>
    <t>3a66aa39fbaec14bb44d95a793a3d152</t>
  </si>
  <si>
    <t>4a593ec6526a782fc9019a8624470a20</t>
  </si>
  <si>
    <t>5b030b658d3defdfee838fff1d4dc848</t>
  </si>
  <si>
    <t>8395caa0e2f22871efd4d745c1cb4990</t>
  </si>
  <si>
    <t>01d8ac5ac7e36586d8e5fc30948c5840</t>
  </si>
  <si>
    <t>6440cb26d00ef34af48d88caf062f2f0</t>
  </si>
  <si>
    <t>4c48aa5a522e114e4ca552a83380e452</t>
  </si>
  <si>
    <t>07a26bb7ccf5b4c2bf723c6c9ed857fe</t>
  </si>
  <si>
    <t>2da8e1003a5426d81c4d61f6f310e676</t>
  </si>
  <si>
    <t>3f0ea0609036a776803134bdbdb867f3</t>
  </si>
  <si>
    <t>6d780a03951396239ddd907387094654</t>
  </si>
  <si>
    <t>0e4be48fc96963a010e39052fd0b92da</t>
  </si>
  <si>
    <t>e0771fd85dc955c594e99d013fe1a47b</t>
  </si>
  <si>
    <t>96ef2d079b54691f18a637f92e4cb65a</t>
  </si>
  <si>
    <t>1e3dca0c017d0bd238235f3960a85278</t>
  </si>
  <si>
    <t>d3cdb57078b367bece20569049cdaf34</t>
  </si>
  <si>
    <t>66cef9fcaf14e26e06a3e3c8dc467b91</t>
  </si>
  <si>
    <t>a3655a70ce2255236bc6be42ccc08899</t>
  </si>
  <si>
    <t>2e910446c16e970814061dc889b800fe</t>
  </si>
  <si>
    <t>13bb575ea4f2f1da0d50e9c296b553f2</t>
  </si>
  <si>
    <t>5821c1aba17bd240935382655f4139d5</t>
  </si>
  <si>
    <t>4ad7e0eba0c53e3668ac935970899383</t>
  </si>
  <si>
    <t>b012e3e88f6d727a8c616fd2e603c868</t>
  </si>
  <si>
    <t>f490dcca68403fbe45b0f965d9ea0114</t>
  </si>
  <si>
    <t>362cd11a9ccfce9c44b7afda5067aa15</t>
  </si>
  <si>
    <t>0f6774ffaf28416006c24ce262ad036f</t>
  </si>
  <si>
    <t>a15cc7a9d60ab163b575e1cc8d6b2434</t>
  </si>
  <si>
    <t>fcac79b9707b95d90c4bb625735b2af9</t>
  </si>
  <si>
    <t>LARES</t>
  </si>
  <si>
    <t>8455cf73c19179e432684cd1c3fa931d</t>
  </si>
  <si>
    <t>POROY</t>
  </si>
  <si>
    <t>c919bdb0fdb17872cfd0acb0da2f6405</t>
  </si>
  <si>
    <t>897446d9a4df4a35bbfb67c84c6ba333</t>
  </si>
  <si>
    <t>23f72140a5dcc49afb923f2fd2c17b91</t>
  </si>
  <si>
    <t>69026a07da3e93acc84cff25e4a7d315</t>
  </si>
  <si>
    <t>23f9d070d550f85ab6350655c24d1730</t>
  </si>
  <si>
    <t>fc20974f0e33f492e9ccfc29bd265562</t>
  </si>
  <si>
    <t>2d1c7f7f4e64a739d1ee446721aa9704</t>
  </si>
  <si>
    <t>fb430badd0dc0576b6664749e475aa98</t>
  </si>
  <si>
    <t>fa54a6a8a99a68403b6a18c9c0cc5b76</t>
  </si>
  <si>
    <t>9f014a76381cb85337cab7ede26b72b4</t>
  </si>
  <si>
    <t>b80d983775d2c246c2698f2f78ec8d3a</t>
  </si>
  <si>
    <t>66d1632b91fdfb6d0af01387ab32ef5f</t>
  </si>
  <si>
    <t>ca6cba50e60e3ecb0cf398fd60a3e70b</t>
  </si>
  <si>
    <t>PICHIGUA</t>
  </si>
  <si>
    <t>2f8b57ad653e2587cfef09ffa87c63bf</t>
  </si>
  <si>
    <t>e9baf8fa2509b3e321c1ff6793567c19</t>
  </si>
  <si>
    <t>13cc941877a596b37a70c56f51a8a8ae</t>
  </si>
  <si>
    <t>90091fbe04a5a6d96aa2bf76bfdb2397</t>
  </si>
  <si>
    <t>d3b6a184f72547751e16265a7e067b71</t>
  </si>
  <si>
    <t>2bd361c96d01faba5df4f00437a9b613</t>
  </si>
  <si>
    <t>c5e53cc8641e31380483b47d8cccc3a2</t>
  </si>
  <si>
    <t>ccfbc3dc0e4d319aae875b5dd914b1c0</t>
  </si>
  <si>
    <t>f5f353c6ff35c20c714a3e45196e9378</t>
  </si>
  <si>
    <t>d3f61a59d2fc22e5c0b4c390c599d5c8</t>
  </si>
  <si>
    <t>a73610e757e4a9b4859ac15b7b6097a5</t>
  </si>
  <si>
    <t>df63eeb665053e6fea51479b33f964af</t>
  </si>
  <si>
    <t>c2002d012b6288849edddd9ca2bc52bb</t>
  </si>
  <si>
    <t>430b549e6e8431fc65aec650b38ed983</t>
  </si>
  <si>
    <t>623ee4caef487ec4ebdf107a0f30c2d8</t>
  </si>
  <si>
    <t>246f4fe8863718b9c75c02d9f52f6c42</t>
  </si>
  <si>
    <t>90702be62d2eda995eb8786ecbb959c5</t>
  </si>
  <si>
    <t>56cc15752629d5abb57b62030b4b0c40</t>
  </si>
  <si>
    <t>HUARO</t>
  </si>
  <si>
    <t>4ec741ad8cf878be5988b3074ebba816</t>
  </si>
  <si>
    <t>8edd464d6cf9a8427c440cca308a4201</t>
  </si>
  <si>
    <t>4695faaae5122497ecd24df8b2a08293</t>
  </si>
  <si>
    <t>31fa3f4795cc0f7163e0ee60327ca2b2</t>
  </si>
  <si>
    <t>4548a8a969d1fa0de7422dbb7e300790</t>
  </si>
  <si>
    <t>454842031917b856ef97f62da3f415cb</t>
  </si>
  <si>
    <t>e7b5e773cfbacf24d6dd502170a6c871</t>
  </si>
  <si>
    <t>cce075b64711cd6333861bd662498d05</t>
  </si>
  <si>
    <t>51b3edfee4f632a0a5460c6e88dcc58f</t>
  </si>
  <si>
    <t>dd2a63deccd168eefe401949e0028e7e</t>
  </si>
  <si>
    <t>a94c59cb1af94b3a203077b03c8f703c</t>
  </si>
  <si>
    <t>f91b70a286d86d297b2941a8a7196c0a</t>
  </si>
  <si>
    <t>3951ca1705da629f4932c2acdc9e1782</t>
  </si>
  <si>
    <t>6984b478d52043dd00e8a81025391804</t>
  </si>
  <si>
    <t>f019718851064907481194e292e677aa</t>
  </si>
  <si>
    <t>ec34172f5eb5a7fd8c0027f9c60467d8</t>
  </si>
  <si>
    <t>763500b6f18c37b2ae7f444822a6d5d5</t>
  </si>
  <si>
    <t>d45bcac749f88176a9fa62af0165df3d</t>
  </si>
  <si>
    <t>657741321315c345a7e35f61bc1b8366</t>
  </si>
  <si>
    <t>e1a15a46edd7678dfd45ca988d1b2324</t>
  </si>
  <si>
    <t>MARCAPATA</t>
  </si>
  <si>
    <t>2cd9f2f2fa8172412d232eddcffcd24d</t>
  </si>
  <si>
    <t>CHINCHAYPUJIO</t>
  </si>
  <si>
    <t>bed3a6d61c3b690450b94dc9992a7c09</t>
  </si>
  <si>
    <t>8392fc5a62f85b41849288e2bfaeca30</t>
  </si>
  <si>
    <t>54e316a5044dd7828154e6fc28a94fa5</t>
  </si>
  <si>
    <t>e13a11c10b227ba830fd44d94c98351e</t>
  </si>
  <si>
    <t>8279aaf79053dda97331ff16f0591583</t>
  </si>
  <si>
    <t>3bd4dd20bae27bcce3ea448cbada74cd</t>
  </si>
  <si>
    <t>MEGANTONI</t>
  </si>
  <si>
    <t>5be07ff4dcf6ff8c0ecaef30c0ef1447</t>
  </si>
  <si>
    <t>985b3cc04f7c5fafe6a3d99669201fd5</t>
  </si>
  <si>
    <t>c545c56e63b40ea0fef46f6ee451f3b7</t>
  </si>
  <si>
    <t>7f0579c8beec62fc413dbced68aa2ace</t>
  </si>
  <si>
    <t>3366eda135abe31dfa4e44e3ebb4ecc2</t>
  </si>
  <si>
    <t>52bf77fe383a792d78ca020de1bd16eb</t>
  </si>
  <si>
    <t>c76f30a28bb3438e3cf9a1aba676d1f0</t>
  </si>
  <si>
    <t>91080e2d96419cc2c4490ce2d7cad4bd</t>
  </si>
  <si>
    <t>0c9b2a51db60faede6ba47c72c9bf4b3</t>
  </si>
  <si>
    <t>465dcc4f152c9a9016989e7c089123a1</t>
  </si>
  <si>
    <t>375a8e430d7d37ff739fc2f0235ce945</t>
  </si>
  <si>
    <t>1188b64072a6711a26f87499014c6557</t>
  </si>
  <si>
    <t>3aed2c94fe70318a7c8455ca1d4a1307</t>
  </si>
  <si>
    <t>238520e07d7d6ee0c3a3423e450a0fdc</t>
  </si>
  <si>
    <t>f1a0f3c2db5d029f6d1826c9fc37879b</t>
  </si>
  <si>
    <t>2898b60a1d3922c168f4610000dd2ac5</t>
  </si>
  <si>
    <t>b3e4dbad8fe8dbde0bff3fad7fe257cf</t>
  </si>
  <si>
    <t>5390dfa3635aae45a41ec724177733e8</t>
  </si>
  <si>
    <t>d53cac81d6961344ba0ea83451ce81ee</t>
  </si>
  <si>
    <t>f055b000b63cdd7980e50d02dd888eb0</t>
  </si>
  <si>
    <t>3b8d3c827212e400c5490f613911dba6</t>
  </si>
  <si>
    <t>ACOPIA</t>
  </si>
  <si>
    <t>362cd32f14facd1c3d509318853982f9</t>
  </si>
  <si>
    <t>c1f0921d58f18ed4f046ae504174ae03</t>
  </si>
  <si>
    <t>COLQUEPATA</t>
  </si>
  <si>
    <t>cda197087235d1a0dabde4d27b0c968f</t>
  </si>
  <si>
    <t>59775446e88fb023e2e4e420022fda72</t>
  </si>
  <si>
    <t>44040eb0a44b29799ff0fc15f24ff73b</t>
  </si>
  <si>
    <t>2c6c75acced9391e9692bb510f1fbefa</t>
  </si>
  <si>
    <t>76a4ff7f017ec54f3484804e8ea8a8bb</t>
  </si>
  <si>
    <t>c9f626d198d1db6e7a1ad69cf804a838</t>
  </si>
  <si>
    <t>c1fecb37cab109821f0dac1f0b2c79ac</t>
  </si>
  <si>
    <t>b071c7c50174209e37398d129f9e8f02</t>
  </si>
  <si>
    <t>f07334ca8a145c4a1e8598cca2070be4</t>
  </si>
  <si>
    <t>69c690753aa32cbc68aefcb875fb04bc</t>
  </si>
  <si>
    <t>406924238aec32c7e5f4c60c69a3e5fd</t>
  </si>
  <si>
    <t>db765f62740357bc7e0e4f6fc8bbee6c</t>
  </si>
  <si>
    <t>91e4cf370a91a318284e31c79d68cd4d</t>
  </si>
  <si>
    <t>ade9a0a8ff62e70b17fc799f5a19ff7b</t>
  </si>
  <si>
    <t>ebb449948d38da4dc0bd2ab483545f02</t>
  </si>
  <si>
    <t>0ff6eba9057993f9df734be0f1d86f8c</t>
  </si>
  <si>
    <t>8556ba76e9f4752615027e3a79178536</t>
  </si>
  <si>
    <t>9b39b3f5e9d93b69fc07f6c8f856add4</t>
  </si>
  <si>
    <t>d035ae8af1945a1d88f905b51ae526d3</t>
  </si>
  <si>
    <t>8181ab41e12ff8c044be3ac7e3cc1c0c</t>
  </si>
  <si>
    <t>61bf5f10ba6c767d93fb55f46d3240ca</t>
  </si>
  <si>
    <t>ce023dd2e4e77e98700a14ce8887ac13</t>
  </si>
  <si>
    <t>fea8c096e177a0ec502df99a9fd8a953</t>
  </si>
  <si>
    <t>6c427f2642f6a37186e749087be196ca</t>
  </si>
  <si>
    <t>43a2463179adbaea8343247fc4988304</t>
  </si>
  <si>
    <t>1f63e69c63031edb6bf3a17a19c70419</t>
  </si>
  <si>
    <t>12d49ec6c1b52625a8b903ccf9d13bda</t>
  </si>
  <si>
    <t>356aee85a0395384224276f3d9bd57c6</t>
  </si>
  <si>
    <t>2911e9f960b7cdead492627137094d8e</t>
  </si>
  <si>
    <t>53bb0c0d6ad76029c10dd938a8b51759</t>
  </si>
  <si>
    <t>6ec9e83d533908410f61730d691be40e</t>
  </si>
  <si>
    <t>586106484622b63f32867c61aeaeb3b9</t>
  </si>
  <si>
    <t>877178f2e61fb2e60c22163aa080657b</t>
  </si>
  <si>
    <t>97b42268595775742d55b466b1ac1b2c</t>
  </si>
  <si>
    <t>a0d9a75065f4a0881a3d65cf1d0df95d</t>
  </si>
  <si>
    <t>e0cd20086c26006b9f87e45a3cd1c171</t>
  </si>
  <si>
    <t>20e244c1305bb705bc80909842a62f52</t>
  </si>
  <si>
    <t>90ecaa100e3ab710fa9ed82f5e20c2fb</t>
  </si>
  <si>
    <t>bcb7bb98c59217910a7a0841b1b288fe</t>
  </si>
  <si>
    <t>b24014732e4291b7bdd5a0cec20574a3</t>
  </si>
  <si>
    <t>128ab62c5a6026fddfa54881e75d8197</t>
  </si>
  <si>
    <t>cdefd37c1bba26a27d556f25d4198d44</t>
  </si>
  <si>
    <t>f9d09fa46631c78a6cedcb0c2c0134b9</t>
  </si>
  <si>
    <t>837954c3fdbd0e421b41582d7b27d858</t>
  </si>
  <si>
    <t>44b27ff4c2d4611c3607d4ef6f2f28f1</t>
  </si>
  <si>
    <t>8b894cf226ce9d46de86b06b56899eae</t>
  </si>
  <si>
    <t>921253ecf99e3d7dd66f46fbce2525ce</t>
  </si>
  <si>
    <t>438e87f4941aa684315597d27aaa03e4</t>
  </si>
  <si>
    <t>610c9d1be7d69efe90c3b1398b147a23</t>
  </si>
  <si>
    <t>4e58e109073a8d9d631f4cab9ed907fe</t>
  </si>
  <si>
    <t>b9430eb10dbb4996f7189187ab11c77d</t>
  </si>
  <si>
    <t>4fe71c35d9ec8111672591d0f1a93fc9</t>
  </si>
  <si>
    <t>67bafdebb2627345821fd465306a1b9f</t>
  </si>
  <si>
    <t>f29c7fb61e685821856079c0287197af</t>
  </si>
  <si>
    <t>08cc3d758d84e35e26839c73dc5e8da9</t>
  </si>
  <si>
    <t>2d1bbad88b64a4e8300b5162c2d1ee8c</t>
  </si>
  <si>
    <t>639e5192464a30175a65b113f384bcb8</t>
  </si>
  <si>
    <t>dd63831341dfe1c92341a5ef4c7efe48</t>
  </si>
  <si>
    <t>c60e286409d12013e42b85838abaa706</t>
  </si>
  <si>
    <t>ACOS</t>
  </si>
  <si>
    <t>2815c44bcce49b46f182109e3b349fa9</t>
  </si>
  <si>
    <t>d6acd11565c15c9860dd4b72f336e6de</t>
  </si>
  <si>
    <t>619075e7ffaf53c01942686df77c462c</t>
  </si>
  <si>
    <t>68c4a5ecd61c2f922c27c625f95e1e7a</t>
  </si>
  <si>
    <t>9d79632d6fc7353616fe3bda28d44904</t>
  </si>
  <si>
    <t>53c6c941ba3fdce5d2ee4c2fb5949ca8</t>
  </si>
  <si>
    <t>96204dff5346daf99f34d83479474583</t>
  </si>
  <si>
    <t>5e341d91b11669dfc375e9b766e8a39f</t>
  </si>
  <si>
    <t>97cad027baa2010bc44d12838c2cae87</t>
  </si>
  <si>
    <t>5105cf32b3ac6135d54db7db51d935b7</t>
  </si>
  <si>
    <t>033e93ff4f68e76a7b8169f557040e89</t>
  </si>
  <si>
    <t>06586409a46f33165dec800bbbc2bc7a</t>
  </si>
  <si>
    <t>2e9d5cef7dd58d1372feb00650d7bd31</t>
  </si>
  <si>
    <t>503f7c2ced49865dcb30390721e39407</t>
  </si>
  <si>
    <t>4b139cb14983396fca2e0288ed7a67cc</t>
  </si>
  <si>
    <t>1b7070b9a53b53e8ca8ba314f0df5dd8</t>
  </si>
  <si>
    <t>00cb9ecf6f08eb1360b36dd21ec286c6</t>
  </si>
  <si>
    <t>5ad7bc7a67bf0a3c755c748c9bba77ad</t>
  </si>
  <si>
    <t>5346b61514178798e30bfda0a5b57a54</t>
  </si>
  <si>
    <t>c43748bd48914b1d2515445d347fd831</t>
  </si>
  <si>
    <t>3604c520f844cbdbe25bb53cb9c76e38</t>
  </si>
  <si>
    <t>6a1076f3185f1bcea1861886ac03e8f1</t>
  </si>
  <si>
    <t>fef40c3bf8cb94cb31aca86b0365b7f5</t>
  </si>
  <si>
    <t>67d459789040c1285c7962638442291c</t>
  </si>
  <si>
    <t>0eccca293990fce7ac65a6431c2b50bc</t>
  </si>
  <si>
    <t>00b759d2492582bf37f6818520ecb343</t>
  </si>
  <si>
    <t>8f9dfd706961aed4a107f3362027027b</t>
  </si>
  <si>
    <t>06e090d73acd3e593262a26cda1bcbb3</t>
  </si>
  <si>
    <t>d09d315d2190f25bd5fee89840e380f3</t>
  </si>
  <si>
    <t>d2861ba87f84de5ce2cf54b10de9a3be</t>
  </si>
  <si>
    <t>3c8637242b02f5e56b5055da1b635f99</t>
  </si>
  <si>
    <t>565f8b9bc1d30a56efb0163a6d3b3adb</t>
  </si>
  <si>
    <t>5b23749f3c1157fb1fac12224514fbcb</t>
  </si>
  <si>
    <t>c774171ec81ebaa9e1af8a8ba0b05fd7</t>
  </si>
  <si>
    <t>851a2aa35723812ff26d7b4c1e7e6556</t>
  </si>
  <si>
    <t>ae40e95d94696dc903c75f69798167a0</t>
  </si>
  <si>
    <t>4b6e02a22603478c3af77f5846dba2f2</t>
  </si>
  <si>
    <t>3a5f2fbe8f3ab1f6ddf3819d459402c7</t>
  </si>
  <si>
    <t>07b3048a56a659d0a048924bba760308</t>
  </si>
  <si>
    <t>b896fbe2c6362550c9f7134d7148b4fe</t>
  </si>
  <si>
    <t>dbb4e921205e806c62404d5874ad1abd</t>
  </si>
  <si>
    <t>423af93bcaca9b3695cc48a977d3aa6d</t>
  </si>
  <si>
    <t>56f161762acff0038775759ab2843c7c</t>
  </si>
  <si>
    <t>9064f3b0baa13a29a9b932a4a83c02cd</t>
  </si>
  <si>
    <t>d0fe5c5bfd3685b94614ce71689bf3a2</t>
  </si>
  <si>
    <t>ddc8aa2c64429f823fe88b9d92f92569</t>
  </si>
  <si>
    <t>VILCABAMBA</t>
  </si>
  <si>
    <t>84114b5f420058d49c3f40e967a23743</t>
  </si>
  <si>
    <t>5ac38cee950e092729760c093184c913</t>
  </si>
  <si>
    <t>413cc30636e32c95de6bcbdc308619da</t>
  </si>
  <si>
    <t>9ce26c9b4e93cf853d4fffba1d947656</t>
  </si>
  <si>
    <t>cc29380e30e0d986aabe8b3dbe59d1ea</t>
  </si>
  <si>
    <t>0706f949cda5c3c62565ef8d16416d02</t>
  </si>
  <si>
    <t>12f940a809772d31a9521af3823da178</t>
  </si>
  <si>
    <t>ea9b06b0170910e86741cb4883e2a87e</t>
  </si>
  <si>
    <t>32e53d86488def13967574ca715d8127</t>
  </si>
  <si>
    <t>e72cdd73a2c15bfd4b58c7618e35bc28</t>
  </si>
  <si>
    <t>84be2762d3400cca387eecb334fa1f37</t>
  </si>
  <si>
    <t>ca745aad3a55d313eca1e36113081a3e</t>
  </si>
  <si>
    <t>a49ad4e3952c4fdcf32afff326ddf15d</t>
  </si>
  <si>
    <t>a1bf3fd631dca366df5040836bccb085</t>
  </si>
  <si>
    <t>2e6d88ebc01879260e8c13f9150e32cb</t>
  </si>
  <si>
    <t>deff5079e40133d80bd172f363598e21</t>
  </si>
  <si>
    <t>f22715c6c1b665fe35e22ff47cdb1022</t>
  </si>
  <si>
    <t>a67e33905ec1e934e79a9b70964eb7f2</t>
  </si>
  <si>
    <t>b8901b975fd6edd42275138a1be6efdc</t>
  </si>
  <si>
    <t>8e81132483a37474f24f5254bc13cdd5</t>
  </si>
  <si>
    <t>SANGARARA</t>
  </si>
  <si>
    <t>bb5c56b807792e9a0f890165237123fc</t>
  </si>
  <si>
    <t>5f5622a909babb71962b3070e9239425</t>
  </si>
  <si>
    <t>3c0565c6dc2f2d4df16457822fdd1a1d</t>
  </si>
  <si>
    <t>52f1c73c90c2f444099475f17670e47a</t>
  </si>
  <si>
    <t>4f58a4ad8fc482975b0827f0cdf42fc8</t>
  </si>
  <si>
    <t>dfbe3026479f55bcef274a3ce35e98f8</t>
  </si>
  <si>
    <t>3fb970edf3bc65038e8d5adf58d2a1ae</t>
  </si>
  <si>
    <t>c58465387eeea13830f42dfd1673eddf</t>
  </si>
  <si>
    <t>a802ce5e417d077e663a819cce522939</t>
  </si>
  <si>
    <t>ce1cc6c2186205b8256cf95fe639df0d</t>
  </si>
  <si>
    <t>4972fb9ebe823346fc4e214a2ab26800</t>
  </si>
  <si>
    <t>aa3858e2cb0b9ed60558a69b8ce19c33</t>
  </si>
  <si>
    <t>c5feea7398b16b293eeccefebc281010</t>
  </si>
  <si>
    <t>28310eeb332654dd8ee64a2d13f9b25d</t>
  </si>
  <si>
    <t>4be83449314def253fc5e919c77731e5</t>
  </si>
  <si>
    <t>3ddc56e1e8a8b5bd2f9501c1307b3f8d</t>
  </si>
  <si>
    <t>dacfdefe25299d3aea2e84c03e767a94</t>
  </si>
  <si>
    <t>3b7e322e4300aefafe1501a6bf7c1629</t>
  </si>
  <si>
    <t>9e400a6dfc9706c97ddc9501a0d0bf5f</t>
  </si>
  <si>
    <t>bbbd1a6cd024c540aaee4064c3283501</t>
  </si>
  <si>
    <t>25e1d5a611821bc61897a40d11535aae</t>
  </si>
  <si>
    <t>eaa96d73ec18517196ce3299ad2d7295</t>
  </si>
  <si>
    <t>f4fb2601c201dea0e4729c1b56269bb5</t>
  </si>
  <si>
    <t>82be9f1be805d3831a147f1a18b15e62</t>
  </si>
  <si>
    <t>fb88306bdca1dd2a89abff127f6463ae</t>
  </si>
  <si>
    <t>5b54c7959bb50b435b3e4587f4d5e221</t>
  </si>
  <si>
    <t>0bd8a6d16cfd836b0ec651d2b77d5f48</t>
  </si>
  <si>
    <t>991ac68cf9fd7cfdecdc46f344e67be1</t>
  </si>
  <si>
    <t>e6998f41c6ee102de0ea13ea339ad74d</t>
  </si>
  <si>
    <t>dca3b32bdddbc6799f71109533a9d8ba</t>
  </si>
  <si>
    <t>cea52192d04e73a4e85fdf6c88500403</t>
  </si>
  <si>
    <t>debfdd32391f1368b03f31e5e1d13eeb</t>
  </si>
  <si>
    <t>5f2b5850a66a78050668c894628f55df</t>
  </si>
  <si>
    <t>ea34afc62aaf98c48caacf852750b2e1</t>
  </si>
  <si>
    <t>830f41ec59d75e23f141b9d124d89f67</t>
  </si>
  <si>
    <t>5873054770a2249adb31f54b29469f86</t>
  </si>
  <si>
    <t>e19e0a360f13c410c8618f1f5076680d</t>
  </si>
  <si>
    <t>26a090d5ad91a042a1d7041544302313</t>
  </si>
  <si>
    <t>05ce238a9566c509f3b1396e7a4f72cd</t>
  </si>
  <si>
    <t>c8bc3d768a407411fd09b6e45f89780d</t>
  </si>
  <si>
    <t>52c94837237cf7ffcefac3920659503e</t>
  </si>
  <si>
    <t>849e607aaef7b3f81adf2227c7043c60</t>
  </si>
  <si>
    <t>272cf8b00878cbb54f1916a62210a954</t>
  </si>
  <si>
    <t>c5d800e069caa042b12fde8686a57c22</t>
  </si>
  <si>
    <t>63d33406229d501f38df992d991d719b</t>
  </si>
  <si>
    <t>c0d9c304ed468d4beebc874504de844a</t>
  </si>
  <si>
    <t>7109dfa0fdb991d63873a8224a7e72f4</t>
  </si>
  <si>
    <t>b1832a19a2ec471d62173077125cece7</t>
  </si>
  <si>
    <t>4ed6256168723bdc514c3fb4dbfcdc65</t>
  </si>
  <si>
    <t>09f38242f6072d8655b06acf3a8573b0</t>
  </si>
  <si>
    <t>1b4cce3530b627862fd18d4502464c81</t>
  </si>
  <si>
    <t>103d68fe739db8a580046aa7aa0cdc1d</t>
  </si>
  <si>
    <t>0e3c261c6ab80f4920909aa57199f3c9</t>
  </si>
  <si>
    <t>a076ad51204268539b5d1cd0c79bd412</t>
  </si>
  <si>
    <t>7c526f7361cc65c066e25b16bd0093b7</t>
  </si>
  <si>
    <t>18558772af5399276b8cf0d171d30aaf</t>
  </si>
  <si>
    <t>464db8e58c826d22be5c0db71e976831</t>
  </si>
  <si>
    <t>55a84dbeb17295e233020a101b1a2ebb</t>
  </si>
  <si>
    <t>0df40f122018ade68d4ecbc8de46464b</t>
  </si>
  <si>
    <t>9d05cdecd8842b9750b13852b4bfae92</t>
  </si>
  <si>
    <t>cdba61cd8df74c63cbdcba10e9118a17</t>
  </si>
  <si>
    <t>edbc693472c9cdb2a9b11836d140e933</t>
  </si>
  <si>
    <t>a64c86ffd8d22278242a7b9c3837f6d0</t>
  </si>
  <si>
    <t>6c771fa3e9424e87f2b0ac85bd4d7539</t>
  </si>
  <si>
    <t>ae72063f4f4cc595c5faba9b3c68bc20</t>
  </si>
  <si>
    <t>016e86491d90246c2b1407794f310542</t>
  </si>
  <si>
    <t>740518d7e9545e40ff3a8e1490909602</t>
  </si>
  <si>
    <t>95ae9d43e7ce76ba37f6fd97d3271505</t>
  </si>
  <si>
    <t>eb714c4335ae1a8548d2000503f2dbce</t>
  </si>
  <si>
    <t>98a6b1867a5bd97995346bb4e8c75bac</t>
  </si>
  <si>
    <t>faac8700fb342486c0ed1d75e4997a1e</t>
  </si>
  <si>
    <t>1227f5ba7a689a68458c34cb6d7d4e12</t>
  </si>
  <si>
    <t>CHINCHERO</t>
  </si>
  <si>
    <t>ac17c000254bfb46acc8b2995d4839a6</t>
  </si>
  <si>
    <t>5048cbfbad59c7c2096f1f1ff75bfb6c</t>
  </si>
  <si>
    <t>23be6f1dbf2c3e3997c6c983ce0be547</t>
  </si>
  <si>
    <t>56d2f7c7ded5fc849d6d60d60db4d6a2</t>
  </si>
  <si>
    <t>9f93b5ad5e0a07c4e6e9668e85425f2e</t>
  </si>
  <si>
    <t>fd44f33fbb77b162164ee74e6c477ad7</t>
  </si>
  <si>
    <t>25d52169853ecedf09da9798ecfe804a</t>
  </si>
  <si>
    <t>752333006de2324481f5c7da6fb6a5e2</t>
  </si>
  <si>
    <t>5f9e2c23692752a585ec387d068dc57b</t>
  </si>
  <si>
    <t>ebed1c8c8b3d76633955893180a1b57e</t>
  </si>
  <si>
    <t>223392071a7525502666f76e9970a315</t>
  </si>
  <si>
    <t>502ca93ff3566abc4c5b267704e50b6c</t>
  </si>
  <si>
    <t>2d1cb6c9bd2a502030cd3e2b59bd2e93</t>
  </si>
  <si>
    <t>f738ee779a512bae2400584472abee0d</t>
  </si>
  <si>
    <t>71bd084a74642fb08b0ad7aaf9aab694</t>
  </si>
  <si>
    <t>258f545fb8ad335dee374faeb40524ea</t>
  </si>
  <si>
    <t>43800a77ca987c90899f23313e4febc2</t>
  </si>
  <si>
    <t>dd6b388c09e15aef617f9f7063497493</t>
  </si>
  <si>
    <t>965b915fb98f0210a05a8cba443974b8</t>
  </si>
  <si>
    <t>2b8804393dad1c1a25ce71d9181c2d2c</t>
  </si>
  <si>
    <t>740cb5c140dac297460f2f2e4860e8fc</t>
  </si>
  <si>
    <t>5cfbe9e1cc4922769121c63da0050280</t>
  </si>
  <si>
    <t>0bf980fecec483c5c35fc51cc8616d70</t>
  </si>
  <si>
    <t>ce860fdb5f4faaa8bc1bf2f82b102ca5</t>
  </si>
  <si>
    <t>4a6163122fd20e7c8aae53a47ef8d6ce</t>
  </si>
  <si>
    <t>174cf63240cea5cbe7ee9b415ee7d8bd</t>
  </si>
  <si>
    <t>b3360ff44e2071c30d9cc9bc9ba3df15</t>
  </si>
  <si>
    <t>MACHUPICCHU</t>
  </si>
  <si>
    <t>e2e4edfe5d73cc7b1c8f6a67edb7a139</t>
  </si>
  <si>
    <t>d69119315bb08ee33a547e59a3e06ab1</t>
  </si>
  <si>
    <t>e63ad637e6f43c1706c0acfa2ff53b57</t>
  </si>
  <si>
    <t>c2fa8984e911966894557ec08f765d0d</t>
  </si>
  <si>
    <t>a99a217dee5120b3214b028ef342091e</t>
  </si>
  <si>
    <t>4d5ebef9eee2daf97dd5ff9e9ed377ce</t>
  </si>
  <si>
    <t>30976803d4ee88dd9159dd808824463e</t>
  </si>
  <si>
    <t>1418ab7aba3228adfaff882990e41a0e</t>
  </si>
  <si>
    <t>c08a6365388d1ecbb92d01f1b6110d1a</t>
  </si>
  <si>
    <t>534b5c1e3b8121d07fa8c0cad07963e4</t>
  </si>
  <si>
    <t>dc6c59b0b3fb781cb5341c572976729d</t>
  </si>
  <si>
    <t>d00e071026112c3918f2ae761c3809bc</t>
  </si>
  <si>
    <t>ed427ef7a2a575eea8d36c03e31cab40</t>
  </si>
  <si>
    <t>a8a379a5b5885c2117d7e04d29d99113</t>
  </si>
  <si>
    <t>1b527cfc3ca790f90f8d737ed1e3221a</t>
  </si>
  <si>
    <t>8208f5fc71b0f22bb9c7308f5e907306</t>
  </si>
  <si>
    <t>954460f25c8654bfb238dbdd8163e7d0</t>
  </si>
  <si>
    <t>23487cad7b3533c0465ba513c95397a0</t>
  </si>
  <si>
    <t>fa7ac3b6ae9cfaa7b293e083b94ea5e2</t>
  </si>
  <si>
    <t>76aaefabf278a450b118da97298fa70c</t>
  </si>
  <si>
    <t>901c7b15af11dda33bab7fc4e0664135</t>
  </si>
  <si>
    <t>8c0abf45055824e0936754d85f431114</t>
  </si>
  <si>
    <t>d9dde954e679597a064be3edcc71edda</t>
  </si>
  <si>
    <t>PALLPATA</t>
  </si>
  <si>
    <t>5bc59aadf31f15193ccbc3d4b7ed2f64</t>
  </si>
  <si>
    <t>16e9b1b6866b8f47e9adb6991d5b5e11</t>
  </si>
  <si>
    <t>d8889154367eceaa3c30d3b89828dd79</t>
  </si>
  <si>
    <t>aa44fe9bd53464b8ca066b37b8633ebb</t>
  </si>
  <si>
    <t>56bc80a465c7696a944ef1557f0086a4</t>
  </si>
  <si>
    <t>97085cea591ad7742e6ec7ac3ebd5c4a</t>
  </si>
  <si>
    <t>d50458cfa353f75298ac980d1e540658</t>
  </si>
  <si>
    <t>e4e889efdcea9fc22b71e36d55175693</t>
  </si>
  <si>
    <t>01119d2fc98db34de3fb51ebd15ff6ad</t>
  </si>
  <si>
    <t>73c1fdc9428560d8b506074f40f38de3</t>
  </si>
  <si>
    <t>07ee5896b578294603fce4ad454dc3a1</t>
  </si>
  <si>
    <t>261ddd86f95aa095a2f5bfb569286830</t>
  </si>
  <si>
    <t>be9616ddf51933ab216121f812f8e63c</t>
  </si>
  <si>
    <t>043ab9d5ec9e79d25a0f000a020693d7</t>
  </si>
  <si>
    <t>55e74a7283d14bd0f59f6ae882b22dc5</t>
  </si>
  <si>
    <t>9e85ba8a1e9df01bdc929f8344b1090c</t>
  </si>
  <si>
    <t>0ee815d2ea811e1a3ba942846f3c4414</t>
  </si>
  <si>
    <t>615ce2204ad340e52d82d80c68865e0d</t>
  </si>
  <si>
    <t>9311bb5d2aed443913a429f7c1995319</t>
  </si>
  <si>
    <t>6097ce1052121209255578be004e8b8b</t>
  </si>
  <si>
    <t>e0137fb61f3011fe6dada6984218c7a7</t>
  </si>
  <si>
    <t>f4278d77a83398e3e1aaaa9218191a54</t>
  </si>
  <si>
    <t>a03c9334879ed32582bbef4662e272bf</t>
  </si>
  <si>
    <t>c9054dd6122963fd26057b17916d7f24</t>
  </si>
  <si>
    <t>bd25b36255cbc8e94404ba6876f8e097</t>
  </si>
  <si>
    <t>b73b2eb79bb3c5f108e4ccab143a1769</t>
  </si>
  <si>
    <t>304c01df7a91e55b96c6cf8800f6fca6</t>
  </si>
  <si>
    <t>c44a617dfa456733977936d6cd2f7c86</t>
  </si>
  <si>
    <t>4b35ffd5b3a2a01d4b3d708a9ca41fd7</t>
  </si>
  <si>
    <t>fc53fdbab09683dad2532e34494e6c96</t>
  </si>
  <si>
    <t>155406c58633033726ad93b2fff234e7</t>
  </si>
  <si>
    <t>14b5172662d9adac1c3816b3f61140b3</t>
  </si>
  <si>
    <t>583fbbf51a08a9759fd7f40df0942b3f</t>
  </si>
  <si>
    <t>c493c918273cf448625598e44edd7cd7</t>
  </si>
  <si>
    <t>d94547b5a656f7e5637b0fee32882440</t>
  </si>
  <si>
    <t>8d346df985b7532cdfef8f74c65cf06b</t>
  </si>
  <si>
    <t>fbf41629757e0cc18e28740e4e79446f</t>
  </si>
  <si>
    <t>dfc39f450cad2084463bd7d34ed8327b</t>
  </si>
  <si>
    <t>72f0e419be4e66bc85998c3ce5646a50</t>
  </si>
  <si>
    <t>c39dcf01cbf8109a1e4038d627fa33d4</t>
  </si>
  <si>
    <t>928648477a114eb60c5a9612a372071f</t>
  </si>
  <si>
    <t>b31ac437e5d92a2e61884833576fb205</t>
  </si>
  <si>
    <t>900de3c6f55e889cfd2f44e3ec709e3f</t>
  </si>
  <si>
    <t>436bd5693eb9aeda2c938795c17a7ef1</t>
  </si>
  <si>
    <t>e19a97f61821a8f445da48c136a488f9</t>
  </si>
  <si>
    <t>0a67d5927cacd7fcc4e7ca4ca1462165</t>
  </si>
  <si>
    <t>514df8ae94e27971b0ca0c5f84504851</t>
  </si>
  <si>
    <t>8979191048b4af73a5259e181d1a0bed</t>
  </si>
  <si>
    <t>83228b66fa9471558d5f4f834b2f2413</t>
  </si>
  <si>
    <t>f6bd0de6c5ca5ec22cac67216d7b8e06</t>
  </si>
  <si>
    <t>PCR</t>
  </si>
  <si>
    <t>6ad3596cc02a356f2665189a278fc030</t>
  </si>
  <si>
    <t>f54dc272812c81b0d3c9ba46744d531d</t>
  </si>
  <si>
    <t>91563b7784c68162603b4519b5a99731</t>
  </si>
  <si>
    <t>1e8964a3515a14737ab48188d573b9c4</t>
  </si>
  <si>
    <t>52f034a11bef5e5127f581572bd0c816</t>
  </si>
  <si>
    <t>ea542b3062d4ddfe19c607f8e4a59799</t>
  </si>
  <si>
    <t>d52b75deefeb48532203054622b60f91</t>
  </si>
  <si>
    <t>c627cd4fe1b0042b24fd41a18c01f7fb</t>
  </si>
  <si>
    <t>61d5ccc3d8849d8b8f8c2f43fbd28bb3</t>
  </si>
  <si>
    <t>737fcc3373b667628cc0e5933c56f60e</t>
  </si>
  <si>
    <t>3ad4dd61366f1e5e547fa6f15ecb7897</t>
  </si>
  <si>
    <t>c3059dd407f1e4a0041d5c17205e3643</t>
  </si>
  <si>
    <t>de830178cce4f96a5dcbb7e43fcd0ce5</t>
  </si>
  <si>
    <t>9bc2cf63b16be1b017e80291f981f966</t>
  </si>
  <si>
    <t>cb05bb6de43ef3f9794df5acce9d1a56</t>
  </si>
  <si>
    <t>b03aa348fec5ef4863bdf387e1a41dd8</t>
  </si>
  <si>
    <t>09f2a084084be500da5c7dbfb09c79bf</t>
  </si>
  <si>
    <t>27917f4a51e69b0c38d49bb827b262bc</t>
  </si>
  <si>
    <t>77f534b0565dd0a6a3b8ae44e4fdcf03</t>
  </si>
  <si>
    <t>c0f75d0cd3f1444702d49105adc1502b</t>
  </si>
  <si>
    <t>MOSOC LLACTA</t>
  </si>
  <si>
    <t>5c1072db66974e0aec192c58ee250ac0</t>
  </si>
  <si>
    <t>66f6bb9f62dd23b348fce820c2b3c73c</t>
  </si>
  <si>
    <t>389db552f55a0ae55d56e49c0d02966a</t>
  </si>
  <si>
    <t>04d31c5407ea42268501f218bc7edb29</t>
  </si>
  <si>
    <t>1a8c198b42b9e39fb7d1839207aba2ee</t>
  </si>
  <si>
    <t>f2f840565ddaf18587d53d5cc5d85b2d</t>
  </si>
  <si>
    <t>2a0f370f27fa39ddcf5068b2cc930cd5</t>
  </si>
  <si>
    <t>0d5ad8d44f90706b325cd0e97b990228</t>
  </si>
  <si>
    <t>a336b99dc6f3cb051028dd2d22d5c151</t>
  </si>
  <si>
    <t>0b4662249412568090da14dff406ac94</t>
  </si>
  <si>
    <t>6fdedb3cadd646ac328ff66a2676b3d2</t>
  </si>
  <si>
    <t>69c0d94cf7a9de629ec7cb0116c0d22a</t>
  </si>
  <si>
    <t>c568a313f49806b92cafd9fbebc376d5</t>
  </si>
  <si>
    <t>9b9b319706d742a3704029f0ddc85a8a</t>
  </si>
  <si>
    <t>5d6c1c54936bf3293b4890949ec0dff4</t>
  </si>
  <si>
    <t>8bf95f6bf5529e12a5cb565feb263975</t>
  </si>
  <si>
    <t>722fd451923ffa187e6abc0fc62410ef</t>
  </si>
  <si>
    <t>92fa9f51376ee3b6eed96022558854dd</t>
  </si>
  <si>
    <t>98914f26ac5a1afe66e2c863309567ed</t>
  </si>
  <si>
    <t>39bf7ff541195027c676387396bff3b7</t>
  </si>
  <si>
    <t>9757ea9a2967e77949faed878ea4d30b</t>
  </si>
  <si>
    <t>f31a7bdd42b3fd4f6b0500924cbcbbf3</t>
  </si>
  <si>
    <t>2a978b15916b789b98797953a9bf1513</t>
  </si>
  <si>
    <t>21cb755a8e8b358e4070d626703f61c0</t>
  </si>
  <si>
    <t>0aa63db1061cccd931e6203cc505f526</t>
  </si>
  <si>
    <t>e623b424e31881f36b6e01f9b501169f</t>
  </si>
  <si>
    <t>f17c4df6da59bdfa41f84f17da3d1e1b</t>
  </si>
  <si>
    <t>d8c7b0f2e69450fedeefaad686e6b254</t>
  </si>
  <si>
    <t>2b99a99000cf4eca1d6aca89ee951425</t>
  </si>
  <si>
    <t>ec823781f14ff1ae95290c358287c172</t>
  </si>
  <si>
    <t>003f0b33b1c7a47d20f43f92b77f2b58</t>
  </si>
  <si>
    <t>9423e07299908a97eb4e31999f158d55</t>
  </si>
  <si>
    <t>92cfb2e825514b181d92b94624c7e13a</t>
  </si>
  <si>
    <t>28c5ff93c6494340d4298adfdb55f106</t>
  </si>
  <si>
    <t>e189d48e9aacd64a095912a599e1ed0f</t>
  </si>
  <si>
    <t>732bf39280ba3b918c0aa24918c57337</t>
  </si>
  <si>
    <t>f57e25a2efa92fa4dcd687edac021883</t>
  </si>
  <si>
    <t>96c9c62adb5f083ef3d995362bbf2964</t>
  </si>
  <si>
    <t>45e38349d4e33e88fbd6dd8533c00e79</t>
  </si>
  <si>
    <t>a019f0b295604da3d673ab5700e4b185</t>
  </si>
  <si>
    <t>d2a0aec7f6f1911b970a12c9c9eea50a</t>
  </si>
  <si>
    <t>fc806626c5a48dbb8297bfb3d0bc0041</t>
  </si>
  <si>
    <t>a4f069af8cde714de9428fd73f638b99</t>
  </si>
  <si>
    <t>fe51cb62665f4831162f0a15efdc2478</t>
  </si>
  <si>
    <t>bf0a6754505af769e50f4906be015b04</t>
  </si>
  <si>
    <t>0f33c46c7227399171268d6e7c3d6076</t>
  </si>
  <si>
    <t>994db6cce69dd70fe3ffad930a423b71</t>
  </si>
  <si>
    <t>09e2a40ccc5166897d0702108f0bf95f</t>
  </si>
  <si>
    <t>41789d3787927b0d0929baf5201bcdd0</t>
  </si>
  <si>
    <t>39c532747ce8837249a5b0ddf71a8682</t>
  </si>
  <si>
    <t>374958c32ece23420a2b1bc205d3458b</t>
  </si>
  <si>
    <t>b9141cc8f88701251cce2816dc47b6cd</t>
  </si>
  <si>
    <t>2026d80c900a5999c7d5f248cfe7dd34</t>
  </si>
  <si>
    <t>0f0e56638a843df24c55cf640cd965eb</t>
  </si>
  <si>
    <t>ed9e1a664333482b7dd4b4100fe51954</t>
  </si>
  <si>
    <t>22bf90fba817ad5983058a5881ce106f</t>
  </si>
  <si>
    <t>70b90bf32caa3ce4f3b46f19c0b25453</t>
  </si>
  <si>
    <t>746bb5c4284b90dd8366f52d76eb2310</t>
  </si>
  <si>
    <t>8121cafdecbe659776c25f714f12e1ab</t>
  </si>
  <si>
    <t>fb88d9ede983191f31ed45a6b9f7a3c1</t>
  </si>
  <si>
    <t>6b41d6fca348032d9f54c2a997544229</t>
  </si>
  <si>
    <t>9c2f18cc99a1dcde803b64bb60f3c311</t>
  </si>
  <si>
    <t>f60e0596a6da3230dc0f0fca2c21288c</t>
  </si>
  <si>
    <t>54de67029572d9bd57789dc11d2f8190</t>
  </si>
  <si>
    <t>9bb78f791d924827c1c8eddcdc613ae7</t>
  </si>
  <si>
    <t>fc9811e2628f2f6085e5e0387e2d51e2</t>
  </si>
  <si>
    <t>dc372c62501fe98bd0904dc70cd26759</t>
  </si>
  <si>
    <t>b884fe2de4591fb291b8b156689826c4</t>
  </si>
  <si>
    <t>036578602798bc46b4fcd2ba8902d5ef</t>
  </si>
  <si>
    <t>4f159691c8e9d99fd54e75803c538372</t>
  </si>
  <si>
    <t>89681df2056c6c2b69e246cd36a6f895</t>
  </si>
  <si>
    <t>75fc93c0b7b92553a9d47c037f1c1222</t>
  </si>
  <si>
    <t>9dbff0262945f7c059d1420bfdf4fabc</t>
  </si>
  <si>
    <t>0a44fa1fd4112d70d6ed3d737327e187</t>
  </si>
  <si>
    <t>963eb4cabdc56681ba04a1d1627f6c9f</t>
  </si>
  <si>
    <t>ab709de41982aed959259be8efc269f3</t>
  </si>
  <si>
    <t>be44673d013f34aafd8cbb6570e9d0c0</t>
  </si>
  <si>
    <t>3ec37e39ddc403053c3b873e0ad41f62</t>
  </si>
  <si>
    <t>b3a772aa4bb2330734467ca4d6e8f445</t>
  </si>
  <si>
    <t>bb4ff8832000bcbeeb0637b5a1b0879c</t>
  </si>
  <si>
    <t>e58a2d559cc71d4708568e750b19fcfc</t>
  </si>
  <si>
    <t>54121385f1d0b4fefb450dd3d350fcbe</t>
  </si>
  <si>
    <t>cbcaf8537dfe0b0c23eecaae8270c05f</t>
  </si>
  <si>
    <t>e3bfea870f9ea883a1e2bd07754978a7</t>
  </si>
  <si>
    <t>0b623462a85dfed8be08e98d2c9e5c23</t>
  </si>
  <si>
    <t>2d1250fa8af3fcff3cab28e663e6f8b5</t>
  </si>
  <si>
    <t>e43a923b347f45f71072c28b8930bf4f</t>
  </si>
  <si>
    <t>c91f2180e58311411e0d950cf14487dd</t>
  </si>
  <si>
    <t>bf682dba43abd1860257290daff22117</t>
  </si>
  <si>
    <t>e03dd8ef3954ab910d2f31a0b283ad8b</t>
  </si>
  <si>
    <t>edb94140963ae2fd404a77d938e38108</t>
  </si>
  <si>
    <t>f239bd85c278d6760889dd66f4c354f9</t>
  </si>
  <si>
    <t>2b929f756941b332ce4025a08aaac4f1</t>
  </si>
  <si>
    <t>a5c7025000ea4a65024b20117f8a3757</t>
  </si>
  <si>
    <t>9434a68d760357069b4004dfc9d8cf93</t>
  </si>
  <si>
    <t>c59bb7f4336216b8fe6f6f9ee3d4add1</t>
  </si>
  <si>
    <t>0fe95b88e893def3004c95186bd1b6ce</t>
  </si>
  <si>
    <t>4e4f68ad5bcddfac400c91e4d294746f</t>
  </si>
  <si>
    <t>2f0154ed1910b482f4cb3ba045ebd14b</t>
  </si>
  <si>
    <t>cd062c4620f50e127fb09c7b10583683</t>
  </si>
  <si>
    <t>755f07f5f152a38d3e05d640861a657c</t>
  </si>
  <si>
    <t>8218175886c9c4f505dea9c34b766f97</t>
  </si>
  <si>
    <t>3246326c5f190416f9e9fce591c2e44e</t>
  </si>
  <si>
    <t>07e00b5cb773d1fc541901783886a0df</t>
  </si>
  <si>
    <t>e9845e19073790f0600b922246e7cd27</t>
  </si>
  <si>
    <t>68220f88b0a71bf16159ff3428eaa460</t>
  </si>
  <si>
    <t>af68e8824f47dcc384eafe954704b530</t>
  </si>
  <si>
    <t>9e8ad9d3e65c27f0e75e4c066ddc71dd</t>
  </si>
  <si>
    <t>bd58ae060162d01ee75a2e5ea97d784b</t>
  </si>
  <si>
    <t>cf62f7015fa885066821b56d857de0e5</t>
  </si>
  <si>
    <t>0fbe1047ef6ccb9f0ae55137f6e99edf</t>
  </si>
  <si>
    <t>9da2fad437130d0a64ccfbd41bd01aa4</t>
  </si>
  <si>
    <t>aed9e27823e63e69b11eb3db0d4eedfe</t>
  </si>
  <si>
    <t>085a5dd26abae5513974998c8676f15f</t>
  </si>
  <si>
    <t>e3aade229671745dc72bf5acae4ab448</t>
  </si>
  <si>
    <t>a4fa284de6621e7db004ca480694dc59</t>
  </si>
  <si>
    <t>8025567ba1d3852ae6ba2aa31a7056b3</t>
  </si>
  <si>
    <t>d34e5fbd41c0680234194248e6a150d0</t>
  </si>
  <si>
    <t>beaa4c5968077069269663be94070dd6</t>
  </si>
  <si>
    <t>f5ac39ab9f8a4d4d609a74a10006d4a4</t>
  </si>
  <si>
    <t>2b35ceb5f98c0524fdf80edd7e1b3d40</t>
  </si>
  <si>
    <t>ba23238bd942c09fdc947b720de06d54</t>
  </si>
  <si>
    <t>4de749f59db10ca4e7ba44a7e9456110</t>
  </si>
  <si>
    <t>880413a9961184171cf9944d73865b17</t>
  </si>
  <si>
    <t>206c6078429e03a5086898399bd8dcb2</t>
  </si>
  <si>
    <t>fc47653bcfdf70bbc3eb6d7588bd1f00</t>
  </si>
  <si>
    <t>0dbe2c131069fff11254170d29df9b79</t>
  </si>
  <si>
    <t>c5d91dc4bc7cc3f8e217e8d7659d594e</t>
  </si>
  <si>
    <t>8b226b60b717d34d2037760314043e1b</t>
  </si>
  <si>
    <t>0c0c80b97538578097033acdbf38997e</t>
  </si>
  <si>
    <t>e730839dd8c03302e8840d66710b8a8f</t>
  </si>
  <si>
    <t>f08a70a73c5245ec56db865ea750c8e2</t>
  </si>
  <si>
    <t>27d807ff5952fa96e0f955a01f03b0c1</t>
  </si>
  <si>
    <t>7d43cbc49d8c012a158f8ccffe6bfaac</t>
  </si>
  <si>
    <t>4519e65881f6001142e8e7532cbb7d32</t>
  </si>
  <si>
    <t>7a4318d0042db1a737d7df02b0ab812a</t>
  </si>
  <si>
    <t>5aa1ebcdedaeb841d8a908c737f6cdc9</t>
  </si>
  <si>
    <t>1768e08be049648ef30c2016e20c5385</t>
  </si>
  <si>
    <t>e58f279ba063267cb1216cfde76eaaef</t>
  </si>
  <si>
    <t>5df316be43b6980f5cfe4928d8749d5a</t>
  </si>
  <si>
    <t>342a79c46f29708e9a2453e02ec504bc</t>
  </si>
  <si>
    <t>4fb0e0bcfc719e2fccc8af7cd5bca4f8</t>
  </si>
  <si>
    <t>0ba67e7081f3d883fd18196d9e4b4ad1</t>
  </si>
  <si>
    <t>aa81a63e946838373d1624642213f330</t>
  </si>
  <si>
    <t>c4008445b70c688a6fe095065f76c8fc</t>
  </si>
  <si>
    <t>7ee890745f9d72d13a88d15ef0699390</t>
  </si>
  <si>
    <t>321d95e9f1f01c4b6edf63d8841d02e7</t>
  </si>
  <si>
    <t>67eb5767f62b6b9a6aec6ce61631ffa3</t>
  </si>
  <si>
    <t>9b262ee03d5c6cc42f47105f13e45b87</t>
  </si>
  <si>
    <t>81dd0c44dd586f7863168869656e8faa</t>
  </si>
  <si>
    <t>3116680081946405891c3eaad278725f</t>
  </si>
  <si>
    <t>f7edaf1268046737b7d543c4f9cdc12a</t>
  </si>
  <si>
    <t>b19879d3a824b6095a1e62e03bf2c9de</t>
  </si>
  <si>
    <t>e6b67b239dc870cc170241f2433dddb4</t>
  </si>
  <si>
    <t>55e2e514a05105b07a54b2c3651098b3</t>
  </si>
  <si>
    <t>ceeeccd37400c1ce9be79c97204f8de1</t>
  </si>
  <si>
    <t>d08e886845f9cd4b566580b60c7fa0c1</t>
  </si>
  <si>
    <t>8240e76434a812ecdeaa04218f7a6abf</t>
  </si>
  <si>
    <t>ba04644d940322ad94277581be5da41d</t>
  </si>
  <si>
    <t>5adc0fbf7bb0acb83b7adfc276c43796</t>
  </si>
  <si>
    <t>81a5e05be096d93b9fa5cb8aa03f606c</t>
  </si>
  <si>
    <t>222100fe4339193a88de9a2de7f2881f</t>
  </si>
  <si>
    <t>11c686d332120da2cc5e20e266dc4ffe</t>
  </si>
  <si>
    <t>2ec7edbcfa8bb961abe371e971b02f7d</t>
  </si>
  <si>
    <t>fa100c10de3dd4ccb9b2a2ea23c578ba</t>
  </si>
  <si>
    <t>3fb1aa713423c2249db609176b1c7c4a</t>
  </si>
  <si>
    <t>61026650cbe58238d3a39518b53d492a</t>
  </si>
  <si>
    <t>4d7ac7e5fd9aded988850d139e6f778d</t>
  </si>
  <si>
    <t>ff4f3f83923a5c86bd7368a61d0091c3</t>
  </si>
  <si>
    <t>45b264d7b58f9db69a60db9a141d5228</t>
  </si>
  <si>
    <t>e4f94279f46760989c921569fee69031</t>
  </si>
  <si>
    <t>fa7fdab03d40289398b467d2958716ee</t>
  </si>
  <si>
    <t>cc20e29481b787186e33f8f19377f17c</t>
  </si>
  <si>
    <t>ba46a9b01371f61acf5364beb6f3a1b6</t>
  </si>
  <si>
    <t>6d6889a5437d7389987ea7cd97bcf32c</t>
  </si>
  <si>
    <t>f5a8bfd52b45be3d0f96354d521507b1</t>
  </si>
  <si>
    <t>bed92bab168e45486410b742ab356fd4</t>
  </si>
  <si>
    <t>41fe10097b9e8b310e10e3b1ecf30b18</t>
  </si>
  <si>
    <t>ad07c65d6890ba5c71a0631c15e66fca</t>
  </si>
  <si>
    <t>61d008b4c5febd4bb4d84164d712f797</t>
  </si>
  <si>
    <t>5866b895058379d84c030eedd5aaed7a</t>
  </si>
  <si>
    <t>52cfd0f49e3545b668bc5fba11503d99</t>
  </si>
  <si>
    <t>7773d4bb0df8795d7119199e76e7ddc9</t>
  </si>
  <si>
    <t>ed7c077803d5fb713eaf9cd3917f38fe</t>
  </si>
  <si>
    <t>d9bd900158534e52d2a0ceb5b65934de</t>
  </si>
  <si>
    <t>9f5b6c63748c0ce551d306ca3c30ea2d</t>
  </si>
  <si>
    <t>8edfafde7d44174f3fee619e7d904da5</t>
  </si>
  <si>
    <t>b2d10c1f896300c17613608b0a6ae0d1</t>
  </si>
  <si>
    <t>95ae16ad73ab8935f788df2dc3468bb2</t>
  </si>
  <si>
    <t>553d08f1fc35c0936fcd8c212316caa1</t>
  </si>
  <si>
    <t>f0b149c41aff9ec491bd210994173819</t>
  </si>
  <si>
    <t>9c81d4dc12481a7dd1380ee1dc7cd857</t>
  </si>
  <si>
    <t>99d3b42459901bd01114b82eace0f44a</t>
  </si>
  <si>
    <t>49edcb7821cd888403e9c565f9c35a7c</t>
  </si>
  <si>
    <t>Femenino</t>
  </si>
  <si>
    <t>Masculino</t>
  </si>
  <si>
    <t>TOTAL</t>
  </si>
  <si>
    <t>GENERO</t>
  </si>
  <si>
    <t>fi</t>
  </si>
  <si>
    <t>hi</t>
  </si>
  <si>
    <t>pi</t>
  </si>
  <si>
    <t>Fi</t>
  </si>
  <si>
    <t>Hi</t>
  </si>
  <si>
    <t>Pi</t>
  </si>
  <si>
    <t>FUENTE: Ministerio de Salud (MINSA) al 13/06/2020</t>
  </si>
  <si>
    <t>MES</t>
  </si>
  <si>
    <t>Hi%</t>
  </si>
  <si>
    <t>Marzo</t>
  </si>
  <si>
    <t>Abril</t>
  </si>
  <si>
    <t>Mayo</t>
  </si>
  <si>
    <t>Junio</t>
  </si>
  <si>
    <t>DISTRIBUCIÓN PORCENTUAL DE PERSONAS CON CASOS POSITIVOS SEGÚN MES DE CONTAGIO DEL DEPARTAMENTO DE CUSCO</t>
  </si>
  <si>
    <t>MÈTODO</t>
  </si>
  <si>
    <t>DISTRIBUCIÓN PORCENTUAL DE PERSONAS CON CASOS POSITIVOS SEGÚN SEXO DEL DEPARTAMENTO DE CUSCO</t>
  </si>
  <si>
    <t>DISTRIBUCIÓN PORCENTUAL DE PERSONAS CON CASOS POSITIVOS SEGÚN MÈTODO DE PRUEBA DEL DEPARTAMENTO DE CUSCO</t>
  </si>
  <si>
    <t>RANGO EDAD</t>
  </si>
  <si>
    <t>]17-25]</t>
  </si>
  <si>
    <t>[0-17]</t>
  </si>
  <si>
    <t>]25-40]</t>
  </si>
  <si>
    <t>]40-55]</t>
  </si>
  <si>
    <t>]55-75]</t>
  </si>
  <si>
    <t>]75-100]</t>
  </si>
  <si>
    <t>DISTRIBUCIÓN PORCENTUAL DE PERSONAS CON CASOS POSITIVOS SEGÚN EDAD DEL DEPARTAMENTO DE CUSCO</t>
  </si>
  <si>
    <t>M</t>
  </si>
  <si>
    <t>F</t>
  </si>
  <si>
    <t>DISTRIBUCIÓN PORCENTUAL DE PERSONAS CON CASOS POSITIVOS SEGÚN EDAD Y SEXO DEL DEPARTAMENTO DE CUSCO</t>
  </si>
  <si>
    <t>DISTRIBUCIÓN DE PERSONAS CON CASOS POSITIVOS SEGÚN PROVINCIA DEL DEPARTAMENTO DE CUSCO</t>
  </si>
  <si>
    <t>DISTRIBUCIÓN PORCENTUAL DE PERSONAS CON CASOS POSITIVOS SEGÚN DEPARTAMENTO DE CUSCO Y PROVINCIA DE CUSCO</t>
  </si>
  <si>
    <t>NIÑEZ</t>
  </si>
  <si>
    <t>JUVENTUD</t>
  </si>
  <si>
    <t>ADULTEZ</t>
  </si>
  <si>
    <t>VEJEZ</t>
  </si>
  <si>
    <t>DISTRIBUCIÓN PORCENTUAL DE PERSONAS CON CASOS POSITIVOS SEGÚN ETAPA DE VIDA DEL DEPARTAMENTO DE CUSCO</t>
  </si>
  <si>
    <t>ETAPA DE VIDA</t>
  </si>
  <si>
    <t>ADOLESCENCIA</t>
  </si>
  <si>
    <t>0-12</t>
  </si>
  <si>
    <t>13-20</t>
  </si>
  <si>
    <t>21-25</t>
  </si>
  <si>
    <t>26-60</t>
  </si>
  <si>
    <t>&gt;60</t>
  </si>
  <si>
    <t>FECHAS</t>
  </si>
  <si>
    <t>13Mar - 31Mar</t>
  </si>
  <si>
    <t>01Abr - 15Abr</t>
  </si>
  <si>
    <t>01May - 15May</t>
  </si>
  <si>
    <t>16May - 31May</t>
  </si>
  <si>
    <t>16Abr - 30Abr</t>
  </si>
  <si>
    <t>01Jun - 13Jun</t>
  </si>
  <si>
    <t>DISTRIBUCIÓN PORCENTUAL DE PERSONAS CON CASOS POSITIVOS SEGÚN RANGO DE FECHAS Y SEXO DEL DEPARTAMENTO DE CUSCO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</si>
</sst>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0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b/>
      <sz val="10"/>
      <color theme="0"/>
      <name val="Verdana"/>
      <family val="2"/>
    </font>
    <font>
      <sz val="10"/>
      <color theme="1"/>
      <name val="Verdana"/>
      <family val="2"/>
    </font>
    <font>
      <b/>
      <sz val="10"/>
      <name val="Calibri"/>
      <family val="2"/>
      <scheme val="minor"/>
    </font>
    <font>
      <b/>
      <sz val="9"/>
      <color theme="0"/>
      <name val="Verdan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0" fontId="18" fillId="0" borderId="10" xfId="0" applyFont="1" applyBorder="1"/>
    <xf numFmtId="11" fontId="18" fillId="0" borderId="10" xfId="0" applyNumberFormat="1" applyFont="1" applyBorder="1"/>
    <xf numFmtId="0" fontId="19" fillId="34" borderId="10" xfId="0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14" fontId="18" fillId="0" borderId="10" xfId="0" applyNumberFormat="1" applyFont="1" applyBorder="1" applyAlignment="1">
      <alignment horizontal="center"/>
    </xf>
    <xf numFmtId="0" fontId="20" fillId="33" borderId="10" xfId="0" applyFont="1" applyFill="1" applyBorder="1" applyAlignment="1">
      <alignment horizontal="center"/>
    </xf>
    <xf numFmtId="0" fontId="20" fillId="33" borderId="10" xfId="0" applyFont="1" applyFill="1" applyBorder="1"/>
    <xf numFmtId="164" fontId="20" fillId="33" borderId="10" xfId="0" applyNumberFormat="1" applyFont="1" applyFill="1" applyBorder="1" applyAlignment="1">
      <alignment horizontal="center"/>
    </xf>
    <xf numFmtId="10" fontId="20" fillId="33" borderId="10" xfId="0" applyNumberFormat="1" applyFont="1" applyFill="1" applyBorder="1" applyAlignment="1">
      <alignment horizont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0" fontId="21" fillId="0" borderId="10" xfId="0" applyFont="1" applyBorder="1" applyAlignment="1">
      <alignment horizontal="left"/>
    </xf>
    <xf numFmtId="0" fontId="21" fillId="0" borderId="10" xfId="0" applyFont="1" applyBorder="1" applyAlignment="1">
      <alignment horizontal="center"/>
    </xf>
    <xf numFmtId="165" fontId="21" fillId="0" borderId="10" xfId="1" applyNumberFormat="1" applyFont="1" applyBorder="1" applyAlignment="1">
      <alignment horizontal="center"/>
    </xf>
    <xf numFmtId="166" fontId="21" fillId="0" borderId="10" xfId="1" applyNumberFormat="1" applyFont="1" applyBorder="1" applyAlignment="1">
      <alignment horizontal="center"/>
    </xf>
    <xf numFmtId="0" fontId="21" fillId="0" borderId="10" xfId="1" applyNumberFormat="1" applyFont="1" applyBorder="1" applyAlignment="1">
      <alignment horizontal="center"/>
    </xf>
    <xf numFmtId="0" fontId="20" fillId="33" borderId="10" xfId="0" applyFont="1" applyFill="1" applyBorder="1" applyAlignment="1">
      <alignment horizontal="center" wrapText="1"/>
    </xf>
    <xf numFmtId="0" fontId="20" fillId="33" borderId="10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0" fontId="23" fillId="33" borderId="10" xfId="0" applyFont="1" applyFill="1" applyBorder="1" applyAlignment="1">
      <alignment horizontal="center"/>
    </xf>
    <xf numFmtId="0" fontId="20" fillId="33" borderId="10" xfId="0" applyFont="1" applyFill="1" applyBorder="1" applyAlignment="1">
      <alignment horizontal="center" vertical="center" wrapText="1"/>
    </xf>
    <xf numFmtId="0" fontId="22" fillId="35" borderId="10" xfId="0" applyFont="1" applyFill="1" applyBorder="1" applyAlignment="1">
      <alignment horizontal="left" vertical="center" wrapText="1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colors>
    <mruColors>
      <color rgb="FFFFFF99"/>
      <color rgb="FF8FE7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/>
              <a:t>DISTRIBUCIÓN PORCENTUAL DE PERSONAS CON CASOS POSITIVOS SEGÚN MÈTODO DE PRUEBA DEL DEPARTAMENTO DE CUSCO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8CC0-4078-9A97-77B187E839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8CC0-4078-9A97-77B187E8397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8CC0-4078-9A97-77B187E8397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8CC0-4078-9A97-77B187E8397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'GRAFICO-1'!$A$3:$A$4</c:f>
              <c:strCache>
                <c:ptCount val="2"/>
                <c:pt idx="0">
                  <c:v>PR</c:v>
                </c:pt>
                <c:pt idx="1">
                  <c:v>PCR</c:v>
                </c:pt>
              </c:strCache>
            </c:strRef>
          </c:cat>
          <c:val>
            <c:numRef>
              <c:f>'GRAFICO-1'!$D$3:$D$4</c:f>
              <c:numCache>
                <c:formatCode>0.00%</c:formatCode>
                <c:ptCount val="2"/>
                <c:pt idx="0">
                  <c:v>0.84848484848484851</c:v>
                </c:pt>
                <c:pt idx="1">
                  <c:v>0.15151515151515152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0-4078-9A97-77B187E839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100" b="1" i="0" u="none" strike="noStrike" baseline="0">
                <a:effectLst/>
              </a:rPr>
              <a:t>DISTRIBUCIÓN DE PERSONAS CON CASOS POSITIVOS SEGÚN PROVINCIA DEL DEPARTAMENTO DE CUSCO</a:t>
            </a:r>
            <a:r>
              <a:rPr lang="es-PE" sz="1100" b="0" i="0" u="none" strike="noStrike" baseline="0"/>
              <a:t> </a:t>
            </a:r>
            <a:endParaRPr lang="es-PE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9335-45C8-A75C-D684EB4625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32-45D1-9A3D-EFA2798463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F32-45D1-9A3D-EFA27984634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335-45C8-A75C-D684EB4625C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F32-45D1-9A3D-EFA27984634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F32-45D1-9A3D-EFA27984634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335-45C8-A75C-D684EB4625C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32-45D1-9A3D-EFA27984634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9335-45C8-A75C-D684EB4625C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335-45C8-A75C-D684EB4625C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9335-45C8-A75C-D684EB4625C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F32-45D1-9A3D-EFA27984634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9335-45C8-A75C-D684EB4625C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335-45C8-A75C-D684EB4625C6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335-45C8-A75C-D684EB4625C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335-45C8-A75C-D684EB4625C6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2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9335-45C8-A75C-D684EB4625C6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4-9335-45C8-A75C-D684EB4625C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335-45C8-A75C-D684EB4625C6}"/>
                </c:ext>
              </c:extLst>
            </c:dLbl>
            <c:dLbl>
              <c:idx val="10"/>
              <c:layout>
                <c:manualLayout>
                  <c:x val="-0.14368706606186843"/>
                  <c:y val="3.576667224601182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335-45C8-A75C-D684EB4625C6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335-45C8-A75C-D684EB4625C6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335-45C8-A75C-D684EB4625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'GRAFICO-2'!$A$3:$A$16</c:f>
              <c:strCache>
                <c:ptCount val="14"/>
                <c:pt idx="0">
                  <c:v>ACOMAYO</c:v>
                </c:pt>
                <c:pt idx="1">
                  <c:v>ANTA</c:v>
                </c:pt>
                <c:pt idx="2">
                  <c:v>CALCA</c:v>
                </c:pt>
                <c:pt idx="3">
                  <c:v>CANAS</c:v>
                </c:pt>
                <c:pt idx="4">
                  <c:v>CANCHIS</c:v>
                </c:pt>
                <c:pt idx="5">
                  <c:v>CHUMBIVILCAS</c:v>
                </c:pt>
                <c:pt idx="6">
                  <c:v>CUSCO</c:v>
                </c:pt>
                <c:pt idx="7">
                  <c:v>ESPINAR</c:v>
                </c:pt>
                <c:pt idx="8">
                  <c:v>LA CONVENCION</c:v>
                </c:pt>
                <c:pt idx="9">
                  <c:v>PARURO</c:v>
                </c:pt>
                <c:pt idx="10">
                  <c:v>PAUCARTAMBO</c:v>
                </c:pt>
                <c:pt idx="11">
                  <c:v>QUISPICANCHI</c:v>
                </c:pt>
                <c:pt idx="12">
                  <c:v>URUBAMBA</c:v>
                </c:pt>
                <c:pt idx="13">
                  <c:v>EN INVESTIGACIÓN</c:v>
                </c:pt>
              </c:strCache>
            </c:strRef>
          </c:cat>
          <c:val>
            <c:numRef>
              <c:f>'GRAFICO-2'!$B$3:$B$16</c:f>
              <c:numCache>
                <c:formatCode>General</c:formatCode>
                <c:ptCount val="14"/>
                <c:pt idx="0">
                  <c:v>23</c:v>
                </c:pt>
                <c:pt idx="1">
                  <c:v>44</c:v>
                </c:pt>
                <c:pt idx="2">
                  <c:v>33</c:v>
                </c:pt>
                <c:pt idx="3">
                  <c:v>15</c:v>
                </c:pt>
                <c:pt idx="4">
                  <c:v>34</c:v>
                </c:pt>
                <c:pt idx="5">
                  <c:v>22</c:v>
                </c:pt>
                <c:pt idx="6">
                  <c:v>947</c:v>
                </c:pt>
                <c:pt idx="7">
                  <c:v>40</c:v>
                </c:pt>
                <c:pt idx="8">
                  <c:v>175</c:v>
                </c:pt>
                <c:pt idx="9">
                  <c:v>21</c:v>
                </c:pt>
                <c:pt idx="10">
                  <c:v>11</c:v>
                </c:pt>
                <c:pt idx="11">
                  <c:v>25</c:v>
                </c:pt>
                <c:pt idx="12">
                  <c:v>16</c:v>
                </c:pt>
                <c:pt idx="1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35-45C8-A75C-D684EB4625C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100" b="1" i="0" u="none" strike="noStrike" baseline="0">
                <a:effectLst/>
              </a:rPr>
              <a:t>DISTRIBUCIÓN PORCENTUAL DE PERSONAS CON CASOS POSITIVOS SEGÚN DEPARTAMENTO DE CUSCO Y PROVINCIA DE CUSCO</a:t>
            </a:r>
            <a:r>
              <a:rPr lang="es-PE" sz="1100" b="0" i="0" u="none" strike="noStrike" baseline="0"/>
              <a:t> </a:t>
            </a:r>
            <a:endParaRPr lang="es-PE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B5-4154-BFFE-0209B198FD7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B5-4154-BFFE-0209B198FD76}"/>
              </c:ext>
            </c:extLst>
          </c:dPt>
          <c:dPt>
            <c:idx val="2"/>
            <c:invertIfNegative val="0"/>
            <c:bubble3D val="0"/>
            <c:spPr>
              <a:solidFill>
                <a:srgbClr val="FFFF99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FB5-4154-BFFE-0209B198FD76}"/>
              </c:ext>
            </c:extLst>
          </c:dPt>
          <c:dPt>
            <c:idx val="3"/>
            <c:invertIfNegative val="0"/>
            <c:bubble3D val="0"/>
            <c:spPr>
              <a:solidFill>
                <a:srgbClr val="8FE7E9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FB5-4154-BFFE-0209B198FD7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FB5-4154-BFFE-0209B198FD7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FB5-4154-BFFE-0209B198FD7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FB5-4154-BFFE-0209B198FD7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FB5-4154-BFFE-0209B198FD7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FB5-4154-BFFE-0209B198FD7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FB5-4154-BFFE-0209B198FD7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FB5-4154-BFFE-0209B198FD7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FB5-4154-BFFE-0209B198FD7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FB5-4154-BFFE-0209B198FD76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FB5-4154-BFFE-0209B198FD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'GRAFICO-3'!$A$3:$A$9</c:f>
              <c:strCache>
                <c:ptCount val="7"/>
                <c:pt idx="0">
                  <c:v>CUSCO</c:v>
                </c:pt>
                <c:pt idx="1">
                  <c:v>POROY</c:v>
                </c:pt>
                <c:pt idx="2">
                  <c:v>SAN JERONIMO</c:v>
                </c:pt>
                <c:pt idx="3">
                  <c:v>SAN SEBASTIAN</c:v>
                </c:pt>
                <c:pt idx="4">
                  <c:v>SANTIAGO</c:v>
                </c:pt>
                <c:pt idx="5">
                  <c:v>SAYLLA</c:v>
                </c:pt>
                <c:pt idx="6">
                  <c:v>WANCHAQ</c:v>
                </c:pt>
              </c:strCache>
            </c:strRef>
          </c:cat>
          <c:val>
            <c:numRef>
              <c:f>'GRAFICO-3'!$D$3:$D$9</c:f>
              <c:numCache>
                <c:formatCode>0.00%</c:formatCode>
                <c:ptCount val="7"/>
                <c:pt idx="0">
                  <c:v>0.31573389651531153</c:v>
                </c:pt>
                <c:pt idx="1">
                  <c:v>2.1119324181626186E-3</c:v>
                </c:pt>
                <c:pt idx="2">
                  <c:v>8.6589229144667365E-2</c:v>
                </c:pt>
                <c:pt idx="3">
                  <c:v>0.17740232312565998</c:v>
                </c:pt>
                <c:pt idx="4">
                  <c:v>0.1457233368532207</c:v>
                </c:pt>
                <c:pt idx="5">
                  <c:v>7.3917634635691657E-3</c:v>
                </c:pt>
                <c:pt idx="6">
                  <c:v>0.26504751847940866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FB5-4154-BFFE-0209B198F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96724879"/>
        <c:axId val="696724463"/>
      </c:barChart>
      <c:valAx>
        <c:axId val="69672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Porcentaje de personas</a:t>
                </a:r>
                <a:r>
                  <a:rPr lang="es-PE" baseline="0"/>
                  <a:t> positivas a Covid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96724879"/>
        <c:crosses val="autoZero"/>
        <c:crossBetween val="between"/>
      </c:valAx>
      <c:catAx>
        <c:axId val="6967248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Distritos de la Provincia de Cusco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967244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DISTRIBUCIÓN PORCENTUAL DE PERSONAS CON CASOS POSITIVOS SEGÚN MES DE CONTAGIO DEL DEPARTAMENTO DE CUSCO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'GRAFICO-4'!$D$3</c:f>
              <c:strCache>
                <c:ptCount val="1"/>
                <c:pt idx="0">
                  <c:v>pi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EAD-452B-8A1B-A051446D614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EAD-452B-8A1B-A051446D614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EAD-452B-8A1B-A051446D614F}"/>
              </c:ext>
            </c:extLst>
          </c:dPt>
          <c:dLbls>
            <c:dLbl>
              <c:idx val="0"/>
              <c:layout>
                <c:manualLayout>
                  <c:x val="0.10998877665544328"/>
                  <c:y val="-7.4509803921568626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33767"/>
                        <a:gd name="adj2" fmla="val 77088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3EAD-452B-8A1B-A051446D614F}"/>
                </c:ext>
              </c:extLst>
            </c:dLbl>
            <c:dLbl>
              <c:idx val="1"/>
              <c:layout>
                <c:manualLayout>
                  <c:x val="0.23569023569023562"/>
                  <c:y val="-8.6274509803921637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82197"/>
                        <a:gd name="adj2" fmla="val 103643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3EAD-452B-8A1B-A051446D614F}"/>
                </c:ext>
              </c:extLst>
            </c:dLbl>
            <c:dLbl>
              <c:idx val="2"/>
              <c:layout>
                <c:manualLayout>
                  <c:x val="0.41750841750841766"/>
                  <c:y val="-0.12549019607843137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90119"/>
                        <a:gd name="adj2" fmla="val 158523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3EAD-452B-8A1B-A051446D614F}"/>
                </c:ext>
              </c:extLst>
            </c:dLbl>
            <c:dLbl>
              <c:idx val="3"/>
              <c:layout>
                <c:manualLayout>
                  <c:x val="0.21324354657687983"/>
                  <c:y val="-0.10980392156862745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32026"/>
                        <a:gd name="adj2" fmla="val 103643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3EAD-452B-8A1B-A051446D614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'GRAFICO-4'!$A$4:$A$7</c:f>
              <c:strCache>
                <c:ptCount val="4"/>
                <c:pt idx="0">
                  <c:v>Marzo</c:v>
                </c:pt>
                <c:pt idx="1">
                  <c:v>Abril</c:v>
                </c:pt>
                <c:pt idx="2">
                  <c:v>Mayo</c:v>
                </c:pt>
                <c:pt idx="3">
                  <c:v>Junio</c:v>
                </c:pt>
              </c:strCache>
            </c:strRef>
          </c:cat>
          <c:val>
            <c:numRef>
              <c:f>'GRAFICO-4'!$D$4:$D$7</c:f>
              <c:numCache>
                <c:formatCode>0.000%</c:formatCode>
                <c:ptCount val="4"/>
                <c:pt idx="0">
                  <c:v>2.3960535588442564E-2</c:v>
                </c:pt>
                <c:pt idx="1">
                  <c:v>0.18111346018322763</c:v>
                </c:pt>
                <c:pt idx="2">
                  <c:v>0.5842142353770261</c:v>
                </c:pt>
                <c:pt idx="3">
                  <c:v>0.21071176885130374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D-452B-8A1B-A051446D6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7325455"/>
        <c:axId val="587325871"/>
        <c:axId val="0"/>
      </c:bar3DChart>
      <c:catAx>
        <c:axId val="5873254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sz="800"/>
                  <a:t>MESES DE CONTAGIO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87325871"/>
        <c:crosses val="autoZero"/>
        <c:auto val="1"/>
        <c:lblAlgn val="ctr"/>
        <c:lblOffset val="100"/>
        <c:noMultiLvlLbl val="0"/>
      </c:catAx>
      <c:valAx>
        <c:axId val="58732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sz="800"/>
                  <a:t>PORCENTAJE DE PERSONAS POSITIVas</a:t>
                </a:r>
                <a:r>
                  <a:rPr lang="es-PE" sz="800" baseline="0"/>
                  <a:t> a covid</a:t>
                </a:r>
                <a:endParaRPr lang="es-PE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8732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400"/>
              <a:t>DISTRIBUCIÓN PORCENTUAL DE PERSONAS CON CASOS POSITIVOS SEGÚN SEXO DEL DEPARTAMENTO DE CUSCO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0715630885122412E-2"/>
          <c:y val="0.15270338051472906"/>
          <c:w val="0.95856873822975519"/>
          <c:h val="0.76888425219909229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7753-426A-91E8-4040723E7594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753-426A-91E8-4040723E7594}"/>
              </c:ext>
            </c:extLst>
          </c:dPt>
          <c:dLbls>
            <c:dLbl>
              <c:idx val="0"/>
              <c:layout>
                <c:manualLayout>
                  <c:x val="-0.15079620979580943"/>
                  <c:y val="9.26536883894538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665527825970905"/>
                      <c:h val="0.30447249370210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7753-426A-91E8-4040723E7594}"/>
                </c:ext>
              </c:extLst>
            </c:dLbl>
            <c:dLbl>
              <c:idx val="1"/>
              <c:layout>
                <c:manualLayout>
                  <c:x val="0.20872298589794919"/>
                  <c:y val="-0.1476569197694510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370630366119492"/>
                      <c:h val="0.30447249370210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753-426A-91E8-4040723E75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'GRAFICO-5'!$A$3:$A$4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'GRAFICO-5'!$D$3:$D$4</c:f>
              <c:numCache>
                <c:formatCode>0.00%</c:formatCode>
                <c:ptCount val="2"/>
                <c:pt idx="0">
                  <c:v>0.41508104298801973</c:v>
                </c:pt>
                <c:pt idx="1">
                  <c:v>0.58491895701198027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3-426A-91E8-4040723E7594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/>
              <a:t>DISTRIBUCIÓN PORCENTUAL DE PERSONAS CON CASOS POSITIVOS SEGÚN EDAD DEL DEPARTAMENTO DE CUSCO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noFill/>
              <a:round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 w="9525" cap="flat" cmpd="sng" algn="ctr">
                <a:noFill/>
                <a:round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21E3-4A82-B5E4-460CFB45E051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 w="9525" cap="flat" cmpd="sng" algn="ctr">
                <a:noFill/>
                <a:round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A-21E3-4A82-B5E4-460CFB45E051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 w="9525" cap="flat" cmpd="sng" algn="ctr">
                <a:noFill/>
                <a:round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E-21E3-4A82-B5E4-460CFB45E05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 w="9525" cap="flat" cmpd="sng" algn="ctr">
                <a:noFill/>
                <a:round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4-21E3-4A82-B5E4-460CFB45E051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 w="9525" cap="flat" cmpd="sng" algn="ctr">
                <a:noFill/>
                <a:round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6-21E3-4A82-B5E4-460CFB45E051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noFill/>
                <a:round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9-21E3-4A82-B5E4-460CFB45E051}"/>
              </c:ext>
            </c:extLst>
          </c:dPt>
          <c:dLbls>
            <c:dLbl>
              <c:idx val="0"/>
              <c:layout>
                <c:manualLayout>
                  <c:x val="1.6745162362149076E-2"/>
                  <c:y val="-3.19744285137390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1E3-4A82-B5E4-460CFB45E051}"/>
                </c:ext>
              </c:extLst>
            </c:dLbl>
            <c:dLbl>
              <c:idx val="1"/>
              <c:layout>
                <c:manualLayout>
                  <c:x val="8.3725811810745378E-3"/>
                  <c:y val="-6.394885702747585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1E3-4A82-B5E4-460CFB45E051}"/>
                </c:ext>
              </c:extLst>
            </c:dLbl>
            <c:dLbl>
              <c:idx val="2"/>
              <c:layout>
                <c:manualLayout>
                  <c:x val="1.0465726476343097E-2"/>
                  <c:y val="-9.592328554121377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1E3-4A82-B5E4-460CFB45E051}"/>
                </c:ext>
              </c:extLst>
            </c:dLbl>
            <c:dLbl>
              <c:idx val="3"/>
              <c:layout>
                <c:manualLayout>
                  <c:x val="1.4652017066880366E-2"/>
                  <c:y val="-9.592328554121377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1E3-4A82-B5E4-460CFB45E051}"/>
                </c:ext>
              </c:extLst>
            </c:dLbl>
            <c:dLbl>
              <c:idx val="4"/>
              <c:layout>
                <c:manualLayout>
                  <c:x val="2.0931452952686346E-2"/>
                  <c:y val="-9.592328554121377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1E3-4A82-B5E4-460CFB45E051}"/>
                </c:ext>
              </c:extLst>
            </c:dLbl>
            <c:dLbl>
              <c:idx val="5"/>
              <c:layout>
                <c:manualLayout>
                  <c:x val="1.4652017066880442E-2"/>
                  <c:y val="-9.592328554121377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1E3-4A82-B5E4-460CFB45E0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'GRAFICO-6'!$A$3:$A$8</c:f>
              <c:strCache>
                <c:ptCount val="6"/>
                <c:pt idx="0">
                  <c:v>[0-17]</c:v>
                </c:pt>
                <c:pt idx="1">
                  <c:v>]17-25]</c:v>
                </c:pt>
                <c:pt idx="2">
                  <c:v>]25-40]</c:v>
                </c:pt>
                <c:pt idx="3">
                  <c:v>]40-55]</c:v>
                </c:pt>
                <c:pt idx="4">
                  <c:v>]55-75]</c:v>
                </c:pt>
                <c:pt idx="5">
                  <c:v>]75-100]</c:v>
                </c:pt>
              </c:strCache>
            </c:strRef>
          </c:cat>
          <c:val>
            <c:numRef>
              <c:f>'GRAFICO-6'!$B$3:$B$8</c:f>
              <c:numCache>
                <c:formatCode>General</c:formatCode>
                <c:ptCount val="6"/>
                <c:pt idx="0">
                  <c:v>88</c:v>
                </c:pt>
                <c:pt idx="1">
                  <c:v>213</c:v>
                </c:pt>
                <c:pt idx="2">
                  <c:v>562</c:v>
                </c:pt>
                <c:pt idx="3">
                  <c:v>364</c:v>
                </c:pt>
                <c:pt idx="4">
                  <c:v>172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3-4A82-B5E4-460CFB45E0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83576991"/>
        <c:axId val="783577407"/>
        <c:axId val="0"/>
      </c:bar3DChart>
      <c:catAx>
        <c:axId val="783576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RANGO DE EDADES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83577407"/>
        <c:crosses val="autoZero"/>
        <c:auto val="1"/>
        <c:lblAlgn val="ctr"/>
        <c:lblOffset val="100"/>
        <c:noMultiLvlLbl val="0"/>
      </c:catAx>
      <c:valAx>
        <c:axId val="78357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CANTIDAD DE PERSONAS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83576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/>
              <a:t>DISTRIBUCIÓN PORCENTUAL DE PERSONAS CON CASOS POSITIVOS SEGÚN EDAD Y SEXO DEL DEPARTAMENTO DE CUSCO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Masculino</c:v>
          </c:tx>
          <c:spPr>
            <a:solidFill>
              <a:schemeClr val="accent5">
                <a:lumMod val="5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5"/>
              <c:layout>
                <c:manualLayout>
                  <c:x val="0"/>
                  <c:y val="3.91099991346973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420-4D34-A309-6C2FAC1193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'GRAFICO-7'!$A$3:$A$8</c:f>
              <c:strCache>
                <c:ptCount val="6"/>
                <c:pt idx="0">
                  <c:v>[0-17]</c:v>
                </c:pt>
                <c:pt idx="1">
                  <c:v>]17-25]</c:v>
                </c:pt>
                <c:pt idx="2">
                  <c:v>]25-40]</c:v>
                </c:pt>
                <c:pt idx="3">
                  <c:v>]40-55]</c:v>
                </c:pt>
                <c:pt idx="4">
                  <c:v>]55-75]</c:v>
                </c:pt>
                <c:pt idx="5">
                  <c:v>]75-100]</c:v>
                </c:pt>
              </c:strCache>
            </c:strRef>
          </c:cat>
          <c:val>
            <c:numRef>
              <c:f>'GRAFICO-7'!$B$3:$B$8</c:f>
              <c:numCache>
                <c:formatCode>General</c:formatCode>
                <c:ptCount val="6"/>
                <c:pt idx="0">
                  <c:v>46</c:v>
                </c:pt>
                <c:pt idx="1">
                  <c:v>134</c:v>
                </c:pt>
                <c:pt idx="2">
                  <c:v>329</c:v>
                </c:pt>
                <c:pt idx="3">
                  <c:v>218</c:v>
                </c:pt>
                <c:pt idx="4">
                  <c:v>91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0-4D34-A309-6C2FAC119393}"/>
            </c:ext>
          </c:extLst>
        </c:ser>
        <c:ser>
          <c:idx val="1"/>
          <c:order val="1"/>
          <c:tx>
            <c:v>Femenino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'GRAFICO-7'!$A$3:$A$8</c:f>
              <c:strCache>
                <c:ptCount val="6"/>
                <c:pt idx="0">
                  <c:v>[0-17]</c:v>
                </c:pt>
                <c:pt idx="1">
                  <c:v>]17-25]</c:v>
                </c:pt>
                <c:pt idx="2">
                  <c:v>]25-40]</c:v>
                </c:pt>
                <c:pt idx="3">
                  <c:v>]40-55]</c:v>
                </c:pt>
                <c:pt idx="4">
                  <c:v>]55-75]</c:v>
                </c:pt>
                <c:pt idx="5">
                  <c:v>]75-100]</c:v>
                </c:pt>
              </c:strCache>
            </c:strRef>
          </c:cat>
          <c:val>
            <c:numRef>
              <c:f>'GRAFICO-7'!$C$3:$C$8</c:f>
              <c:numCache>
                <c:formatCode>General</c:formatCode>
                <c:ptCount val="6"/>
                <c:pt idx="0">
                  <c:v>42</c:v>
                </c:pt>
                <c:pt idx="1">
                  <c:v>79</c:v>
                </c:pt>
                <c:pt idx="2">
                  <c:v>233</c:v>
                </c:pt>
                <c:pt idx="3">
                  <c:v>146</c:v>
                </c:pt>
                <c:pt idx="4">
                  <c:v>81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20-4D34-A309-6C2FAC119393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4187455"/>
        <c:axId val="984188703"/>
      </c:barChart>
      <c:lineChart>
        <c:grouping val="standard"/>
        <c:varyColors val="0"/>
        <c:ser>
          <c:idx val="2"/>
          <c:order val="2"/>
          <c:tx>
            <c:v>Porcentaje Total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0853450179255359E-2"/>
                  <c:y val="-0.10045659692551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420-4D34-A309-6C2FAC119393}"/>
                </c:ext>
              </c:extLst>
            </c:dLbl>
            <c:dLbl>
              <c:idx val="1"/>
              <c:layout>
                <c:manualLayout>
                  <c:x val="-0.14600104885422316"/>
                  <c:y val="-0.1004565969255152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420-4D34-A309-6C2FAC119393}"/>
                </c:ext>
              </c:extLst>
            </c:dLbl>
            <c:dLbl>
              <c:idx val="2"/>
              <c:layout>
                <c:manualLayout>
                  <c:x val="3.2206113717843259E-2"/>
                  <c:y val="-2.13089751054123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420-4D34-A309-6C2FAC119393}"/>
                </c:ext>
              </c:extLst>
            </c:dLbl>
            <c:dLbl>
              <c:idx val="3"/>
              <c:layout>
                <c:manualLayout>
                  <c:x val="4.2941484957124451E-2"/>
                  <c:y val="-3.95738109100514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420-4D34-A309-6C2FAC119393}"/>
                </c:ext>
              </c:extLst>
            </c:dLbl>
            <c:dLbl>
              <c:idx val="4"/>
              <c:layout>
                <c:manualLayout>
                  <c:x val="3.2206113717843335E-2"/>
                  <c:y val="-5.47945074139173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420-4D34-A309-6C2FAC119393}"/>
                </c:ext>
              </c:extLst>
            </c:dLbl>
            <c:dLbl>
              <c:idx val="5"/>
              <c:layout>
                <c:manualLayout>
                  <c:x val="6.4412227435686675E-3"/>
                  <c:y val="-8.21917611208761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420-4D34-A309-6C2FAC1193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'GRAFICO-7'!$A$3:$A$8</c:f>
              <c:strCache>
                <c:ptCount val="6"/>
                <c:pt idx="0">
                  <c:v>[0-17]</c:v>
                </c:pt>
                <c:pt idx="1">
                  <c:v>]17-25]</c:v>
                </c:pt>
                <c:pt idx="2">
                  <c:v>]25-40]</c:v>
                </c:pt>
                <c:pt idx="3">
                  <c:v>]40-55]</c:v>
                </c:pt>
                <c:pt idx="4">
                  <c:v>]55-75]</c:v>
                </c:pt>
                <c:pt idx="5">
                  <c:v>]75-100]</c:v>
                </c:pt>
              </c:strCache>
            </c:strRef>
          </c:cat>
          <c:val>
            <c:numRef>
              <c:f>'GRAFICO-7'!$F$3:$F$8</c:f>
              <c:numCache>
                <c:formatCode>0.000%</c:formatCode>
                <c:ptCount val="6"/>
                <c:pt idx="0">
                  <c:v>6.2015503875968991E-2</c:v>
                </c:pt>
                <c:pt idx="1">
                  <c:v>0.15010570824524314</c:v>
                </c:pt>
                <c:pt idx="2">
                  <c:v>0.39605355884425653</c:v>
                </c:pt>
                <c:pt idx="3">
                  <c:v>0.25651867512332627</c:v>
                </c:pt>
                <c:pt idx="4">
                  <c:v>0.12121212121212122</c:v>
                </c:pt>
                <c:pt idx="5">
                  <c:v>1.4094432699083862E-2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20-4D34-A309-6C2FAC1193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2754175"/>
        <c:axId val="984187039"/>
      </c:lineChart>
      <c:catAx>
        <c:axId val="984187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Rango</a:t>
                </a:r>
                <a:r>
                  <a:rPr lang="es-PE" baseline="0"/>
                  <a:t> de edades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4188703"/>
        <c:crosses val="autoZero"/>
        <c:auto val="1"/>
        <c:lblAlgn val="ctr"/>
        <c:lblOffset val="100"/>
        <c:noMultiLvlLbl val="0"/>
      </c:catAx>
      <c:valAx>
        <c:axId val="98418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Cantidad de Personas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4187455"/>
        <c:crosses val="autoZero"/>
        <c:crossBetween val="between"/>
      </c:valAx>
      <c:valAx>
        <c:axId val="98418703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Porcentaje Total de personas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2754175"/>
        <c:crosses val="max"/>
        <c:crossBetween val="between"/>
      </c:valAx>
      <c:catAx>
        <c:axId val="982754175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4187039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100" b="1" i="0" u="none" strike="noStrike" baseline="0">
                <a:effectLst/>
              </a:rPr>
              <a:t>DISTRIBUCIÓN PORCENTUAL DE PERSONAS CON CASOS POSITIVOS SEGÚN ETAPA DE VIDA DEL DEPARTAMENTO DE CUSCO</a:t>
            </a:r>
            <a:r>
              <a:rPr lang="es-PE" sz="1100" b="0" i="0" u="none" strike="noStrike" baseline="0"/>
              <a:t> </a:t>
            </a:r>
            <a:endParaRPr lang="es-PE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Etapas de la Vida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C91-41DB-A6C7-322BB7D652D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C91-41DB-A6C7-322BB7D652D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BC91-41DB-A6C7-322BB7D652D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C91-41DB-A6C7-322BB7D652D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C91-41DB-A6C7-322BB7D652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'GRAFICO-8'!$A$3:$A$7</c:f>
              <c:strCache>
                <c:ptCount val="5"/>
                <c:pt idx="0">
                  <c:v>NIÑEZ</c:v>
                </c:pt>
                <c:pt idx="1">
                  <c:v>ADOLESCENCIA</c:v>
                </c:pt>
                <c:pt idx="2">
                  <c:v>JUVENTUD</c:v>
                </c:pt>
                <c:pt idx="3">
                  <c:v>ADULTEZ</c:v>
                </c:pt>
                <c:pt idx="4">
                  <c:v>VEJEZ</c:v>
                </c:pt>
              </c:strCache>
            </c:strRef>
          </c:cat>
          <c:val>
            <c:numRef>
              <c:f>'GRAFICO-8'!$C$3:$C$7</c:f>
              <c:numCache>
                <c:formatCode>General</c:formatCode>
                <c:ptCount val="5"/>
                <c:pt idx="0">
                  <c:v>59</c:v>
                </c:pt>
                <c:pt idx="1">
                  <c:v>63</c:v>
                </c:pt>
                <c:pt idx="2">
                  <c:v>324</c:v>
                </c:pt>
                <c:pt idx="3">
                  <c:v>838</c:v>
                </c:pt>
                <c:pt idx="4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1-41DB-A6C7-322BB7D652D8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96728207"/>
        <c:axId val="696728623"/>
      </c:barChart>
      <c:lineChart>
        <c:grouping val="stacked"/>
        <c:varyColors val="0"/>
        <c:ser>
          <c:idx val="1"/>
          <c:order val="1"/>
          <c:tx>
            <c:v>Porcentaje de Positivos Covid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9900494394093408E-3"/>
                  <c:y val="-5.71858540255831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BC91-41DB-A6C7-322BB7D652D8}"/>
                </c:ext>
              </c:extLst>
            </c:dLbl>
            <c:dLbl>
              <c:idx val="1"/>
              <c:layout>
                <c:manualLayout>
                  <c:x val="5.3731334864052203E-2"/>
                  <c:y val="-3.91271632806622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9-BC91-41DB-A6C7-322BB7D652D8}"/>
                </c:ext>
              </c:extLst>
            </c:dLbl>
            <c:dLbl>
              <c:idx val="2"/>
              <c:layout>
                <c:manualLayout>
                  <c:x val="3.1840791030549452E-2"/>
                  <c:y val="-6.3205417607223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A-BC91-41DB-A6C7-322BB7D652D8}"/>
                </c:ext>
              </c:extLst>
            </c:dLbl>
            <c:dLbl>
              <c:idx val="3"/>
              <c:layout>
                <c:manualLayout>
                  <c:x val="3.5820889909368131E-2"/>
                  <c:y val="-4.21369450714823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B-BC91-41DB-A6C7-322BB7D652D8}"/>
                </c:ext>
              </c:extLst>
            </c:dLbl>
            <c:dLbl>
              <c:idx val="4"/>
              <c:layout>
                <c:manualLayout>
                  <c:x val="3.9800988788185358E-3"/>
                  <c:y val="-6.3205417607223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C-BC91-41DB-A6C7-322BB7D652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'GRAFICO-8'!$A$3:$A$7</c:f>
              <c:strCache>
                <c:ptCount val="5"/>
                <c:pt idx="0">
                  <c:v>NIÑEZ</c:v>
                </c:pt>
                <c:pt idx="1">
                  <c:v>ADOLESCENCIA</c:v>
                </c:pt>
                <c:pt idx="2">
                  <c:v>JUVENTUD</c:v>
                </c:pt>
                <c:pt idx="3">
                  <c:v>ADULTEZ</c:v>
                </c:pt>
                <c:pt idx="4">
                  <c:v>VEJEZ</c:v>
                </c:pt>
              </c:strCache>
            </c:strRef>
          </c:cat>
          <c:val>
            <c:numRef>
              <c:f>'GRAFICO-8'!$E$3:$E$7</c:f>
              <c:numCache>
                <c:formatCode>0.000%</c:formatCode>
                <c:ptCount val="5"/>
                <c:pt idx="0">
                  <c:v>4.1578576462297394E-2</c:v>
                </c:pt>
                <c:pt idx="1">
                  <c:v>4.4397463002114168E-2</c:v>
                </c:pt>
                <c:pt idx="2">
                  <c:v>0.22832980972515857</c:v>
                </c:pt>
                <c:pt idx="3">
                  <c:v>0.5905567300916138</c:v>
                </c:pt>
                <c:pt idx="4">
                  <c:v>9.5137420718816063E-2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1-41DB-A6C7-322BB7D652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8863199"/>
        <c:axId val="988852799"/>
      </c:lineChart>
      <c:catAx>
        <c:axId val="696728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96728623"/>
        <c:crosses val="autoZero"/>
        <c:auto val="1"/>
        <c:lblAlgn val="ctr"/>
        <c:lblOffset val="100"/>
        <c:noMultiLvlLbl val="0"/>
      </c:catAx>
      <c:valAx>
        <c:axId val="69672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Cantidad de Personas positivas Covid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96728207"/>
        <c:crosses val="autoZero"/>
        <c:crossBetween val="between"/>
      </c:valAx>
      <c:valAx>
        <c:axId val="9888527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Porcentaje</a:t>
                </a:r>
                <a:r>
                  <a:rPr lang="es-PE" baseline="0"/>
                  <a:t> de positivos Covid</a:t>
                </a:r>
                <a:endParaRPr lang="es-P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8863199"/>
        <c:crosses val="max"/>
        <c:crossBetween val="between"/>
      </c:valAx>
      <c:catAx>
        <c:axId val="98886319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Etapas</a:t>
                </a:r>
                <a:r>
                  <a:rPr lang="es-PE" baseline="0"/>
                  <a:t> de la Vida</a:t>
                </a:r>
                <a:endParaRPr lang="es-P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crossAx val="9888527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100" b="1" i="0" u="none" strike="noStrike" baseline="0">
                <a:effectLst/>
              </a:rPr>
              <a:t>DISTRIBUCIÓN PORCENTUAL DE PERSONAS CON CASOS POSITIVOS SEGÚN RANGO DE FECHAS Y SEXO DEL DEPARTAMENTO DE CUSCO</a:t>
            </a:r>
            <a:r>
              <a:rPr lang="es-PE" sz="1100" b="0" i="0" u="none" strike="noStrike" baseline="0"/>
              <a:t> </a:t>
            </a:r>
            <a:endParaRPr lang="es-PE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Porcentaje Total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2905882318303565E-2"/>
                  <c:y val="-9.35991375049042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09B-4CD1-B113-AFB6DF60BB10}"/>
                </c:ext>
              </c:extLst>
            </c:dLbl>
            <c:dLbl>
              <c:idx val="1"/>
              <c:layout>
                <c:manualLayout>
                  <c:x val="-6.4236579970770369E-2"/>
                  <c:y val="-0.1112209002431317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09B-4CD1-B113-AFB6DF60BB10}"/>
                </c:ext>
              </c:extLst>
            </c:dLbl>
            <c:dLbl>
              <c:idx val="2"/>
              <c:layout>
                <c:manualLayout>
                  <c:x val="-0.10534435105391998"/>
                  <c:y val="-9.3599137504904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09B-4CD1-B113-AFB6DF60BB10}"/>
                </c:ext>
              </c:extLst>
            </c:dLbl>
            <c:dLbl>
              <c:idx val="3"/>
              <c:layout>
                <c:manualLayout>
                  <c:x val="-7.3618397627012888E-2"/>
                  <c:y val="-7.15719340821194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09B-4CD1-B113-AFB6DF60BB10}"/>
                </c:ext>
              </c:extLst>
            </c:dLbl>
            <c:dLbl>
              <c:idx val="4"/>
              <c:layout>
                <c:manualLayout>
                  <c:x val="5.2152346315368643E-2"/>
                  <c:y val="-4.07338492902210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09B-4CD1-B113-AFB6DF60BB10}"/>
                </c:ext>
              </c:extLst>
            </c:dLbl>
            <c:dLbl>
              <c:idx val="5"/>
              <c:layout>
                <c:manualLayout>
                  <c:x val="5.6964859402547476E-3"/>
                  <c:y val="-3.192296792110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809B-4CD1-B113-AFB6DF60BB10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'GRAFICO-9'!$A$3:$A$8</c:f>
              <c:strCache>
                <c:ptCount val="6"/>
                <c:pt idx="0">
                  <c:v>13Mar - 31Mar</c:v>
                </c:pt>
                <c:pt idx="1">
                  <c:v>01Abr - 15Abr</c:v>
                </c:pt>
                <c:pt idx="2">
                  <c:v>16Abr - 30Abr</c:v>
                </c:pt>
                <c:pt idx="3">
                  <c:v>01May - 15May</c:v>
                </c:pt>
                <c:pt idx="4">
                  <c:v>16May - 31May</c:v>
                </c:pt>
                <c:pt idx="5">
                  <c:v>01Jun - 13Jun</c:v>
                </c:pt>
              </c:strCache>
            </c:strRef>
          </c:cat>
          <c:val>
            <c:numRef>
              <c:f>'GRAFICO-9'!$F$3:$F$8</c:f>
              <c:numCache>
                <c:formatCode>0.000%</c:formatCode>
                <c:ptCount val="6"/>
                <c:pt idx="0">
                  <c:v>2.3960535588442564E-2</c:v>
                </c:pt>
                <c:pt idx="1">
                  <c:v>5.9901338971106416E-2</c:v>
                </c:pt>
                <c:pt idx="2">
                  <c:v>0.12121212121212122</c:v>
                </c:pt>
                <c:pt idx="3">
                  <c:v>0.26920366455250178</c:v>
                </c:pt>
                <c:pt idx="4">
                  <c:v>0.31501057082452433</c:v>
                </c:pt>
                <c:pt idx="5">
                  <c:v>0.21071176885130374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9B-4CD1-B113-AFB6DF60B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345327"/>
        <c:axId val="1207351151"/>
      </c:lineChart>
      <c:scatterChart>
        <c:scatterStyle val="smoothMarker"/>
        <c:varyColors val="0"/>
        <c:ser>
          <c:idx val="0"/>
          <c:order val="1"/>
          <c:tx>
            <c:v>Masculino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1325423078882449E-3"/>
                  <c:y val="-2.09093662097149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09B-4CD1-B113-AFB6DF60BB10}"/>
                </c:ext>
              </c:extLst>
            </c:dLbl>
            <c:dLbl>
              <c:idx val="1"/>
              <c:layout>
                <c:manualLayout>
                  <c:x val="-1.2531751603628285E-2"/>
                  <c:y val="-2.09093662097150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09B-4CD1-B113-AFB6DF60BB10}"/>
                </c:ext>
              </c:extLst>
            </c:dLbl>
            <c:dLbl>
              <c:idx val="3"/>
              <c:layout>
                <c:manualLayout>
                  <c:x val="-1.7381290198884077E-2"/>
                  <c:y val="-3.19229679211071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09B-4CD1-B113-AFB6DF60BB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'GRAFICO-9'!$A$3:$A$8</c:f>
              <c:strCache>
                <c:ptCount val="6"/>
                <c:pt idx="0">
                  <c:v>13Mar - 31Mar</c:v>
                </c:pt>
                <c:pt idx="1">
                  <c:v>01Abr - 15Abr</c:v>
                </c:pt>
                <c:pt idx="2">
                  <c:v>16Abr - 30Abr</c:v>
                </c:pt>
                <c:pt idx="3">
                  <c:v>01May - 15May</c:v>
                </c:pt>
                <c:pt idx="4">
                  <c:v>16May - 31May</c:v>
                </c:pt>
                <c:pt idx="5">
                  <c:v>01Jun - 13Jun</c:v>
                </c:pt>
              </c:strCache>
            </c:strRef>
          </c:xVal>
          <c:yVal>
            <c:numRef>
              <c:f>'GRAFICO-9'!$B$3:$B$8</c:f>
              <c:numCache>
                <c:formatCode>General</c:formatCode>
                <c:ptCount val="6"/>
                <c:pt idx="0">
                  <c:v>22</c:v>
                </c:pt>
                <c:pt idx="1">
                  <c:v>52</c:v>
                </c:pt>
                <c:pt idx="2">
                  <c:v>116</c:v>
                </c:pt>
                <c:pt idx="3">
                  <c:v>189</c:v>
                </c:pt>
                <c:pt idx="4">
                  <c:v>268</c:v>
                </c:pt>
                <c:pt idx="5">
                  <c:v>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9B-4CD1-B113-AFB6DF60BB10}"/>
            </c:ext>
          </c:extLst>
        </c:ser>
        <c:ser>
          <c:idx val="1"/>
          <c:order val="2"/>
          <c:tx>
            <c:v>Femenino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4787482059356974E-5"/>
                  <c:y val="3.480124698253167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09B-4CD1-B113-AFB6DF60BB10}"/>
                </c:ext>
              </c:extLst>
            </c:dLbl>
            <c:dLbl>
              <c:idx val="1"/>
              <c:layout>
                <c:manualLayout>
                  <c:x val="-9.1325423078882449E-3"/>
                  <c:y val="1.21314389244619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09B-4CD1-B113-AFB6DF60BB10}"/>
                </c:ext>
              </c:extLst>
            </c:dLbl>
            <c:dLbl>
              <c:idx val="2"/>
              <c:layout>
                <c:manualLayout>
                  <c:x val="-7.9994725426415642E-3"/>
                  <c:y val="1.87395999512973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09B-4CD1-B113-AFB6DF60BB10}"/>
                </c:ext>
              </c:extLst>
            </c:dLbl>
            <c:dLbl>
              <c:idx val="3"/>
              <c:layout>
                <c:manualLayout>
                  <c:x val="-1.2849011137897439E-2"/>
                  <c:y val="3.41586423472464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09B-4CD1-B113-AFB6DF60BB10}"/>
                </c:ext>
              </c:extLst>
            </c:dLbl>
            <c:dLbl>
              <c:idx val="4"/>
              <c:layout>
                <c:manualLayout>
                  <c:x val="-1.9647429729377438E-2"/>
                  <c:y val="2.09423202935757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09B-4CD1-B113-AFB6DF60BB10}"/>
                </c:ext>
              </c:extLst>
            </c:dLbl>
            <c:dLbl>
              <c:idx val="5"/>
              <c:layout>
                <c:manualLayout>
                  <c:x val="-1.7381290198884077E-2"/>
                  <c:y val="2.53477609781327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09B-4CD1-B113-AFB6DF60BB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'GRAFICO-9'!$A$3:$A$8</c:f>
              <c:strCache>
                <c:ptCount val="6"/>
                <c:pt idx="0">
                  <c:v>13Mar - 31Mar</c:v>
                </c:pt>
                <c:pt idx="1">
                  <c:v>01Abr - 15Abr</c:v>
                </c:pt>
                <c:pt idx="2">
                  <c:v>16Abr - 30Abr</c:v>
                </c:pt>
                <c:pt idx="3">
                  <c:v>01May - 15May</c:v>
                </c:pt>
                <c:pt idx="4">
                  <c:v>16May - 31May</c:v>
                </c:pt>
                <c:pt idx="5">
                  <c:v>01Jun - 13Jun</c:v>
                </c:pt>
              </c:strCache>
            </c:strRef>
          </c:xVal>
          <c:yVal>
            <c:numRef>
              <c:f>'GRAFICO-9'!$C$3:$C$8</c:f>
              <c:numCache>
                <c:formatCode>General</c:formatCode>
                <c:ptCount val="6"/>
                <c:pt idx="0">
                  <c:v>12</c:v>
                </c:pt>
                <c:pt idx="1">
                  <c:v>33</c:v>
                </c:pt>
                <c:pt idx="2">
                  <c:v>56</c:v>
                </c:pt>
                <c:pt idx="3">
                  <c:v>193</c:v>
                </c:pt>
                <c:pt idx="4">
                  <c:v>179</c:v>
                </c:pt>
                <c:pt idx="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9B-4CD1-B113-AFB6DF60BB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88867775"/>
        <c:axId val="988857791"/>
      </c:scatterChart>
      <c:catAx>
        <c:axId val="120734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Rango de fechas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07351151"/>
        <c:crosses val="autoZero"/>
        <c:auto val="1"/>
        <c:lblAlgn val="ctr"/>
        <c:lblOffset val="100"/>
        <c:noMultiLvlLbl val="0"/>
      </c:catAx>
      <c:valAx>
        <c:axId val="120735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Porcentaje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07345327"/>
        <c:crosses val="autoZero"/>
        <c:crossBetween val="between"/>
      </c:valAx>
      <c:valAx>
        <c:axId val="98885779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Cantidad de Personas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8867775"/>
        <c:crosses val="max"/>
        <c:crossBetween val="midCat"/>
      </c:valAx>
      <c:valAx>
        <c:axId val="988867775"/>
        <c:scaling>
          <c:orientation val="minMax"/>
        </c:scaling>
        <c:delete val="0"/>
        <c:axPos val="t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8857791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104773</xdr:colOff>
      <xdr:row>0</xdr:row>
      <xdr:rowOff>352424</xdr:rowOff>
    </xdr:from>
    <xdr:to>
      <xdr:col>15</xdr:col>
      <xdr:colOff>485775</xdr:colOff>
      <xdr:row>24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142873</xdr:colOff>
      <xdr:row>0</xdr:row>
      <xdr:rowOff>47624</xdr:rowOff>
    </xdr:from>
    <xdr:to>
      <xdr:col>15</xdr:col>
      <xdr:colOff>571500</xdr:colOff>
      <xdr:row>25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0</xdr:row>
      <xdr:rowOff>47624</xdr:rowOff>
    </xdr:from>
    <xdr:to>
      <xdr:col>15</xdr:col>
      <xdr:colOff>590550</xdr:colOff>
      <xdr:row>24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</xdr:row>
      <xdr:rowOff>76199</xdr:rowOff>
    </xdr:from>
    <xdr:to>
      <xdr:col>15</xdr:col>
      <xdr:colOff>704850</xdr:colOff>
      <xdr:row>25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0</xdr:row>
      <xdr:rowOff>66674</xdr:rowOff>
    </xdr:from>
    <xdr:to>
      <xdr:col>15</xdr:col>
      <xdr:colOff>733425</xdr:colOff>
      <xdr:row>22</xdr:row>
      <xdr:rowOff>142875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0</xdr:row>
      <xdr:rowOff>57150</xdr:rowOff>
    </xdr:from>
    <xdr:to>
      <xdr:col>15</xdr:col>
      <xdr:colOff>704849</xdr:colOff>
      <xdr:row>24</xdr:row>
      <xdr:rowOff>171449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9523</xdr:colOff>
      <xdr:row>10</xdr:row>
      <xdr:rowOff>76199</xdr:rowOff>
    </xdr:from>
    <xdr:to>
      <xdr:col>15</xdr:col>
      <xdr:colOff>638174</xdr:colOff>
      <xdr:row>36</xdr:row>
      <xdr:rowOff>142875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316562</xdr:colOff>
      <xdr:row>9</xdr:row>
      <xdr:rowOff>47640</xdr:rowOff>
    </xdr:from>
    <xdr:to>
      <xdr:col>17</xdr:col>
      <xdr:colOff>522714</xdr:colOff>
      <xdr:row>42</xdr:row>
      <xdr:rowOff>174238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99680</xdr:colOff>
      <xdr:row>10</xdr:row>
      <xdr:rowOff>82309</xdr:rowOff>
    </xdr:from>
    <xdr:to>
      <xdr:col>17</xdr:col>
      <xdr:colOff>609157</xdr:colOff>
      <xdr:row>41</xdr:row>
      <xdr:rowOff>11076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ositivos_covi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20"/>
  <sheetViews>
    <sheetView tabSelected="1" workbookViewId="0">
      <selection activeCell="J6" sqref="J6"/>
    </sheetView>
  </sheetViews>
  <sheetFormatPr baseColWidth="10" defaultRowHeight="15" x14ac:dyDescent="0.25"/>
  <cols>
    <col min="1" max="1" width="33.5703125" bestFit="1" customWidth="1"/>
    <col min="2" max="2" width="20.28515625" bestFit="1" customWidth="1"/>
    <col min="3" max="4" width="17.5703125" bestFit="1" customWidth="1"/>
    <col min="5" max="5" width="15.5703125" style="5" bestFit="1" customWidth="1"/>
    <col min="6" max="6" width="10.5703125" style="5" bestFit="1" customWidth="1"/>
    <col min="7" max="7" width="11" bestFit="1" customWidth="1"/>
    <col min="8" max="8" width="23.5703125" style="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3" t="s">
        <v>1528</v>
      </c>
    </row>
    <row r="2" spans="1:9" x14ac:dyDescent="0.25">
      <c r="A2" s="1" t="s">
        <v>1327</v>
      </c>
      <c r="B2" s="1" t="s">
        <v>9</v>
      </c>
      <c r="C2" s="1" t="s">
        <v>9</v>
      </c>
      <c r="D2" s="1" t="s">
        <v>16</v>
      </c>
      <c r="E2" s="4" t="s">
        <v>1301</v>
      </c>
      <c r="F2" s="4">
        <v>37</v>
      </c>
      <c r="G2" s="1" t="s">
        <v>11</v>
      </c>
      <c r="H2" s="6">
        <v>43903</v>
      </c>
      <c r="I2" s="12">
        <f t="shared" ref="I2:I65" si="0">MONTH(H2)</f>
        <v>3</v>
      </c>
    </row>
    <row r="3" spans="1:9" x14ac:dyDescent="0.25">
      <c r="A3" s="1" t="s">
        <v>1417</v>
      </c>
      <c r="B3" s="1" t="s">
        <v>9</v>
      </c>
      <c r="C3" s="1" t="s">
        <v>9</v>
      </c>
      <c r="D3" s="1" t="s">
        <v>47</v>
      </c>
      <c r="E3" s="4" t="s">
        <v>1301</v>
      </c>
      <c r="F3" s="4">
        <v>33</v>
      </c>
      <c r="G3" s="1" t="s">
        <v>17</v>
      </c>
      <c r="H3" s="6">
        <v>43908</v>
      </c>
      <c r="I3" s="12">
        <f t="shared" si="0"/>
        <v>3</v>
      </c>
    </row>
    <row r="4" spans="1:9" x14ac:dyDescent="0.25">
      <c r="A4" s="1" t="s">
        <v>1405</v>
      </c>
      <c r="B4" s="1" t="s">
        <v>9</v>
      </c>
      <c r="C4" s="1" t="s">
        <v>9</v>
      </c>
      <c r="D4" s="1" t="s">
        <v>47</v>
      </c>
      <c r="E4" s="4" t="s">
        <v>1301</v>
      </c>
      <c r="F4" s="4">
        <v>35</v>
      </c>
      <c r="G4" s="1" t="s">
        <v>11</v>
      </c>
      <c r="H4" s="6">
        <v>43908</v>
      </c>
      <c r="I4" s="12">
        <f t="shared" si="0"/>
        <v>3</v>
      </c>
    </row>
    <row r="5" spans="1:9" x14ac:dyDescent="0.25">
      <c r="A5" s="1" t="s">
        <v>1412</v>
      </c>
      <c r="B5" s="1" t="s">
        <v>9</v>
      </c>
      <c r="C5" s="1" t="s">
        <v>9</v>
      </c>
      <c r="D5" s="1" t="s">
        <v>9</v>
      </c>
      <c r="E5" s="4" t="s">
        <v>1301</v>
      </c>
      <c r="F5" s="4">
        <v>48</v>
      </c>
      <c r="G5" s="1" t="s">
        <v>11</v>
      </c>
      <c r="H5" s="6">
        <v>43908</v>
      </c>
      <c r="I5" s="12">
        <f t="shared" si="0"/>
        <v>3</v>
      </c>
    </row>
    <row r="6" spans="1:9" x14ac:dyDescent="0.25">
      <c r="A6" s="1" t="s">
        <v>1410</v>
      </c>
      <c r="B6" s="1" t="s">
        <v>9</v>
      </c>
      <c r="C6" s="1" t="s">
        <v>9</v>
      </c>
      <c r="D6" s="1" t="s">
        <v>47</v>
      </c>
      <c r="E6" s="4" t="s">
        <v>1301</v>
      </c>
      <c r="F6" s="4">
        <v>30</v>
      </c>
      <c r="G6" s="1" t="s">
        <v>11</v>
      </c>
      <c r="H6" s="6">
        <v>43912</v>
      </c>
      <c r="I6" s="12">
        <f t="shared" si="0"/>
        <v>3</v>
      </c>
    </row>
    <row r="7" spans="1:9" x14ac:dyDescent="0.25">
      <c r="A7" s="1" t="s">
        <v>1425</v>
      </c>
      <c r="B7" s="1" t="s">
        <v>9</v>
      </c>
      <c r="C7" s="1" t="s">
        <v>9</v>
      </c>
      <c r="D7" s="1" t="s">
        <v>9</v>
      </c>
      <c r="E7" s="4" t="s">
        <v>1301</v>
      </c>
      <c r="F7" s="4">
        <v>37</v>
      </c>
      <c r="G7" s="1" t="s">
        <v>17</v>
      </c>
      <c r="H7" s="6">
        <v>43912</v>
      </c>
      <c r="I7" s="12">
        <f t="shared" si="0"/>
        <v>3</v>
      </c>
    </row>
    <row r="8" spans="1:9" x14ac:dyDescent="0.25">
      <c r="A8" s="1" t="s">
        <v>1344</v>
      </c>
      <c r="B8" s="1" t="s">
        <v>9</v>
      </c>
      <c r="C8" s="1" t="s">
        <v>9</v>
      </c>
      <c r="D8" s="1" t="s">
        <v>9</v>
      </c>
      <c r="E8" s="4" t="s">
        <v>1301</v>
      </c>
      <c r="F8" s="4">
        <v>24</v>
      </c>
      <c r="G8" s="1" t="s">
        <v>11</v>
      </c>
      <c r="H8" s="6">
        <v>43914</v>
      </c>
      <c r="I8" s="12">
        <f t="shared" si="0"/>
        <v>3</v>
      </c>
    </row>
    <row r="9" spans="1:9" x14ac:dyDescent="0.25">
      <c r="A9" s="1" t="s">
        <v>1300</v>
      </c>
      <c r="B9" s="1" t="s">
        <v>9</v>
      </c>
      <c r="C9" s="1" t="s">
        <v>9</v>
      </c>
      <c r="D9" s="1" t="s">
        <v>16</v>
      </c>
      <c r="E9" s="4" t="s">
        <v>1301</v>
      </c>
      <c r="F9" s="4">
        <v>26</v>
      </c>
      <c r="G9" s="1" t="s">
        <v>17</v>
      </c>
      <c r="H9" s="6">
        <v>43914</v>
      </c>
      <c r="I9" s="12">
        <f t="shared" si="0"/>
        <v>3</v>
      </c>
    </row>
    <row r="10" spans="1:9" x14ac:dyDescent="0.25">
      <c r="A10" s="1" t="s">
        <v>1303</v>
      </c>
      <c r="B10" s="1" t="s">
        <v>9</v>
      </c>
      <c r="C10" s="1" t="s">
        <v>9</v>
      </c>
      <c r="D10" s="1" t="s">
        <v>16</v>
      </c>
      <c r="E10" s="4" t="s">
        <v>1301</v>
      </c>
      <c r="F10" s="4">
        <v>30</v>
      </c>
      <c r="G10" s="1" t="s">
        <v>11</v>
      </c>
      <c r="H10" s="6">
        <v>43914</v>
      </c>
      <c r="I10" s="12">
        <f t="shared" si="0"/>
        <v>3</v>
      </c>
    </row>
    <row r="11" spans="1:9" x14ac:dyDescent="0.25">
      <c r="A11" s="1" t="s">
        <v>1406</v>
      </c>
      <c r="B11" s="1" t="s">
        <v>9</v>
      </c>
      <c r="C11" s="1" t="s">
        <v>9</v>
      </c>
      <c r="D11" s="1" t="s">
        <v>9</v>
      </c>
      <c r="E11" s="4" t="s">
        <v>1301</v>
      </c>
      <c r="F11" s="4">
        <v>76</v>
      </c>
      <c r="G11" s="1" t="s">
        <v>11</v>
      </c>
      <c r="H11" s="6">
        <v>43914</v>
      </c>
      <c r="I11" s="12">
        <f t="shared" si="0"/>
        <v>3</v>
      </c>
    </row>
    <row r="12" spans="1:9" x14ac:dyDescent="0.25">
      <c r="A12" s="1" t="s">
        <v>1420</v>
      </c>
      <c r="B12" s="1" t="s">
        <v>9</v>
      </c>
      <c r="C12" s="1" t="s">
        <v>9</v>
      </c>
      <c r="D12" s="1" t="s">
        <v>47</v>
      </c>
      <c r="E12" s="4" t="s">
        <v>1301</v>
      </c>
      <c r="F12" s="4">
        <v>79</v>
      </c>
      <c r="G12" s="1" t="s">
        <v>17</v>
      </c>
      <c r="H12" s="6">
        <v>43917</v>
      </c>
      <c r="I12" s="12">
        <f t="shared" si="0"/>
        <v>3</v>
      </c>
    </row>
    <row r="13" spans="1:9" x14ac:dyDescent="0.25">
      <c r="A13" s="1" t="s">
        <v>1345</v>
      </c>
      <c r="B13" s="1" t="s">
        <v>9</v>
      </c>
      <c r="C13" s="1" t="s">
        <v>9</v>
      </c>
      <c r="D13" s="1" t="s">
        <v>9</v>
      </c>
      <c r="E13" s="4" t="s">
        <v>1301</v>
      </c>
      <c r="F13" s="4">
        <v>36</v>
      </c>
      <c r="G13" s="1" t="s">
        <v>17</v>
      </c>
      <c r="H13" s="6">
        <v>43918</v>
      </c>
      <c r="I13" s="12">
        <f t="shared" si="0"/>
        <v>3</v>
      </c>
    </row>
    <row r="14" spans="1:9" x14ac:dyDescent="0.25">
      <c r="A14" s="1" t="s">
        <v>1343</v>
      </c>
      <c r="B14" s="1" t="s">
        <v>9</v>
      </c>
      <c r="C14" s="1" t="s">
        <v>19</v>
      </c>
      <c r="D14" s="1" t="s">
        <v>25</v>
      </c>
      <c r="E14" s="4" t="s">
        <v>1301</v>
      </c>
      <c r="F14" s="4">
        <v>46</v>
      </c>
      <c r="G14" s="1" t="s">
        <v>17</v>
      </c>
      <c r="H14" s="6">
        <v>43918</v>
      </c>
      <c r="I14" s="12">
        <f t="shared" si="0"/>
        <v>3</v>
      </c>
    </row>
    <row r="15" spans="1:9" x14ac:dyDescent="0.25">
      <c r="A15" s="1" t="s">
        <v>1348</v>
      </c>
      <c r="B15" s="1" t="s">
        <v>9</v>
      </c>
      <c r="C15" s="1" t="s">
        <v>9</v>
      </c>
      <c r="D15" s="1" t="s">
        <v>9</v>
      </c>
      <c r="E15" s="4" t="s">
        <v>1301</v>
      </c>
      <c r="F15" s="4">
        <v>57</v>
      </c>
      <c r="G15" s="1" t="s">
        <v>11</v>
      </c>
      <c r="H15" s="6">
        <v>43918</v>
      </c>
      <c r="I15" s="12">
        <f t="shared" si="0"/>
        <v>3</v>
      </c>
    </row>
    <row r="16" spans="1:9" x14ac:dyDescent="0.25">
      <c r="A16" s="1" t="s">
        <v>1349</v>
      </c>
      <c r="B16" s="1" t="s">
        <v>9</v>
      </c>
      <c r="C16" s="1" t="s">
        <v>9</v>
      </c>
      <c r="D16" s="1" t="s">
        <v>9</v>
      </c>
      <c r="E16" s="4" t="s">
        <v>1301</v>
      </c>
      <c r="F16" s="4">
        <v>63</v>
      </c>
      <c r="G16" s="1" t="s">
        <v>11</v>
      </c>
      <c r="H16" s="6">
        <v>43918</v>
      </c>
      <c r="I16" s="12">
        <f t="shared" si="0"/>
        <v>3</v>
      </c>
    </row>
    <row r="17" spans="1:9" x14ac:dyDescent="0.25">
      <c r="A17" s="1" t="s">
        <v>1422</v>
      </c>
      <c r="B17" s="1" t="s">
        <v>9</v>
      </c>
      <c r="C17" s="1" t="s">
        <v>9</v>
      </c>
      <c r="D17" s="1" t="s">
        <v>9</v>
      </c>
      <c r="E17" s="4" t="s">
        <v>1301</v>
      </c>
      <c r="F17" s="4">
        <v>63</v>
      </c>
      <c r="G17" s="1" t="s">
        <v>11</v>
      </c>
      <c r="H17" s="6">
        <v>43918</v>
      </c>
      <c r="I17" s="12">
        <f t="shared" si="0"/>
        <v>3</v>
      </c>
    </row>
    <row r="18" spans="1:9" x14ac:dyDescent="0.25">
      <c r="A18" s="1" t="s">
        <v>1423</v>
      </c>
      <c r="B18" s="1" t="s">
        <v>9</v>
      </c>
      <c r="C18" s="1" t="s">
        <v>9</v>
      </c>
      <c r="D18" s="1" t="s">
        <v>16</v>
      </c>
      <c r="E18" s="4" t="s">
        <v>1301</v>
      </c>
      <c r="F18" s="4">
        <v>68</v>
      </c>
      <c r="G18" s="1" t="s">
        <v>11</v>
      </c>
      <c r="H18" s="6">
        <v>43918</v>
      </c>
      <c r="I18" s="12">
        <f t="shared" si="0"/>
        <v>3</v>
      </c>
    </row>
    <row r="19" spans="1:9" x14ac:dyDescent="0.25">
      <c r="A19" s="1" t="s">
        <v>1413</v>
      </c>
      <c r="B19" s="1" t="s">
        <v>9</v>
      </c>
      <c r="C19" s="1" t="s">
        <v>9</v>
      </c>
      <c r="D19" s="1" t="s">
        <v>9</v>
      </c>
      <c r="E19" s="4" t="s">
        <v>1301</v>
      </c>
      <c r="F19" s="4">
        <v>22</v>
      </c>
      <c r="G19" s="1" t="s">
        <v>11</v>
      </c>
      <c r="H19" s="6">
        <v>43919</v>
      </c>
      <c r="I19" s="12">
        <f t="shared" si="0"/>
        <v>3</v>
      </c>
    </row>
    <row r="20" spans="1:9" x14ac:dyDescent="0.25">
      <c r="A20" s="2" t="s">
        <v>1354</v>
      </c>
      <c r="B20" s="1" t="s">
        <v>9</v>
      </c>
      <c r="C20" s="1" t="s">
        <v>9</v>
      </c>
      <c r="D20" s="1" t="s">
        <v>9</v>
      </c>
      <c r="E20" s="4" t="s">
        <v>1301</v>
      </c>
      <c r="F20" s="4">
        <v>27</v>
      </c>
      <c r="G20" s="1" t="s">
        <v>17</v>
      </c>
      <c r="H20" s="6">
        <v>43919</v>
      </c>
      <c r="I20" s="12">
        <f t="shared" si="0"/>
        <v>3</v>
      </c>
    </row>
    <row r="21" spans="1:9" x14ac:dyDescent="0.25">
      <c r="A21" s="1" t="s">
        <v>1351</v>
      </c>
      <c r="B21" s="1" t="s">
        <v>9</v>
      </c>
      <c r="C21" s="1" t="s">
        <v>9</v>
      </c>
      <c r="D21" s="1" t="s">
        <v>16</v>
      </c>
      <c r="E21" s="4" t="s">
        <v>1301</v>
      </c>
      <c r="F21" s="4">
        <v>29</v>
      </c>
      <c r="G21" s="1" t="s">
        <v>17</v>
      </c>
      <c r="H21" s="6">
        <v>43919</v>
      </c>
      <c r="I21" s="12">
        <f t="shared" si="0"/>
        <v>3</v>
      </c>
    </row>
    <row r="22" spans="1:9" x14ac:dyDescent="0.25">
      <c r="A22" s="1" t="s">
        <v>1355</v>
      </c>
      <c r="B22" s="1" t="s">
        <v>9</v>
      </c>
      <c r="C22" s="1" t="s">
        <v>9</v>
      </c>
      <c r="D22" s="1" t="s">
        <v>9</v>
      </c>
      <c r="E22" s="4" t="s">
        <v>1301</v>
      </c>
      <c r="F22" s="4">
        <v>30</v>
      </c>
      <c r="G22" s="1" t="s">
        <v>17</v>
      </c>
      <c r="H22" s="6">
        <v>43919</v>
      </c>
      <c r="I22" s="12">
        <f t="shared" si="0"/>
        <v>3</v>
      </c>
    </row>
    <row r="23" spans="1:9" x14ac:dyDescent="0.25">
      <c r="A23" s="1" t="s">
        <v>1352</v>
      </c>
      <c r="B23" s="1" t="s">
        <v>9</v>
      </c>
      <c r="C23" s="1" t="s">
        <v>9</v>
      </c>
      <c r="D23" s="1" t="s">
        <v>9</v>
      </c>
      <c r="E23" s="4" t="s">
        <v>1301</v>
      </c>
      <c r="F23" s="4">
        <v>32</v>
      </c>
      <c r="G23" s="1" t="s">
        <v>11</v>
      </c>
      <c r="H23" s="6">
        <v>43919</v>
      </c>
      <c r="I23" s="12">
        <f t="shared" si="0"/>
        <v>3</v>
      </c>
    </row>
    <row r="24" spans="1:9" x14ac:dyDescent="0.25">
      <c r="A24" s="1" t="s">
        <v>1347</v>
      </c>
      <c r="B24" s="1" t="s">
        <v>9</v>
      </c>
      <c r="C24" s="1" t="s">
        <v>9</v>
      </c>
      <c r="D24" s="1" t="s">
        <v>9</v>
      </c>
      <c r="E24" s="4" t="s">
        <v>1301</v>
      </c>
      <c r="F24" s="4">
        <v>36</v>
      </c>
      <c r="G24" s="1" t="s">
        <v>11</v>
      </c>
      <c r="H24" s="6">
        <v>43919</v>
      </c>
      <c r="I24" s="12">
        <f t="shared" si="0"/>
        <v>3</v>
      </c>
    </row>
    <row r="25" spans="1:9" x14ac:dyDescent="0.25">
      <c r="A25" s="1" t="s">
        <v>1353</v>
      </c>
      <c r="B25" s="1" t="s">
        <v>9</v>
      </c>
      <c r="C25" s="1" t="s">
        <v>9</v>
      </c>
      <c r="D25" s="1" t="s">
        <v>9</v>
      </c>
      <c r="E25" s="4" t="s">
        <v>1301</v>
      </c>
      <c r="F25" s="4">
        <v>42</v>
      </c>
      <c r="G25" s="1" t="s">
        <v>11</v>
      </c>
      <c r="H25" s="6">
        <v>43919</v>
      </c>
      <c r="I25" s="12">
        <f t="shared" si="0"/>
        <v>3</v>
      </c>
    </row>
    <row r="26" spans="1:9" x14ac:dyDescent="0.25">
      <c r="A26" s="1" t="s">
        <v>1350</v>
      </c>
      <c r="B26" s="1" t="s">
        <v>9</v>
      </c>
      <c r="C26" s="1" t="s">
        <v>9</v>
      </c>
      <c r="D26" s="1" t="s">
        <v>16</v>
      </c>
      <c r="E26" s="4" t="s">
        <v>1301</v>
      </c>
      <c r="F26" s="4">
        <v>53</v>
      </c>
      <c r="G26" s="1" t="s">
        <v>11</v>
      </c>
      <c r="H26" s="6">
        <v>43919</v>
      </c>
      <c r="I26" s="12">
        <f t="shared" si="0"/>
        <v>3</v>
      </c>
    </row>
    <row r="27" spans="1:9" x14ac:dyDescent="0.25">
      <c r="A27" s="1" t="s">
        <v>1346</v>
      </c>
      <c r="B27" s="1" t="s">
        <v>9</v>
      </c>
      <c r="C27" s="1" t="s">
        <v>9</v>
      </c>
      <c r="D27" s="1" t="s">
        <v>9</v>
      </c>
      <c r="E27" s="4" t="s">
        <v>1301</v>
      </c>
      <c r="F27" s="4">
        <v>29</v>
      </c>
      <c r="G27" s="1" t="s">
        <v>11</v>
      </c>
      <c r="H27" s="6">
        <v>43920</v>
      </c>
      <c r="I27" s="12">
        <f t="shared" si="0"/>
        <v>3</v>
      </c>
    </row>
    <row r="28" spans="1:9" x14ac:dyDescent="0.25">
      <c r="A28" s="1" t="s">
        <v>1416</v>
      </c>
      <c r="B28" s="1" t="s">
        <v>9</v>
      </c>
      <c r="C28" s="1" t="s">
        <v>9</v>
      </c>
      <c r="D28" s="1" t="s">
        <v>9</v>
      </c>
      <c r="E28" s="4" t="s">
        <v>1301</v>
      </c>
      <c r="F28" s="4">
        <v>22</v>
      </c>
      <c r="G28" s="1" t="s">
        <v>11</v>
      </c>
      <c r="H28" s="6">
        <v>43921</v>
      </c>
      <c r="I28" s="12">
        <f t="shared" si="0"/>
        <v>3</v>
      </c>
    </row>
    <row r="29" spans="1:9" x14ac:dyDescent="0.25">
      <c r="A29" s="1" t="s">
        <v>1356</v>
      </c>
      <c r="B29" s="1" t="s">
        <v>9</v>
      </c>
      <c r="C29" s="1" t="s">
        <v>9</v>
      </c>
      <c r="D29" s="1" t="s">
        <v>9</v>
      </c>
      <c r="E29" s="4" t="s">
        <v>1301</v>
      </c>
      <c r="F29" s="4">
        <v>27</v>
      </c>
      <c r="G29" s="1" t="s">
        <v>17</v>
      </c>
      <c r="H29" s="6">
        <v>43921</v>
      </c>
      <c r="I29" s="12">
        <f t="shared" si="0"/>
        <v>3</v>
      </c>
    </row>
    <row r="30" spans="1:9" x14ac:dyDescent="0.25">
      <c r="A30" s="1" t="s">
        <v>1358</v>
      </c>
      <c r="B30" s="1" t="s">
        <v>9</v>
      </c>
      <c r="C30" s="1" t="s">
        <v>9</v>
      </c>
      <c r="D30" s="1" t="s">
        <v>9</v>
      </c>
      <c r="E30" s="4" t="s">
        <v>1301</v>
      </c>
      <c r="F30" s="4">
        <v>30</v>
      </c>
      <c r="G30" s="1" t="s">
        <v>11</v>
      </c>
      <c r="H30" s="6">
        <v>43921</v>
      </c>
      <c r="I30" s="12">
        <f t="shared" si="0"/>
        <v>3</v>
      </c>
    </row>
    <row r="31" spans="1:9" x14ac:dyDescent="0.25">
      <c r="A31" s="1" t="s">
        <v>1360</v>
      </c>
      <c r="B31" s="1" t="s">
        <v>9</v>
      </c>
      <c r="C31" s="1" t="s">
        <v>9</v>
      </c>
      <c r="D31" s="1" t="s">
        <v>9</v>
      </c>
      <c r="E31" s="4" t="s">
        <v>1301</v>
      </c>
      <c r="F31" s="4">
        <v>30</v>
      </c>
      <c r="G31" s="1" t="s">
        <v>17</v>
      </c>
      <c r="H31" s="6">
        <v>43921</v>
      </c>
      <c r="I31" s="12">
        <f t="shared" si="0"/>
        <v>3</v>
      </c>
    </row>
    <row r="32" spans="1:9" x14ac:dyDescent="0.25">
      <c r="A32" s="1" t="s">
        <v>1362</v>
      </c>
      <c r="B32" s="1" t="s">
        <v>9</v>
      </c>
      <c r="C32" s="1" t="s">
        <v>9</v>
      </c>
      <c r="D32" s="1" t="s">
        <v>9</v>
      </c>
      <c r="E32" s="4" t="s">
        <v>1301</v>
      </c>
      <c r="F32" s="4">
        <v>31</v>
      </c>
      <c r="G32" s="1" t="s">
        <v>11</v>
      </c>
      <c r="H32" s="6">
        <v>43921</v>
      </c>
      <c r="I32" s="12">
        <f t="shared" si="0"/>
        <v>3</v>
      </c>
    </row>
    <row r="33" spans="1:9" x14ac:dyDescent="0.25">
      <c r="A33" s="2" t="s">
        <v>1361</v>
      </c>
      <c r="B33" s="1" t="s">
        <v>9</v>
      </c>
      <c r="C33" s="1" t="s">
        <v>9</v>
      </c>
      <c r="D33" s="1" t="s">
        <v>16</v>
      </c>
      <c r="E33" s="4" t="s">
        <v>1301</v>
      </c>
      <c r="F33" s="4">
        <v>37</v>
      </c>
      <c r="G33" s="1" t="s">
        <v>11</v>
      </c>
      <c r="H33" s="6">
        <v>43921</v>
      </c>
      <c r="I33" s="12">
        <f t="shared" si="0"/>
        <v>3</v>
      </c>
    </row>
    <row r="34" spans="1:9" x14ac:dyDescent="0.25">
      <c r="A34" s="1" t="s">
        <v>1359</v>
      </c>
      <c r="B34" s="1" t="s">
        <v>9</v>
      </c>
      <c r="C34" s="1" t="s">
        <v>9</v>
      </c>
      <c r="D34" s="1" t="s">
        <v>9</v>
      </c>
      <c r="E34" s="4" t="s">
        <v>1301</v>
      </c>
      <c r="F34" s="4">
        <v>50</v>
      </c>
      <c r="G34" s="1" t="s">
        <v>17</v>
      </c>
      <c r="H34" s="6">
        <v>43921</v>
      </c>
      <c r="I34" s="12">
        <f t="shared" si="0"/>
        <v>3</v>
      </c>
    </row>
    <row r="35" spans="1:9" x14ac:dyDescent="0.25">
      <c r="A35" s="1" t="s">
        <v>1411</v>
      </c>
      <c r="B35" s="1" t="s">
        <v>9</v>
      </c>
      <c r="C35" s="1" t="s">
        <v>9</v>
      </c>
      <c r="D35" s="1" t="s">
        <v>9</v>
      </c>
      <c r="E35" s="4" t="s">
        <v>1301</v>
      </c>
      <c r="F35" s="4">
        <v>68</v>
      </c>
      <c r="G35" s="1" t="s">
        <v>11</v>
      </c>
      <c r="H35" s="6">
        <v>43921</v>
      </c>
      <c r="I35" s="12">
        <f t="shared" si="0"/>
        <v>3</v>
      </c>
    </row>
    <row r="36" spans="1:9" x14ac:dyDescent="0.25">
      <c r="A36" s="1" t="s">
        <v>1365</v>
      </c>
      <c r="B36" s="1" t="s">
        <v>9</v>
      </c>
      <c r="C36" s="1" t="s">
        <v>9</v>
      </c>
      <c r="D36" s="1" t="s">
        <v>47</v>
      </c>
      <c r="E36" s="4" t="s">
        <v>1301</v>
      </c>
      <c r="F36" s="4">
        <v>31</v>
      </c>
      <c r="G36" s="1" t="s">
        <v>11</v>
      </c>
      <c r="H36" s="6">
        <v>43922</v>
      </c>
      <c r="I36" s="12">
        <f t="shared" si="0"/>
        <v>4</v>
      </c>
    </row>
    <row r="37" spans="1:9" x14ac:dyDescent="0.25">
      <c r="A37" s="1" t="s">
        <v>1364</v>
      </c>
      <c r="B37" s="1" t="s">
        <v>9</v>
      </c>
      <c r="C37" s="1" t="s">
        <v>9</v>
      </c>
      <c r="D37" s="1" t="s">
        <v>16</v>
      </c>
      <c r="E37" s="4" t="s">
        <v>1301</v>
      </c>
      <c r="F37" s="4">
        <v>32</v>
      </c>
      <c r="G37" s="1" t="s">
        <v>17</v>
      </c>
      <c r="H37" s="6">
        <v>43922</v>
      </c>
      <c r="I37" s="12">
        <f t="shared" si="0"/>
        <v>4</v>
      </c>
    </row>
    <row r="38" spans="1:9" x14ac:dyDescent="0.25">
      <c r="A38" s="1" t="s">
        <v>1357</v>
      </c>
      <c r="B38" s="1" t="s">
        <v>9</v>
      </c>
      <c r="C38" s="1" t="s">
        <v>9</v>
      </c>
      <c r="D38" s="1" t="s">
        <v>16</v>
      </c>
      <c r="E38" s="4" t="s">
        <v>1301</v>
      </c>
      <c r="F38" s="4">
        <v>40</v>
      </c>
      <c r="G38" s="1" t="s">
        <v>11</v>
      </c>
      <c r="H38" s="6">
        <v>43922</v>
      </c>
      <c r="I38" s="12">
        <f t="shared" si="0"/>
        <v>4</v>
      </c>
    </row>
    <row r="39" spans="1:9" x14ac:dyDescent="0.25">
      <c r="A39" s="1" t="s">
        <v>1302</v>
      </c>
      <c r="B39" s="1" t="s">
        <v>9</v>
      </c>
      <c r="C39" s="1" t="s">
        <v>9</v>
      </c>
      <c r="D39" s="1" t="s">
        <v>9</v>
      </c>
      <c r="E39" s="4" t="s">
        <v>1301</v>
      </c>
      <c r="F39" s="4">
        <v>72</v>
      </c>
      <c r="G39" s="1" t="s">
        <v>11</v>
      </c>
      <c r="H39" s="6">
        <v>43922</v>
      </c>
      <c r="I39" s="12">
        <f t="shared" si="0"/>
        <v>4</v>
      </c>
    </row>
    <row r="40" spans="1:9" x14ac:dyDescent="0.25">
      <c r="A40" s="1" t="s">
        <v>277</v>
      </c>
      <c r="B40" s="1" t="s">
        <v>9</v>
      </c>
      <c r="C40" s="1" t="s">
        <v>9</v>
      </c>
      <c r="D40" s="1" t="s">
        <v>13</v>
      </c>
      <c r="E40" s="4" t="s">
        <v>10</v>
      </c>
      <c r="F40" s="4">
        <v>24</v>
      </c>
      <c r="G40" s="1" t="s">
        <v>11</v>
      </c>
      <c r="H40" s="6">
        <v>43923</v>
      </c>
      <c r="I40" s="12">
        <f t="shared" si="0"/>
        <v>4</v>
      </c>
    </row>
    <row r="41" spans="1:9" x14ac:dyDescent="0.25">
      <c r="A41" s="1" t="s">
        <v>1363</v>
      </c>
      <c r="B41" s="1" t="s">
        <v>9</v>
      </c>
      <c r="C41" s="1" t="s">
        <v>9</v>
      </c>
      <c r="D41" s="1" t="s">
        <v>9</v>
      </c>
      <c r="E41" s="4" t="s">
        <v>1301</v>
      </c>
      <c r="F41" s="4">
        <v>30</v>
      </c>
      <c r="G41" s="1" t="s">
        <v>11</v>
      </c>
      <c r="H41" s="6">
        <v>43923</v>
      </c>
      <c r="I41" s="12">
        <f t="shared" si="0"/>
        <v>4</v>
      </c>
    </row>
    <row r="42" spans="1:9" x14ac:dyDescent="0.25">
      <c r="A42" s="1" t="s">
        <v>1367</v>
      </c>
      <c r="B42" s="1" t="s">
        <v>9</v>
      </c>
      <c r="C42" s="1" t="s">
        <v>9</v>
      </c>
      <c r="D42" s="1" t="s">
        <v>47</v>
      </c>
      <c r="E42" s="4" t="s">
        <v>1301</v>
      </c>
      <c r="F42" s="4">
        <v>34</v>
      </c>
      <c r="G42" s="1" t="s">
        <v>17</v>
      </c>
      <c r="H42" s="6">
        <v>43923</v>
      </c>
      <c r="I42" s="12">
        <f t="shared" si="0"/>
        <v>4</v>
      </c>
    </row>
    <row r="43" spans="1:9" x14ac:dyDescent="0.25">
      <c r="A43" s="1" t="s">
        <v>1368</v>
      </c>
      <c r="B43" s="1" t="s">
        <v>9</v>
      </c>
      <c r="C43" s="1" t="s">
        <v>9</v>
      </c>
      <c r="D43" s="1" t="s">
        <v>47</v>
      </c>
      <c r="E43" s="4" t="s">
        <v>1301</v>
      </c>
      <c r="F43" s="4">
        <v>34</v>
      </c>
      <c r="G43" s="1" t="s">
        <v>11</v>
      </c>
      <c r="H43" s="6">
        <v>43923</v>
      </c>
      <c r="I43" s="12">
        <f t="shared" si="0"/>
        <v>4</v>
      </c>
    </row>
    <row r="44" spans="1:9" x14ac:dyDescent="0.25">
      <c r="A44" s="1" t="s">
        <v>1373</v>
      </c>
      <c r="B44" s="1" t="s">
        <v>9</v>
      </c>
      <c r="C44" s="1" t="s">
        <v>9</v>
      </c>
      <c r="D44" s="1" t="s">
        <v>47</v>
      </c>
      <c r="E44" s="4" t="s">
        <v>1301</v>
      </c>
      <c r="F44" s="4">
        <v>35</v>
      </c>
      <c r="G44" s="1" t="s">
        <v>11</v>
      </c>
      <c r="H44" s="6">
        <v>43923</v>
      </c>
      <c r="I44" s="12">
        <f t="shared" si="0"/>
        <v>4</v>
      </c>
    </row>
    <row r="45" spans="1:9" x14ac:dyDescent="0.25">
      <c r="A45" s="1" t="s">
        <v>1369</v>
      </c>
      <c r="B45" s="1" t="s">
        <v>9</v>
      </c>
      <c r="C45" s="1" t="s">
        <v>9</v>
      </c>
      <c r="D45" s="1" t="s">
        <v>9</v>
      </c>
      <c r="E45" s="4" t="s">
        <v>1301</v>
      </c>
      <c r="F45" s="4">
        <v>40</v>
      </c>
      <c r="G45" s="1" t="s">
        <v>11</v>
      </c>
      <c r="H45" s="6">
        <v>43923</v>
      </c>
      <c r="I45" s="12">
        <f t="shared" si="0"/>
        <v>4</v>
      </c>
    </row>
    <row r="46" spans="1:9" x14ac:dyDescent="0.25">
      <c r="A46" s="1" t="s">
        <v>1366</v>
      </c>
      <c r="B46" s="1" t="s">
        <v>9</v>
      </c>
      <c r="C46" s="1" t="s">
        <v>9</v>
      </c>
      <c r="D46" s="1" t="s">
        <v>16</v>
      </c>
      <c r="E46" s="4" t="s">
        <v>1301</v>
      </c>
      <c r="F46" s="4">
        <v>48</v>
      </c>
      <c r="G46" s="1" t="s">
        <v>11</v>
      </c>
      <c r="H46" s="6">
        <v>43923</v>
      </c>
      <c r="I46" s="12">
        <f t="shared" si="0"/>
        <v>4</v>
      </c>
    </row>
    <row r="47" spans="1:9" x14ac:dyDescent="0.25">
      <c r="A47" s="1" t="s">
        <v>1377</v>
      </c>
      <c r="B47" s="1" t="s">
        <v>9</v>
      </c>
      <c r="C47" s="1" t="s">
        <v>9</v>
      </c>
      <c r="D47" s="1" t="s">
        <v>9</v>
      </c>
      <c r="E47" s="4" t="s">
        <v>1301</v>
      </c>
      <c r="F47" s="4">
        <v>22</v>
      </c>
      <c r="G47" s="1" t="s">
        <v>11</v>
      </c>
      <c r="H47" s="6">
        <v>43924</v>
      </c>
      <c r="I47" s="12">
        <f t="shared" si="0"/>
        <v>4</v>
      </c>
    </row>
    <row r="48" spans="1:9" x14ac:dyDescent="0.25">
      <c r="A48" s="1" t="s">
        <v>1374</v>
      </c>
      <c r="B48" s="1" t="s">
        <v>9</v>
      </c>
      <c r="C48" s="1" t="s">
        <v>9</v>
      </c>
      <c r="D48" s="1" t="s">
        <v>9</v>
      </c>
      <c r="E48" s="4" t="s">
        <v>1301</v>
      </c>
      <c r="F48" s="4">
        <v>24</v>
      </c>
      <c r="G48" s="1" t="s">
        <v>17</v>
      </c>
      <c r="H48" s="6">
        <v>43924</v>
      </c>
      <c r="I48" s="12">
        <f t="shared" si="0"/>
        <v>4</v>
      </c>
    </row>
    <row r="49" spans="1:9" x14ac:dyDescent="0.25">
      <c r="A49" s="1" t="s">
        <v>1375</v>
      </c>
      <c r="B49" s="1" t="s">
        <v>9</v>
      </c>
      <c r="C49" s="1" t="s">
        <v>9</v>
      </c>
      <c r="D49" s="1" t="s">
        <v>16</v>
      </c>
      <c r="E49" s="4" t="s">
        <v>1301</v>
      </c>
      <c r="F49" s="4">
        <v>52</v>
      </c>
      <c r="G49" s="1" t="s">
        <v>17</v>
      </c>
      <c r="H49" s="6">
        <v>43924</v>
      </c>
      <c r="I49" s="12">
        <f t="shared" si="0"/>
        <v>4</v>
      </c>
    </row>
    <row r="50" spans="1:9" x14ac:dyDescent="0.25">
      <c r="A50" s="1" t="s">
        <v>1376</v>
      </c>
      <c r="B50" s="1" t="s">
        <v>9</v>
      </c>
      <c r="C50" s="1" t="s">
        <v>9</v>
      </c>
      <c r="D50" s="1" t="s">
        <v>16</v>
      </c>
      <c r="E50" s="4" t="s">
        <v>1301</v>
      </c>
      <c r="F50" s="4">
        <v>53</v>
      </c>
      <c r="G50" s="1" t="s">
        <v>17</v>
      </c>
      <c r="H50" s="6">
        <v>43924</v>
      </c>
      <c r="I50" s="12">
        <f t="shared" si="0"/>
        <v>4</v>
      </c>
    </row>
    <row r="51" spans="1:9" x14ac:dyDescent="0.25">
      <c r="A51" s="1" t="s">
        <v>281</v>
      </c>
      <c r="B51" s="1" t="s">
        <v>9</v>
      </c>
      <c r="C51" s="1" t="s">
        <v>9</v>
      </c>
      <c r="D51" s="1" t="s">
        <v>16</v>
      </c>
      <c r="E51" s="4" t="s">
        <v>10</v>
      </c>
      <c r="F51" s="4">
        <v>4</v>
      </c>
      <c r="G51" s="1" t="s">
        <v>17</v>
      </c>
      <c r="H51" s="6">
        <v>43925</v>
      </c>
      <c r="I51" s="12">
        <f t="shared" si="0"/>
        <v>4</v>
      </c>
    </row>
    <row r="52" spans="1:9" x14ac:dyDescent="0.25">
      <c r="A52" s="1" t="s">
        <v>282</v>
      </c>
      <c r="B52" s="1" t="s">
        <v>9</v>
      </c>
      <c r="C52" s="1" t="s">
        <v>9</v>
      </c>
      <c r="D52" s="1" t="s">
        <v>9</v>
      </c>
      <c r="E52" s="4" t="s">
        <v>10</v>
      </c>
      <c r="F52" s="4">
        <v>10</v>
      </c>
      <c r="G52" s="1" t="s">
        <v>17</v>
      </c>
      <c r="H52" s="6">
        <v>43925</v>
      </c>
      <c r="I52" s="12">
        <f t="shared" si="0"/>
        <v>4</v>
      </c>
    </row>
    <row r="53" spans="1:9" x14ac:dyDescent="0.25">
      <c r="A53" s="1" t="s">
        <v>280</v>
      </c>
      <c r="B53" s="1" t="s">
        <v>9</v>
      </c>
      <c r="C53" s="1" t="s">
        <v>9</v>
      </c>
      <c r="D53" s="1" t="s">
        <v>13</v>
      </c>
      <c r="E53" s="4" t="s">
        <v>10</v>
      </c>
      <c r="F53" s="4">
        <v>20</v>
      </c>
      <c r="G53" s="1" t="s">
        <v>11</v>
      </c>
      <c r="H53" s="6">
        <v>43925</v>
      </c>
      <c r="I53" s="12">
        <f t="shared" si="0"/>
        <v>4</v>
      </c>
    </row>
    <row r="54" spans="1:9" x14ac:dyDescent="0.25">
      <c r="A54" s="1" t="s">
        <v>283</v>
      </c>
      <c r="B54" s="1" t="s">
        <v>9</v>
      </c>
      <c r="C54" s="1" t="s">
        <v>34</v>
      </c>
      <c r="D54" s="1" t="s">
        <v>34</v>
      </c>
      <c r="E54" s="4" t="s">
        <v>10</v>
      </c>
      <c r="F54" s="4">
        <v>22</v>
      </c>
      <c r="G54" s="1" t="s">
        <v>11</v>
      </c>
      <c r="H54" s="6">
        <v>43925</v>
      </c>
      <c r="I54" s="12">
        <f t="shared" si="0"/>
        <v>4</v>
      </c>
    </row>
    <row r="55" spans="1:9" x14ac:dyDescent="0.25">
      <c r="A55" s="1" t="s">
        <v>293</v>
      </c>
      <c r="B55" s="1" t="s">
        <v>9</v>
      </c>
      <c r="C55" s="1" t="s">
        <v>9</v>
      </c>
      <c r="D55" s="1" t="s">
        <v>16</v>
      </c>
      <c r="E55" s="4" t="s">
        <v>10</v>
      </c>
      <c r="F55" s="4">
        <v>31</v>
      </c>
      <c r="G55" s="1" t="s">
        <v>17</v>
      </c>
      <c r="H55" s="6">
        <v>43925</v>
      </c>
      <c r="I55" s="12">
        <f t="shared" si="0"/>
        <v>4</v>
      </c>
    </row>
    <row r="56" spans="1:9" x14ac:dyDescent="0.25">
      <c r="A56" s="1" t="s">
        <v>1379</v>
      </c>
      <c r="B56" s="1" t="s">
        <v>9</v>
      </c>
      <c r="C56" s="1" t="s">
        <v>9</v>
      </c>
      <c r="D56" s="1" t="s">
        <v>9</v>
      </c>
      <c r="E56" s="4" t="s">
        <v>1301</v>
      </c>
      <c r="F56" s="4">
        <v>32</v>
      </c>
      <c r="G56" s="1" t="s">
        <v>17</v>
      </c>
      <c r="H56" s="6">
        <v>43925</v>
      </c>
      <c r="I56" s="12">
        <f t="shared" si="0"/>
        <v>4</v>
      </c>
    </row>
    <row r="57" spans="1:9" x14ac:dyDescent="0.25">
      <c r="A57" s="1" t="s">
        <v>1378</v>
      </c>
      <c r="B57" s="1" t="s">
        <v>9</v>
      </c>
      <c r="C57" s="1" t="s">
        <v>9</v>
      </c>
      <c r="D57" s="1" t="s">
        <v>16</v>
      </c>
      <c r="E57" s="4" t="s">
        <v>1301</v>
      </c>
      <c r="F57" s="4">
        <v>33</v>
      </c>
      <c r="G57" s="1" t="s">
        <v>11</v>
      </c>
      <c r="H57" s="6">
        <v>43925</v>
      </c>
      <c r="I57" s="12">
        <f t="shared" si="0"/>
        <v>4</v>
      </c>
    </row>
    <row r="58" spans="1:9" x14ac:dyDescent="0.25">
      <c r="A58" s="1" t="s">
        <v>295</v>
      </c>
      <c r="B58" s="1" t="s">
        <v>9</v>
      </c>
      <c r="C58" s="1" t="s">
        <v>9</v>
      </c>
      <c r="D58" s="1" t="s">
        <v>13</v>
      </c>
      <c r="E58" s="4" t="s">
        <v>10</v>
      </c>
      <c r="F58" s="4">
        <v>37</v>
      </c>
      <c r="G58" s="1" t="s">
        <v>11</v>
      </c>
      <c r="H58" s="6">
        <v>43925</v>
      </c>
      <c r="I58" s="12">
        <f t="shared" si="0"/>
        <v>4</v>
      </c>
    </row>
    <row r="59" spans="1:9" x14ac:dyDescent="0.25">
      <c r="A59" s="1" t="s">
        <v>1381</v>
      </c>
      <c r="B59" s="1" t="s">
        <v>9</v>
      </c>
      <c r="C59" s="1" t="s">
        <v>9</v>
      </c>
      <c r="D59" s="1" t="s">
        <v>9</v>
      </c>
      <c r="E59" s="4" t="s">
        <v>1301</v>
      </c>
      <c r="F59" s="4">
        <v>39</v>
      </c>
      <c r="G59" s="1" t="s">
        <v>11</v>
      </c>
      <c r="H59" s="6">
        <v>43925</v>
      </c>
      <c r="I59" s="12">
        <f t="shared" si="0"/>
        <v>4</v>
      </c>
    </row>
    <row r="60" spans="1:9" x14ac:dyDescent="0.25">
      <c r="A60" s="1" t="s">
        <v>1380</v>
      </c>
      <c r="B60" s="1" t="s">
        <v>9</v>
      </c>
      <c r="C60" s="1" t="s">
        <v>9</v>
      </c>
      <c r="D60" s="1" t="s">
        <v>16</v>
      </c>
      <c r="E60" s="4" t="s">
        <v>1301</v>
      </c>
      <c r="F60" s="4">
        <v>42</v>
      </c>
      <c r="G60" s="1" t="s">
        <v>17</v>
      </c>
      <c r="H60" s="6">
        <v>43925</v>
      </c>
      <c r="I60" s="12">
        <f t="shared" si="0"/>
        <v>4</v>
      </c>
    </row>
    <row r="61" spans="1:9" x14ac:dyDescent="0.25">
      <c r="A61" s="1" t="s">
        <v>294</v>
      </c>
      <c r="B61" s="1" t="s">
        <v>9</v>
      </c>
      <c r="C61" s="1" t="s">
        <v>9</v>
      </c>
      <c r="D61" s="1" t="s">
        <v>9</v>
      </c>
      <c r="E61" s="4" t="s">
        <v>10</v>
      </c>
      <c r="F61" s="4">
        <v>47</v>
      </c>
      <c r="G61" s="1" t="s">
        <v>11</v>
      </c>
      <c r="H61" s="6">
        <v>43925</v>
      </c>
      <c r="I61" s="12">
        <f t="shared" si="0"/>
        <v>4</v>
      </c>
    </row>
    <row r="62" spans="1:9" x14ac:dyDescent="0.25">
      <c r="A62" s="1" t="s">
        <v>1383</v>
      </c>
      <c r="B62" s="1" t="s">
        <v>9</v>
      </c>
      <c r="C62" s="1" t="s">
        <v>9</v>
      </c>
      <c r="D62" s="1" t="s">
        <v>9</v>
      </c>
      <c r="E62" s="4" t="s">
        <v>1301</v>
      </c>
      <c r="F62" s="4">
        <v>22</v>
      </c>
      <c r="G62" s="1" t="s">
        <v>11</v>
      </c>
      <c r="H62" s="6">
        <v>43926</v>
      </c>
      <c r="I62" s="12">
        <f t="shared" si="0"/>
        <v>4</v>
      </c>
    </row>
    <row r="63" spans="1:9" x14ac:dyDescent="0.25">
      <c r="A63" s="1" t="s">
        <v>1382</v>
      </c>
      <c r="B63" s="1" t="s">
        <v>9</v>
      </c>
      <c r="C63" s="1" t="s">
        <v>9</v>
      </c>
      <c r="D63" s="1" t="s">
        <v>9</v>
      </c>
      <c r="E63" s="4" t="s">
        <v>1301</v>
      </c>
      <c r="F63" s="4">
        <v>43</v>
      </c>
      <c r="G63" s="1" t="s">
        <v>17</v>
      </c>
      <c r="H63" s="6">
        <v>43926</v>
      </c>
      <c r="I63" s="12">
        <f t="shared" si="0"/>
        <v>4</v>
      </c>
    </row>
    <row r="64" spans="1:9" x14ac:dyDescent="0.25">
      <c r="A64" s="1" t="s">
        <v>296</v>
      </c>
      <c r="B64" s="1" t="s">
        <v>9</v>
      </c>
      <c r="C64" s="1" t="s">
        <v>9</v>
      </c>
      <c r="D64" s="1" t="s">
        <v>47</v>
      </c>
      <c r="E64" s="4" t="s">
        <v>10</v>
      </c>
      <c r="F64" s="4">
        <v>35</v>
      </c>
      <c r="G64" s="1" t="s">
        <v>17</v>
      </c>
      <c r="H64" s="6">
        <v>43927</v>
      </c>
      <c r="I64" s="12">
        <f t="shared" si="0"/>
        <v>4</v>
      </c>
    </row>
    <row r="65" spans="1:9" x14ac:dyDescent="0.25">
      <c r="A65" s="1" t="s">
        <v>1384</v>
      </c>
      <c r="B65" s="1" t="s">
        <v>9</v>
      </c>
      <c r="C65" s="1" t="s">
        <v>9</v>
      </c>
      <c r="D65" s="1" t="s">
        <v>13</v>
      </c>
      <c r="E65" s="4" t="s">
        <v>1301</v>
      </c>
      <c r="F65" s="4">
        <v>31</v>
      </c>
      <c r="G65" s="1" t="s">
        <v>11</v>
      </c>
      <c r="H65" s="6">
        <v>43929</v>
      </c>
      <c r="I65" s="12">
        <f t="shared" si="0"/>
        <v>4</v>
      </c>
    </row>
    <row r="66" spans="1:9" x14ac:dyDescent="0.25">
      <c r="A66" s="1" t="s">
        <v>914</v>
      </c>
      <c r="B66" s="1" t="s">
        <v>9</v>
      </c>
      <c r="C66" s="1" t="s">
        <v>9</v>
      </c>
      <c r="D66" s="1" t="s">
        <v>13</v>
      </c>
      <c r="E66" s="4" t="s">
        <v>10</v>
      </c>
      <c r="F66" s="4">
        <v>41</v>
      </c>
      <c r="G66" s="1" t="s">
        <v>11</v>
      </c>
      <c r="H66" s="6">
        <v>43929</v>
      </c>
      <c r="I66" s="12">
        <f t="shared" ref="I66:I129" si="1">MONTH(H66)</f>
        <v>4</v>
      </c>
    </row>
    <row r="67" spans="1:9" x14ac:dyDescent="0.25">
      <c r="A67" s="1" t="s">
        <v>316</v>
      </c>
      <c r="B67" s="1" t="s">
        <v>9</v>
      </c>
      <c r="C67" s="1" t="s">
        <v>9</v>
      </c>
      <c r="D67" s="1" t="s">
        <v>47</v>
      </c>
      <c r="E67" s="4" t="s">
        <v>10</v>
      </c>
      <c r="F67" s="4">
        <v>52</v>
      </c>
      <c r="G67" s="1" t="s">
        <v>11</v>
      </c>
      <c r="H67" s="6">
        <v>43929</v>
      </c>
      <c r="I67" s="12">
        <f t="shared" si="1"/>
        <v>4</v>
      </c>
    </row>
    <row r="68" spans="1:9" x14ac:dyDescent="0.25">
      <c r="A68" s="1" t="s">
        <v>1386</v>
      </c>
      <c r="B68" s="1" t="s">
        <v>9</v>
      </c>
      <c r="C68" s="1" t="s">
        <v>9</v>
      </c>
      <c r="D68" s="1" t="s">
        <v>16</v>
      </c>
      <c r="E68" s="4" t="s">
        <v>1301</v>
      </c>
      <c r="F68" s="4">
        <v>38</v>
      </c>
      <c r="G68" s="1" t="s">
        <v>11</v>
      </c>
      <c r="H68" s="6">
        <v>43930</v>
      </c>
      <c r="I68" s="12">
        <f t="shared" si="1"/>
        <v>4</v>
      </c>
    </row>
    <row r="69" spans="1:9" x14ac:dyDescent="0.25">
      <c r="A69" s="1" t="s">
        <v>1385</v>
      </c>
      <c r="B69" s="1" t="s">
        <v>9</v>
      </c>
      <c r="C69" s="1" t="s">
        <v>9</v>
      </c>
      <c r="D69" s="1" t="s">
        <v>47</v>
      </c>
      <c r="E69" s="4" t="s">
        <v>1301</v>
      </c>
      <c r="F69" s="4">
        <v>48</v>
      </c>
      <c r="G69" s="1" t="s">
        <v>11</v>
      </c>
      <c r="H69" s="6">
        <v>43930</v>
      </c>
      <c r="I69" s="12">
        <f t="shared" si="1"/>
        <v>4</v>
      </c>
    </row>
    <row r="70" spans="1:9" x14ac:dyDescent="0.25">
      <c r="A70" s="1" t="s">
        <v>523</v>
      </c>
      <c r="B70" s="1" t="s">
        <v>9</v>
      </c>
      <c r="C70" s="1" t="s">
        <v>9</v>
      </c>
      <c r="D70" s="1" t="s">
        <v>9</v>
      </c>
      <c r="E70" s="4" t="s">
        <v>10</v>
      </c>
      <c r="F70" s="4">
        <v>30</v>
      </c>
      <c r="G70" s="1" t="s">
        <v>11</v>
      </c>
      <c r="H70" s="6">
        <v>43931</v>
      </c>
      <c r="I70" s="12">
        <f t="shared" si="1"/>
        <v>4</v>
      </c>
    </row>
    <row r="71" spans="1:9" x14ac:dyDescent="0.25">
      <c r="A71" s="1" t="s">
        <v>679</v>
      </c>
      <c r="B71" s="1" t="s">
        <v>9</v>
      </c>
      <c r="C71" s="1" t="s">
        <v>9</v>
      </c>
      <c r="D71" s="1" t="s">
        <v>9</v>
      </c>
      <c r="E71" s="4" t="s">
        <v>10</v>
      </c>
      <c r="F71" s="4">
        <v>40</v>
      </c>
      <c r="G71" s="1" t="s">
        <v>11</v>
      </c>
      <c r="H71" s="6">
        <v>43931</v>
      </c>
      <c r="I71" s="12">
        <f t="shared" si="1"/>
        <v>4</v>
      </c>
    </row>
    <row r="72" spans="1:9" x14ac:dyDescent="0.25">
      <c r="A72" s="1" t="s">
        <v>823</v>
      </c>
      <c r="B72" s="1" t="s">
        <v>9</v>
      </c>
      <c r="C72" s="1" t="s">
        <v>9</v>
      </c>
      <c r="D72" s="1" t="s">
        <v>13</v>
      </c>
      <c r="E72" s="4" t="s">
        <v>10</v>
      </c>
      <c r="F72" s="4">
        <v>54</v>
      </c>
      <c r="G72" s="1" t="s">
        <v>17</v>
      </c>
      <c r="H72" s="6">
        <v>43931</v>
      </c>
      <c r="I72" s="12">
        <f t="shared" si="1"/>
        <v>4</v>
      </c>
    </row>
    <row r="73" spans="1:9" x14ac:dyDescent="0.25">
      <c r="A73" s="1" t="s">
        <v>516</v>
      </c>
      <c r="B73" s="1" t="s">
        <v>9</v>
      </c>
      <c r="C73" s="1" t="s">
        <v>9</v>
      </c>
      <c r="D73" s="1" t="s">
        <v>16</v>
      </c>
      <c r="E73" s="4" t="s">
        <v>10</v>
      </c>
      <c r="F73" s="4">
        <v>20</v>
      </c>
      <c r="G73" s="1" t="s">
        <v>11</v>
      </c>
      <c r="H73" s="6">
        <v>43932</v>
      </c>
      <c r="I73" s="12">
        <f t="shared" si="1"/>
        <v>4</v>
      </c>
    </row>
    <row r="74" spans="1:9" x14ac:dyDescent="0.25">
      <c r="A74" s="1" t="s">
        <v>517</v>
      </c>
      <c r="B74" s="1" t="s">
        <v>9</v>
      </c>
      <c r="C74" s="1" t="s">
        <v>9</v>
      </c>
      <c r="D74" s="1" t="s">
        <v>16</v>
      </c>
      <c r="E74" s="4" t="s">
        <v>10</v>
      </c>
      <c r="F74" s="4">
        <v>21</v>
      </c>
      <c r="G74" s="1" t="s">
        <v>11</v>
      </c>
      <c r="H74" s="6">
        <v>43932</v>
      </c>
      <c r="I74" s="12">
        <f t="shared" si="1"/>
        <v>4</v>
      </c>
    </row>
    <row r="75" spans="1:9" x14ac:dyDescent="0.25">
      <c r="A75" s="1" t="s">
        <v>830</v>
      </c>
      <c r="B75" s="1" t="s">
        <v>9</v>
      </c>
      <c r="C75" s="1" t="s">
        <v>9</v>
      </c>
      <c r="D75" s="1" t="s">
        <v>16</v>
      </c>
      <c r="E75" s="4" t="s">
        <v>10</v>
      </c>
      <c r="F75" s="4">
        <v>21</v>
      </c>
      <c r="G75" s="1" t="s">
        <v>17</v>
      </c>
      <c r="H75" s="6">
        <v>43932</v>
      </c>
      <c r="I75" s="12">
        <f t="shared" si="1"/>
        <v>4</v>
      </c>
    </row>
    <row r="76" spans="1:9" x14ac:dyDescent="0.25">
      <c r="A76" s="1" t="s">
        <v>1264</v>
      </c>
      <c r="B76" s="1" t="s">
        <v>9</v>
      </c>
      <c r="C76" s="1" t="s">
        <v>9</v>
      </c>
      <c r="D76" s="1" t="s">
        <v>9</v>
      </c>
      <c r="E76" s="4" t="s">
        <v>10</v>
      </c>
      <c r="F76" s="4">
        <v>21</v>
      </c>
      <c r="G76" s="1" t="s">
        <v>17</v>
      </c>
      <c r="H76" s="6">
        <v>43932</v>
      </c>
      <c r="I76" s="12">
        <f t="shared" si="1"/>
        <v>4</v>
      </c>
    </row>
    <row r="77" spans="1:9" x14ac:dyDescent="0.25">
      <c r="A77" s="1" t="s">
        <v>1265</v>
      </c>
      <c r="B77" s="1" t="s">
        <v>9</v>
      </c>
      <c r="C77" s="1" t="s">
        <v>9</v>
      </c>
      <c r="D77" s="1" t="s">
        <v>9</v>
      </c>
      <c r="E77" s="4" t="s">
        <v>10</v>
      </c>
      <c r="F77" s="4">
        <v>21</v>
      </c>
      <c r="G77" s="1" t="s">
        <v>17</v>
      </c>
      <c r="H77" s="6">
        <v>43932</v>
      </c>
      <c r="I77" s="12">
        <f t="shared" si="1"/>
        <v>4</v>
      </c>
    </row>
    <row r="78" spans="1:9" x14ac:dyDescent="0.25">
      <c r="A78" s="1" t="s">
        <v>865</v>
      </c>
      <c r="B78" s="1" t="s">
        <v>9</v>
      </c>
      <c r="C78" s="1" t="s">
        <v>9</v>
      </c>
      <c r="D78" s="1" t="s">
        <v>16</v>
      </c>
      <c r="E78" s="4" t="s">
        <v>10</v>
      </c>
      <c r="F78" s="4">
        <v>22</v>
      </c>
      <c r="G78" s="1" t="s">
        <v>17</v>
      </c>
      <c r="H78" s="6">
        <v>43932</v>
      </c>
      <c r="I78" s="12">
        <f t="shared" si="1"/>
        <v>4</v>
      </c>
    </row>
    <row r="79" spans="1:9" x14ac:dyDescent="0.25">
      <c r="A79" s="1" t="s">
        <v>1266</v>
      </c>
      <c r="B79" s="1" t="s">
        <v>9</v>
      </c>
      <c r="C79" s="1" t="s">
        <v>9</v>
      </c>
      <c r="D79" s="1" t="s">
        <v>16</v>
      </c>
      <c r="E79" s="4" t="s">
        <v>10</v>
      </c>
      <c r="F79" s="4">
        <v>22</v>
      </c>
      <c r="G79" s="1" t="s">
        <v>17</v>
      </c>
      <c r="H79" s="6">
        <v>43932</v>
      </c>
      <c r="I79" s="12">
        <f t="shared" si="1"/>
        <v>4</v>
      </c>
    </row>
    <row r="80" spans="1:9" x14ac:dyDescent="0.25">
      <c r="A80" s="1" t="s">
        <v>1267</v>
      </c>
      <c r="B80" s="1" t="s">
        <v>9</v>
      </c>
      <c r="C80" s="1" t="s">
        <v>9</v>
      </c>
      <c r="D80" s="1" t="s">
        <v>9</v>
      </c>
      <c r="E80" s="4" t="s">
        <v>10</v>
      </c>
      <c r="F80" s="4">
        <v>22</v>
      </c>
      <c r="G80" s="1" t="s">
        <v>17</v>
      </c>
      <c r="H80" s="6">
        <v>43932</v>
      </c>
      <c r="I80" s="12">
        <f t="shared" si="1"/>
        <v>4</v>
      </c>
    </row>
    <row r="81" spans="1:9" x14ac:dyDescent="0.25">
      <c r="A81" s="1" t="s">
        <v>81</v>
      </c>
      <c r="B81" s="1" t="s">
        <v>9</v>
      </c>
      <c r="C81" s="1" t="s">
        <v>9</v>
      </c>
      <c r="D81" s="1" t="s">
        <v>9</v>
      </c>
      <c r="E81" s="4" t="s">
        <v>10</v>
      </c>
      <c r="F81" s="4">
        <v>23</v>
      </c>
      <c r="G81" s="1" t="s">
        <v>17</v>
      </c>
      <c r="H81" s="6">
        <v>43932</v>
      </c>
      <c r="I81" s="12">
        <f t="shared" si="1"/>
        <v>4</v>
      </c>
    </row>
    <row r="82" spans="1:9" x14ac:dyDescent="0.25">
      <c r="A82" s="1" t="s">
        <v>518</v>
      </c>
      <c r="B82" s="1" t="s">
        <v>9</v>
      </c>
      <c r="C82" s="1" t="s">
        <v>9</v>
      </c>
      <c r="D82" s="1" t="s">
        <v>9</v>
      </c>
      <c r="E82" s="4" t="s">
        <v>10</v>
      </c>
      <c r="F82" s="4">
        <v>23</v>
      </c>
      <c r="G82" s="1" t="s">
        <v>11</v>
      </c>
      <c r="H82" s="6">
        <v>43932</v>
      </c>
      <c r="I82" s="12">
        <f t="shared" si="1"/>
        <v>4</v>
      </c>
    </row>
    <row r="83" spans="1:9" x14ac:dyDescent="0.25">
      <c r="A83" s="1" t="s">
        <v>831</v>
      </c>
      <c r="B83" s="1" t="s">
        <v>9</v>
      </c>
      <c r="C83" s="1" t="s">
        <v>9</v>
      </c>
      <c r="D83" s="1" t="s">
        <v>16</v>
      </c>
      <c r="E83" s="4" t="s">
        <v>10</v>
      </c>
      <c r="F83" s="4">
        <v>23</v>
      </c>
      <c r="G83" s="1" t="s">
        <v>17</v>
      </c>
      <c r="H83" s="6">
        <v>43932</v>
      </c>
      <c r="I83" s="12">
        <f t="shared" si="1"/>
        <v>4</v>
      </c>
    </row>
    <row r="84" spans="1:9" x14ac:dyDescent="0.25">
      <c r="A84" s="1" t="s">
        <v>1179</v>
      </c>
      <c r="B84" s="1" t="s">
        <v>9</v>
      </c>
      <c r="C84" s="1" t="s">
        <v>9</v>
      </c>
      <c r="D84" s="1" t="s">
        <v>16</v>
      </c>
      <c r="E84" s="4" t="s">
        <v>10</v>
      </c>
      <c r="F84" s="4">
        <v>23</v>
      </c>
      <c r="G84" s="1" t="s">
        <v>11</v>
      </c>
      <c r="H84" s="6">
        <v>43932</v>
      </c>
      <c r="I84" s="12">
        <f t="shared" si="1"/>
        <v>4</v>
      </c>
    </row>
    <row r="85" spans="1:9" x14ac:dyDescent="0.25">
      <c r="A85" s="1" t="s">
        <v>1268</v>
      </c>
      <c r="B85" s="1" t="s">
        <v>9</v>
      </c>
      <c r="C85" s="1" t="s">
        <v>9</v>
      </c>
      <c r="D85" s="1" t="s">
        <v>9</v>
      </c>
      <c r="E85" s="4" t="s">
        <v>10</v>
      </c>
      <c r="F85" s="4">
        <v>23</v>
      </c>
      <c r="G85" s="1" t="s">
        <v>17</v>
      </c>
      <c r="H85" s="6">
        <v>43932</v>
      </c>
      <c r="I85" s="12">
        <f t="shared" si="1"/>
        <v>4</v>
      </c>
    </row>
    <row r="86" spans="1:9" x14ac:dyDescent="0.25">
      <c r="A86" s="1" t="s">
        <v>519</v>
      </c>
      <c r="B86" s="1" t="s">
        <v>9</v>
      </c>
      <c r="C86" s="1" t="s">
        <v>9</v>
      </c>
      <c r="D86" s="1" t="s">
        <v>16</v>
      </c>
      <c r="E86" s="4" t="s">
        <v>10</v>
      </c>
      <c r="F86" s="4">
        <v>25</v>
      </c>
      <c r="G86" s="1" t="s">
        <v>11</v>
      </c>
      <c r="H86" s="6">
        <v>43932</v>
      </c>
      <c r="I86" s="12">
        <f t="shared" si="1"/>
        <v>4</v>
      </c>
    </row>
    <row r="87" spans="1:9" x14ac:dyDescent="0.25">
      <c r="A87" s="1" t="s">
        <v>82</v>
      </c>
      <c r="B87" s="1" t="s">
        <v>9</v>
      </c>
      <c r="C87" s="1" t="s">
        <v>9</v>
      </c>
      <c r="D87" s="1" t="s">
        <v>9</v>
      </c>
      <c r="E87" s="4" t="s">
        <v>10</v>
      </c>
      <c r="F87" s="4">
        <v>26</v>
      </c>
      <c r="G87" s="1" t="s">
        <v>17</v>
      </c>
      <c r="H87" s="6">
        <v>43932</v>
      </c>
      <c r="I87" s="12">
        <f t="shared" si="1"/>
        <v>4</v>
      </c>
    </row>
    <row r="88" spans="1:9" x14ac:dyDescent="0.25">
      <c r="A88" s="1" t="s">
        <v>83</v>
      </c>
      <c r="B88" s="1" t="s">
        <v>9</v>
      </c>
      <c r="C88" s="1" t="s">
        <v>9</v>
      </c>
      <c r="D88" s="1" t="s">
        <v>16</v>
      </c>
      <c r="E88" s="4" t="s">
        <v>10</v>
      </c>
      <c r="F88" s="4">
        <v>26</v>
      </c>
      <c r="G88" s="1" t="s">
        <v>11</v>
      </c>
      <c r="H88" s="6">
        <v>43932</v>
      </c>
      <c r="I88" s="12">
        <f t="shared" si="1"/>
        <v>4</v>
      </c>
    </row>
    <row r="89" spans="1:9" x14ac:dyDescent="0.25">
      <c r="A89" s="1" t="s">
        <v>1181</v>
      </c>
      <c r="B89" s="1" t="s">
        <v>9</v>
      </c>
      <c r="C89" s="1" t="s">
        <v>9</v>
      </c>
      <c r="D89" s="1" t="s">
        <v>16</v>
      </c>
      <c r="E89" s="4" t="s">
        <v>10</v>
      </c>
      <c r="F89" s="4">
        <v>26</v>
      </c>
      <c r="G89" s="1" t="s">
        <v>11</v>
      </c>
      <c r="H89" s="6">
        <v>43932</v>
      </c>
      <c r="I89" s="12">
        <f t="shared" si="1"/>
        <v>4</v>
      </c>
    </row>
    <row r="90" spans="1:9" x14ac:dyDescent="0.25">
      <c r="A90" s="1" t="s">
        <v>1269</v>
      </c>
      <c r="B90" s="1" t="s">
        <v>9</v>
      </c>
      <c r="C90" s="1" t="s">
        <v>9</v>
      </c>
      <c r="D90" s="1" t="s">
        <v>9</v>
      </c>
      <c r="E90" s="4" t="s">
        <v>10</v>
      </c>
      <c r="F90" s="4">
        <v>26</v>
      </c>
      <c r="G90" s="1" t="s">
        <v>17</v>
      </c>
      <c r="H90" s="6">
        <v>43932</v>
      </c>
      <c r="I90" s="12">
        <f t="shared" si="1"/>
        <v>4</v>
      </c>
    </row>
    <row r="91" spans="1:9" x14ac:dyDescent="0.25">
      <c r="A91" s="1" t="s">
        <v>1270</v>
      </c>
      <c r="B91" s="1" t="s">
        <v>9</v>
      </c>
      <c r="C91" s="1" t="s">
        <v>9</v>
      </c>
      <c r="D91" s="1" t="s">
        <v>9</v>
      </c>
      <c r="E91" s="4" t="s">
        <v>10</v>
      </c>
      <c r="F91" s="4">
        <v>26</v>
      </c>
      <c r="G91" s="1" t="s">
        <v>17</v>
      </c>
      <c r="H91" s="6">
        <v>43932</v>
      </c>
      <c r="I91" s="12">
        <f t="shared" si="1"/>
        <v>4</v>
      </c>
    </row>
    <row r="92" spans="1:9" x14ac:dyDescent="0.25">
      <c r="A92" s="1" t="s">
        <v>706</v>
      </c>
      <c r="B92" s="1" t="s">
        <v>9</v>
      </c>
      <c r="C92" s="1" t="s">
        <v>9</v>
      </c>
      <c r="D92" s="1" t="s">
        <v>16</v>
      </c>
      <c r="E92" s="4" t="s">
        <v>10</v>
      </c>
      <c r="F92" s="4">
        <v>27</v>
      </c>
      <c r="G92" s="1" t="s">
        <v>11</v>
      </c>
      <c r="H92" s="6">
        <v>43932</v>
      </c>
      <c r="I92" s="12">
        <f t="shared" si="1"/>
        <v>4</v>
      </c>
    </row>
    <row r="93" spans="1:9" x14ac:dyDescent="0.25">
      <c r="A93" s="1" t="s">
        <v>1214</v>
      </c>
      <c r="B93" s="1" t="s">
        <v>9</v>
      </c>
      <c r="C93" s="1" t="s">
        <v>9</v>
      </c>
      <c r="D93" s="1" t="s">
        <v>9</v>
      </c>
      <c r="E93" s="4" t="s">
        <v>10</v>
      </c>
      <c r="F93" s="4">
        <v>27</v>
      </c>
      <c r="G93" s="1" t="s">
        <v>11</v>
      </c>
      <c r="H93" s="6">
        <v>43932</v>
      </c>
      <c r="I93" s="12">
        <f t="shared" si="1"/>
        <v>4</v>
      </c>
    </row>
    <row r="94" spans="1:9" x14ac:dyDescent="0.25">
      <c r="A94" s="1" t="s">
        <v>1271</v>
      </c>
      <c r="B94" s="1" t="s">
        <v>9</v>
      </c>
      <c r="C94" s="1" t="s">
        <v>9</v>
      </c>
      <c r="D94" s="1" t="s">
        <v>16</v>
      </c>
      <c r="E94" s="4" t="s">
        <v>10</v>
      </c>
      <c r="F94" s="4">
        <v>27</v>
      </c>
      <c r="G94" s="1" t="s">
        <v>17</v>
      </c>
      <c r="H94" s="6">
        <v>43932</v>
      </c>
      <c r="I94" s="12">
        <f t="shared" si="1"/>
        <v>4</v>
      </c>
    </row>
    <row r="95" spans="1:9" x14ac:dyDescent="0.25">
      <c r="A95" s="1" t="s">
        <v>1182</v>
      </c>
      <c r="B95" s="1" t="s">
        <v>9</v>
      </c>
      <c r="C95" s="1" t="s">
        <v>9</v>
      </c>
      <c r="D95" s="1" t="s">
        <v>16</v>
      </c>
      <c r="E95" s="4" t="s">
        <v>10</v>
      </c>
      <c r="F95" s="4">
        <v>28</v>
      </c>
      <c r="G95" s="1" t="s">
        <v>11</v>
      </c>
      <c r="H95" s="6">
        <v>43932</v>
      </c>
      <c r="I95" s="12">
        <f t="shared" si="1"/>
        <v>4</v>
      </c>
    </row>
    <row r="96" spans="1:9" x14ac:dyDescent="0.25">
      <c r="A96" s="1" t="s">
        <v>1216</v>
      </c>
      <c r="B96" s="1" t="s">
        <v>9</v>
      </c>
      <c r="C96" s="1" t="s">
        <v>9</v>
      </c>
      <c r="D96" s="1" t="s">
        <v>16</v>
      </c>
      <c r="E96" s="4" t="s">
        <v>10</v>
      </c>
      <c r="F96" s="4">
        <v>28</v>
      </c>
      <c r="G96" s="1" t="s">
        <v>11</v>
      </c>
      <c r="H96" s="6">
        <v>43932</v>
      </c>
      <c r="I96" s="12">
        <f t="shared" si="1"/>
        <v>4</v>
      </c>
    </row>
    <row r="97" spans="1:9" x14ac:dyDescent="0.25">
      <c r="A97" s="1" t="s">
        <v>1217</v>
      </c>
      <c r="B97" s="1" t="s">
        <v>9</v>
      </c>
      <c r="C97" s="1" t="s">
        <v>9</v>
      </c>
      <c r="D97" s="1" t="s">
        <v>9</v>
      </c>
      <c r="E97" s="4" t="s">
        <v>10</v>
      </c>
      <c r="F97" s="4">
        <v>28</v>
      </c>
      <c r="G97" s="1" t="s">
        <v>11</v>
      </c>
      <c r="H97" s="6">
        <v>43932</v>
      </c>
      <c r="I97" s="12">
        <f t="shared" si="1"/>
        <v>4</v>
      </c>
    </row>
    <row r="98" spans="1:9" x14ac:dyDescent="0.25">
      <c r="A98" s="1" t="s">
        <v>511</v>
      </c>
      <c r="B98" s="1" t="s">
        <v>9</v>
      </c>
      <c r="C98" s="1" t="s">
        <v>9</v>
      </c>
      <c r="D98" s="1" t="s">
        <v>9</v>
      </c>
      <c r="E98" s="4" t="s">
        <v>10</v>
      </c>
      <c r="F98" s="4">
        <v>29</v>
      </c>
      <c r="G98" s="1" t="s">
        <v>11</v>
      </c>
      <c r="H98" s="6">
        <v>43932</v>
      </c>
      <c r="I98" s="12">
        <f t="shared" si="1"/>
        <v>4</v>
      </c>
    </row>
    <row r="99" spans="1:9" x14ac:dyDescent="0.25">
      <c r="A99" s="1" t="s">
        <v>866</v>
      </c>
      <c r="B99" s="1" t="s">
        <v>9</v>
      </c>
      <c r="C99" s="1" t="s">
        <v>9</v>
      </c>
      <c r="D99" s="1" t="s">
        <v>9</v>
      </c>
      <c r="E99" s="4" t="s">
        <v>10</v>
      </c>
      <c r="F99" s="4">
        <v>29</v>
      </c>
      <c r="G99" s="1" t="s">
        <v>17</v>
      </c>
      <c r="H99" s="6">
        <v>43932</v>
      </c>
      <c r="I99" s="12">
        <f t="shared" si="1"/>
        <v>4</v>
      </c>
    </row>
    <row r="100" spans="1:9" x14ac:dyDescent="0.25">
      <c r="A100" s="1" t="s">
        <v>834</v>
      </c>
      <c r="B100" s="1" t="s">
        <v>9</v>
      </c>
      <c r="C100" s="1" t="s">
        <v>9</v>
      </c>
      <c r="D100" s="1" t="s">
        <v>13</v>
      </c>
      <c r="E100" s="4" t="s">
        <v>10</v>
      </c>
      <c r="F100" s="4">
        <v>30</v>
      </c>
      <c r="G100" s="1" t="s">
        <v>17</v>
      </c>
      <c r="H100" s="6">
        <v>43932</v>
      </c>
      <c r="I100" s="12">
        <f t="shared" si="1"/>
        <v>4</v>
      </c>
    </row>
    <row r="101" spans="1:9" x14ac:dyDescent="0.25">
      <c r="A101" s="1" t="s">
        <v>979</v>
      </c>
      <c r="B101" s="1" t="s">
        <v>9</v>
      </c>
      <c r="C101" s="1" t="s">
        <v>9</v>
      </c>
      <c r="D101" s="1" t="s">
        <v>16</v>
      </c>
      <c r="E101" s="4" t="s">
        <v>10</v>
      </c>
      <c r="F101" s="4">
        <v>30</v>
      </c>
      <c r="G101" s="1" t="s">
        <v>11</v>
      </c>
      <c r="H101" s="6">
        <v>43932</v>
      </c>
      <c r="I101" s="12">
        <f t="shared" si="1"/>
        <v>4</v>
      </c>
    </row>
    <row r="102" spans="1:9" x14ac:dyDescent="0.25">
      <c r="A102" s="1" t="s">
        <v>980</v>
      </c>
      <c r="B102" s="1" t="s">
        <v>9</v>
      </c>
      <c r="C102" s="1" t="s">
        <v>9</v>
      </c>
      <c r="D102" s="1" t="s">
        <v>16</v>
      </c>
      <c r="E102" s="4" t="s">
        <v>10</v>
      </c>
      <c r="F102" s="4">
        <v>30</v>
      </c>
      <c r="G102" s="1" t="s">
        <v>11</v>
      </c>
      <c r="H102" s="6">
        <v>43932</v>
      </c>
      <c r="I102" s="12">
        <f t="shared" si="1"/>
        <v>4</v>
      </c>
    </row>
    <row r="103" spans="1:9" x14ac:dyDescent="0.25">
      <c r="A103" s="1" t="s">
        <v>1257</v>
      </c>
      <c r="B103" s="1" t="s">
        <v>9</v>
      </c>
      <c r="C103" s="1" t="s">
        <v>9</v>
      </c>
      <c r="D103" s="1" t="s">
        <v>16</v>
      </c>
      <c r="E103" s="4" t="s">
        <v>10</v>
      </c>
      <c r="F103" s="4">
        <v>30</v>
      </c>
      <c r="G103" s="1" t="s">
        <v>17</v>
      </c>
      <c r="H103" s="6">
        <v>43932</v>
      </c>
      <c r="I103" s="12">
        <f t="shared" si="1"/>
        <v>4</v>
      </c>
    </row>
    <row r="104" spans="1:9" x14ac:dyDescent="0.25">
      <c r="A104" s="1" t="s">
        <v>1286</v>
      </c>
      <c r="B104" s="1" t="s">
        <v>9</v>
      </c>
      <c r="C104" s="1" t="s">
        <v>9</v>
      </c>
      <c r="D104" s="1" t="s">
        <v>16</v>
      </c>
      <c r="E104" s="4" t="s">
        <v>10</v>
      </c>
      <c r="F104" s="4">
        <v>30</v>
      </c>
      <c r="G104" s="1" t="s">
        <v>17</v>
      </c>
      <c r="H104" s="6">
        <v>43932</v>
      </c>
      <c r="I104" s="12">
        <f t="shared" si="1"/>
        <v>4</v>
      </c>
    </row>
    <row r="105" spans="1:9" x14ac:dyDescent="0.25">
      <c r="A105" s="1" t="s">
        <v>981</v>
      </c>
      <c r="B105" s="1" t="s">
        <v>9</v>
      </c>
      <c r="C105" s="1" t="s">
        <v>9</v>
      </c>
      <c r="D105" s="1" t="s">
        <v>16</v>
      </c>
      <c r="E105" s="4" t="s">
        <v>10</v>
      </c>
      <c r="F105" s="4">
        <v>31</v>
      </c>
      <c r="G105" s="1" t="s">
        <v>11</v>
      </c>
      <c r="H105" s="6">
        <v>43932</v>
      </c>
      <c r="I105" s="12">
        <f t="shared" si="1"/>
        <v>4</v>
      </c>
    </row>
    <row r="106" spans="1:9" x14ac:dyDescent="0.25">
      <c r="A106" s="1" t="s">
        <v>85</v>
      </c>
      <c r="B106" s="1" t="s">
        <v>9</v>
      </c>
      <c r="C106" s="1" t="s">
        <v>9</v>
      </c>
      <c r="D106" s="1" t="s">
        <v>9</v>
      </c>
      <c r="E106" s="4" t="s">
        <v>10</v>
      </c>
      <c r="F106" s="4">
        <v>32</v>
      </c>
      <c r="G106" s="1" t="s">
        <v>11</v>
      </c>
      <c r="H106" s="6">
        <v>43932</v>
      </c>
      <c r="I106" s="12">
        <f t="shared" si="1"/>
        <v>4</v>
      </c>
    </row>
    <row r="107" spans="1:9" x14ac:dyDescent="0.25">
      <c r="A107" s="1" t="s">
        <v>693</v>
      </c>
      <c r="B107" s="1" t="s">
        <v>9</v>
      </c>
      <c r="C107" s="1" t="s">
        <v>9</v>
      </c>
      <c r="D107" s="1" t="s">
        <v>9</v>
      </c>
      <c r="E107" s="4" t="s">
        <v>10</v>
      </c>
      <c r="F107" s="4">
        <v>32</v>
      </c>
      <c r="G107" s="1" t="s">
        <v>11</v>
      </c>
      <c r="H107" s="6">
        <v>43932</v>
      </c>
      <c r="I107" s="12">
        <f t="shared" si="1"/>
        <v>4</v>
      </c>
    </row>
    <row r="108" spans="1:9" x14ac:dyDescent="0.25">
      <c r="A108" s="1" t="s">
        <v>855</v>
      </c>
      <c r="B108" s="1" t="s">
        <v>9</v>
      </c>
      <c r="C108" s="1" t="s">
        <v>9</v>
      </c>
      <c r="D108" s="1" t="s">
        <v>16</v>
      </c>
      <c r="E108" s="4" t="s">
        <v>10</v>
      </c>
      <c r="F108" s="4">
        <v>32</v>
      </c>
      <c r="G108" s="1" t="s">
        <v>17</v>
      </c>
      <c r="H108" s="6">
        <v>43932</v>
      </c>
      <c r="I108" s="12">
        <f t="shared" si="1"/>
        <v>4</v>
      </c>
    </row>
    <row r="109" spans="1:9" x14ac:dyDescent="0.25">
      <c r="A109" s="1" t="s">
        <v>982</v>
      </c>
      <c r="B109" s="1" t="s">
        <v>9</v>
      </c>
      <c r="C109" s="1" t="s">
        <v>9</v>
      </c>
      <c r="D109" s="1" t="s">
        <v>16</v>
      </c>
      <c r="E109" s="4" t="s">
        <v>10</v>
      </c>
      <c r="F109" s="4">
        <v>33</v>
      </c>
      <c r="G109" s="1" t="s">
        <v>11</v>
      </c>
      <c r="H109" s="6">
        <v>43932</v>
      </c>
      <c r="I109" s="12">
        <f t="shared" si="1"/>
        <v>4</v>
      </c>
    </row>
    <row r="110" spans="1:9" x14ac:dyDescent="0.25">
      <c r="A110" s="1" t="s">
        <v>1409</v>
      </c>
      <c r="B110" s="1" t="s">
        <v>9</v>
      </c>
      <c r="C110" s="1" t="s">
        <v>9</v>
      </c>
      <c r="D110" s="1" t="s">
        <v>47</v>
      </c>
      <c r="E110" s="4" t="s">
        <v>1301</v>
      </c>
      <c r="F110" s="4">
        <v>35</v>
      </c>
      <c r="G110" s="1" t="s">
        <v>17</v>
      </c>
      <c r="H110" s="6">
        <v>43932</v>
      </c>
      <c r="I110" s="12">
        <f t="shared" si="1"/>
        <v>4</v>
      </c>
    </row>
    <row r="111" spans="1:9" x14ac:dyDescent="0.25">
      <c r="A111" s="1" t="s">
        <v>672</v>
      </c>
      <c r="B111" s="1" t="s">
        <v>9</v>
      </c>
      <c r="C111" s="1" t="s">
        <v>9</v>
      </c>
      <c r="D111" s="1" t="s">
        <v>9</v>
      </c>
      <c r="E111" s="4" t="s">
        <v>10</v>
      </c>
      <c r="F111" s="4">
        <v>38</v>
      </c>
      <c r="G111" s="1" t="s">
        <v>11</v>
      </c>
      <c r="H111" s="6">
        <v>43932</v>
      </c>
      <c r="I111" s="12">
        <f t="shared" si="1"/>
        <v>4</v>
      </c>
    </row>
    <row r="112" spans="1:9" x14ac:dyDescent="0.25">
      <c r="A112" s="1" t="s">
        <v>1205</v>
      </c>
      <c r="B112" s="1" t="s">
        <v>9</v>
      </c>
      <c r="C112" s="1" t="s">
        <v>9</v>
      </c>
      <c r="D112" s="1" t="s">
        <v>9</v>
      </c>
      <c r="E112" s="4" t="s">
        <v>10</v>
      </c>
      <c r="F112" s="4">
        <v>38</v>
      </c>
      <c r="G112" s="1" t="s">
        <v>11</v>
      </c>
      <c r="H112" s="6">
        <v>43932</v>
      </c>
      <c r="I112" s="12">
        <f t="shared" si="1"/>
        <v>4</v>
      </c>
    </row>
    <row r="113" spans="1:9" x14ac:dyDescent="0.25">
      <c r="A113" s="1" t="s">
        <v>913</v>
      </c>
      <c r="B113" s="1" t="s">
        <v>9</v>
      </c>
      <c r="C113" s="1" t="s">
        <v>9</v>
      </c>
      <c r="D113" s="1" t="s">
        <v>9</v>
      </c>
      <c r="E113" s="4" t="s">
        <v>10</v>
      </c>
      <c r="F113" s="4">
        <v>40</v>
      </c>
      <c r="G113" s="1" t="s">
        <v>11</v>
      </c>
      <c r="H113" s="6">
        <v>43932</v>
      </c>
      <c r="I113" s="12">
        <f t="shared" si="1"/>
        <v>4</v>
      </c>
    </row>
    <row r="114" spans="1:9" x14ac:dyDescent="0.25">
      <c r="A114" s="1" t="s">
        <v>502</v>
      </c>
      <c r="B114" s="1" t="s">
        <v>9</v>
      </c>
      <c r="C114" s="1" t="s">
        <v>9</v>
      </c>
      <c r="D114" s="1" t="s">
        <v>9</v>
      </c>
      <c r="E114" s="4" t="s">
        <v>10</v>
      </c>
      <c r="F114" s="4">
        <v>41</v>
      </c>
      <c r="G114" s="1" t="s">
        <v>11</v>
      </c>
      <c r="H114" s="6">
        <v>43932</v>
      </c>
      <c r="I114" s="12">
        <f t="shared" si="1"/>
        <v>4</v>
      </c>
    </row>
    <row r="115" spans="1:9" x14ac:dyDescent="0.25">
      <c r="A115" s="1" t="s">
        <v>1247</v>
      </c>
      <c r="B115" s="1" t="s">
        <v>9</v>
      </c>
      <c r="C115" s="1" t="s">
        <v>133</v>
      </c>
      <c r="D115" s="1" t="s">
        <v>810</v>
      </c>
      <c r="E115" s="4" t="s">
        <v>10</v>
      </c>
      <c r="F115" s="4">
        <v>44</v>
      </c>
      <c r="G115" s="1" t="s">
        <v>11</v>
      </c>
      <c r="H115" s="6">
        <v>43932</v>
      </c>
      <c r="I115" s="12">
        <f t="shared" si="1"/>
        <v>4</v>
      </c>
    </row>
    <row r="116" spans="1:9" x14ac:dyDescent="0.25">
      <c r="A116" s="1" t="s">
        <v>1418</v>
      </c>
      <c r="B116" s="1" t="s">
        <v>9</v>
      </c>
      <c r="C116" s="1" t="s">
        <v>9</v>
      </c>
      <c r="D116" s="1" t="s">
        <v>9</v>
      </c>
      <c r="E116" s="4" t="s">
        <v>1301</v>
      </c>
      <c r="F116" s="4">
        <v>29</v>
      </c>
      <c r="G116" s="1" t="s">
        <v>11</v>
      </c>
      <c r="H116" s="6">
        <v>43934</v>
      </c>
      <c r="I116" s="12">
        <f t="shared" si="1"/>
        <v>4</v>
      </c>
    </row>
    <row r="117" spans="1:9" x14ac:dyDescent="0.25">
      <c r="A117" s="1" t="s">
        <v>1180</v>
      </c>
      <c r="B117" s="1" t="s">
        <v>9</v>
      </c>
      <c r="C117" s="1" t="s">
        <v>9</v>
      </c>
      <c r="D117" s="1" t="s">
        <v>9</v>
      </c>
      <c r="E117" s="4" t="s">
        <v>10</v>
      </c>
      <c r="F117" s="4">
        <v>20</v>
      </c>
      <c r="G117" s="1" t="s">
        <v>11</v>
      </c>
      <c r="H117" s="6">
        <v>43935</v>
      </c>
      <c r="I117" s="12">
        <f t="shared" si="1"/>
        <v>4</v>
      </c>
    </row>
    <row r="118" spans="1:9" x14ac:dyDescent="0.25">
      <c r="A118" s="1" t="s">
        <v>983</v>
      </c>
      <c r="B118" s="1" t="s">
        <v>9</v>
      </c>
      <c r="C118" s="1" t="s">
        <v>9</v>
      </c>
      <c r="D118" s="1" t="s">
        <v>9</v>
      </c>
      <c r="E118" s="4" t="s">
        <v>10</v>
      </c>
      <c r="F118" s="4">
        <v>41</v>
      </c>
      <c r="G118" s="1" t="s">
        <v>11</v>
      </c>
      <c r="H118" s="6">
        <v>43935</v>
      </c>
      <c r="I118" s="12">
        <f t="shared" si="1"/>
        <v>4</v>
      </c>
    </row>
    <row r="119" spans="1:9" x14ac:dyDescent="0.25">
      <c r="A119" s="1" t="s">
        <v>1308</v>
      </c>
      <c r="B119" s="1" t="s">
        <v>9</v>
      </c>
      <c r="C119" s="1" t="s">
        <v>9</v>
      </c>
      <c r="D119" s="1" t="s">
        <v>16</v>
      </c>
      <c r="E119" s="4" t="s">
        <v>1301</v>
      </c>
      <c r="F119" s="4">
        <v>54</v>
      </c>
      <c r="G119" s="1" t="s">
        <v>11</v>
      </c>
      <c r="H119" s="6">
        <v>43935</v>
      </c>
      <c r="I119" s="12">
        <f t="shared" si="1"/>
        <v>4</v>
      </c>
    </row>
    <row r="120" spans="1:9" x14ac:dyDescent="0.25">
      <c r="A120" s="1" t="s">
        <v>837</v>
      </c>
      <c r="B120" s="1" t="s">
        <v>9</v>
      </c>
      <c r="C120" s="1" t="s">
        <v>9</v>
      </c>
      <c r="D120" s="1" t="s">
        <v>16</v>
      </c>
      <c r="E120" s="4" t="s">
        <v>10</v>
      </c>
      <c r="F120" s="4">
        <v>41</v>
      </c>
      <c r="G120" s="1" t="s">
        <v>17</v>
      </c>
      <c r="H120" s="6">
        <v>43936</v>
      </c>
      <c r="I120" s="12">
        <f t="shared" si="1"/>
        <v>4</v>
      </c>
    </row>
    <row r="121" spans="1:9" x14ac:dyDescent="0.25">
      <c r="A121" s="1" t="s">
        <v>1319</v>
      </c>
      <c r="B121" s="1" t="s">
        <v>9</v>
      </c>
      <c r="C121" s="1" t="s">
        <v>9</v>
      </c>
      <c r="D121" s="1" t="s">
        <v>47</v>
      </c>
      <c r="E121" s="4" t="s">
        <v>1301</v>
      </c>
      <c r="F121" s="4">
        <v>22</v>
      </c>
      <c r="G121" s="1" t="s">
        <v>11</v>
      </c>
      <c r="H121" s="6">
        <v>43937</v>
      </c>
      <c r="I121" s="12">
        <f t="shared" si="1"/>
        <v>4</v>
      </c>
    </row>
    <row r="122" spans="1:9" x14ac:dyDescent="0.25">
      <c r="A122" s="1" t="s">
        <v>1399</v>
      </c>
      <c r="B122" s="1" t="s">
        <v>9</v>
      </c>
      <c r="C122" s="1" t="s">
        <v>9</v>
      </c>
      <c r="D122" s="1" t="s">
        <v>47</v>
      </c>
      <c r="E122" s="4" t="s">
        <v>1301</v>
      </c>
      <c r="F122" s="4">
        <v>30</v>
      </c>
      <c r="G122" s="1" t="s">
        <v>11</v>
      </c>
      <c r="H122" s="6">
        <v>43937</v>
      </c>
      <c r="I122" s="12">
        <f t="shared" si="1"/>
        <v>4</v>
      </c>
    </row>
    <row r="123" spans="1:9" x14ac:dyDescent="0.25">
      <c r="A123" s="1" t="s">
        <v>818</v>
      </c>
      <c r="B123" s="1" t="s">
        <v>9</v>
      </c>
      <c r="C123" s="1" t="s">
        <v>9</v>
      </c>
      <c r="D123" s="1" t="s">
        <v>16</v>
      </c>
      <c r="E123" s="4" t="s">
        <v>10</v>
      </c>
      <c r="F123" s="4">
        <v>32</v>
      </c>
      <c r="G123" s="1" t="s">
        <v>17</v>
      </c>
      <c r="H123" s="6">
        <v>43937</v>
      </c>
      <c r="I123" s="12">
        <f t="shared" si="1"/>
        <v>4</v>
      </c>
    </row>
    <row r="124" spans="1:9" x14ac:dyDescent="0.25">
      <c r="A124" s="1" t="s">
        <v>364</v>
      </c>
      <c r="B124" s="1" t="s">
        <v>9</v>
      </c>
      <c r="C124" s="1" t="s">
        <v>9</v>
      </c>
      <c r="D124" s="1" t="s">
        <v>9</v>
      </c>
      <c r="E124" s="4" t="s">
        <v>10</v>
      </c>
      <c r="F124" s="4">
        <v>38</v>
      </c>
      <c r="G124" s="1" t="s">
        <v>11</v>
      </c>
      <c r="H124" s="6">
        <v>43937</v>
      </c>
      <c r="I124" s="12">
        <f t="shared" si="1"/>
        <v>4</v>
      </c>
    </row>
    <row r="125" spans="1:9" x14ac:dyDescent="0.25">
      <c r="A125" s="1" t="s">
        <v>836</v>
      </c>
      <c r="B125" s="1" t="s">
        <v>9</v>
      </c>
      <c r="C125" s="1" t="s">
        <v>9</v>
      </c>
      <c r="D125" s="1" t="s">
        <v>13</v>
      </c>
      <c r="E125" s="4" t="s">
        <v>10</v>
      </c>
      <c r="F125" s="4">
        <v>39</v>
      </c>
      <c r="G125" s="1" t="s">
        <v>17</v>
      </c>
      <c r="H125" s="6">
        <v>43937</v>
      </c>
      <c r="I125" s="12">
        <f t="shared" si="1"/>
        <v>4</v>
      </c>
    </row>
    <row r="126" spans="1:9" x14ac:dyDescent="0.25">
      <c r="A126" s="1" t="s">
        <v>849</v>
      </c>
      <c r="B126" s="1" t="s">
        <v>9</v>
      </c>
      <c r="C126" s="1" t="s">
        <v>9</v>
      </c>
      <c r="D126" s="1" t="s">
        <v>9</v>
      </c>
      <c r="E126" s="4" t="s">
        <v>10</v>
      </c>
      <c r="F126" s="4">
        <v>39</v>
      </c>
      <c r="G126" s="1" t="s">
        <v>17</v>
      </c>
      <c r="H126" s="6">
        <v>43937</v>
      </c>
      <c r="I126" s="12">
        <f t="shared" si="1"/>
        <v>4</v>
      </c>
    </row>
    <row r="127" spans="1:9" x14ac:dyDescent="0.25">
      <c r="A127" s="1" t="s">
        <v>839</v>
      </c>
      <c r="B127" s="1" t="s">
        <v>9</v>
      </c>
      <c r="C127" s="1" t="s">
        <v>9</v>
      </c>
      <c r="D127" s="1" t="s">
        <v>9</v>
      </c>
      <c r="E127" s="4" t="s">
        <v>10</v>
      </c>
      <c r="F127" s="4">
        <v>41</v>
      </c>
      <c r="G127" s="1" t="s">
        <v>17</v>
      </c>
      <c r="H127" s="6">
        <v>43937</v>
      </c>
      <c r="I127" s="12">
        <f t="shared" si="1"/>
        <v>4</v>
      </c>
    </row>
    <row r="128" spans="1:9" x14ac:dyDescent="0.25">
      <c r="A128" s="1" t="s">
        <v>684</v>
      </c>
      <c r="B128" s="1" t="s">
        <v>9</v>
      </c>
      <c r="C128" s="1" t="s">
        <v>9</v>
      </c>
      <c r="D128" s="1" t="s">
        <v>56</v>
      </c>
      <c r="E128" s="4" t="s">
        <v>10</v>
      </c>
      <c r="F128" s="4">
        <v>48</v>
      </c>
      <c r="G128" s="1" t="s">
        <v>11</v>
      </c>
      <c r="H128" s="6">
        <v>43937</v>
      </c>
      <c r="I128" s="12">
        <f t="shared" si="1"/>
        <v>4</v>
      </c>
    </row>
    <row r="129" spans="1:9" x14ac:dyDescent="0.25">
      <c r="A129" s="1" t="s">
        <v>665</v>
      </c>
      <c r="B129" s="1" t="s">
        <v>9</v>
      </c>
      <c r="C129" s="1" t="s">
        <v>9</v>
      </c>
      <c r="D129" s="1" t="s">
        <v>16</v>
      </c>
      <c r="E129" s="4" t="s">
        <v>10</v>
      </c>
      <c r="F129" s="4">
        <v>11</v>
      </c>
      <c r="G129" s="1" t="s">
        <v>11</v>
      </c>
      <c r="H129" s="6">
        <v>43938</v>
      </c>
      <c r="I129" s="12">
        <f t="shared" si="1"/>
        <v>4</v>
      </c>
    </row>
    <row r="130" spans="1:9" x14ac:dyDescent="0.25">
      <c r="A130" s="1" t="s">
        <v>666</v>
      </c>
      <c r="B130" s="1" t="s">
        <v>9</v>
      </c>
      <c r="C130" s="1" t="s">
        <v>9</v>
      </c>
      <c r="D130" s="1" t="s">
        <v>16</v>
      </c>
      <c r="E130" s="4" t="s">
        <v>10</v>
      </c>
      <c r="F130" s="4">
        <v>11</v>
      </c>
      <c r="G130" s="1" t="s">
        <v>11</v>
      </c>
      <c r="H130" s="6">
        <v>43938</v>
      </c>
      <c r="I130" s="12">
        <f t="shared" ref="I130:I193" si="2">MONTH(H130)</f>
        <v>4</v>
      </c>
    </row>
    <row r="131" spans="1:9" x14ac:dyDescent="0.25">
      <c r="A131" s="1" t="s">
        <v>524</v>
      </c>
      <c r="B131" s="1" t="s">
        <v>9</v>
      </c>
      <c r="C131" s="1" t="s">
        <v>9</v>
      </c>
      <c r="D131" s="1" t="s">
        <v>47</v>
      </c>
      <c r="E131" s="4" t="s">
        <v>10</v>
      </c>
      <c r="F131" s="4">
        <v>31</v>
      </c>
      <c r="G131" s="1" t="s">
        <v>11</v>
      </c>
      <c r="H131" s="6">
        <v>43938</v>
      </c>
      <c r="I131" s="12">
        <f t="shared" si="2"/>
        <v>4</v>
      </c>
    </row>
    <row r="132" spans="1:9" x14ac:dyDescent="0.25">
      <c r="A132" s="1" t="s">
        <v>497</v>
      </c>
      <c r="B132" s="1" t="s">
        <v>9</v>
      </c>
      <c r="C132" s="1" t="s">
        <v>9</v>
      </c>
      <c r="D132" s="1" t="s">
        <v>9</v>
      </c>
      <c r="E132" s="4" t="s">
        <v>10</v>
      </c>
      <c r="F132" s="4">
        <v>49</v>
      </c>
      <c r="G132" s="1" t="s">
        <v>11</v>
      </c>
      <c r="H132" s="6">
        <v>43938</v>
      </c>
      <c r="I132" s="12">
        <f t="shared" si="2"/>
        <v>4</v>
      </c>
    </row>
    <row r="133" spans="1:9" x14ac:dyDescent="0.25">
      <c r="A133" s="1" t="s">
        <v>532</v>
      </c>
      <c r="B133" s="1" t="s">
        <v>9</v>
      </c>
      <c r="C133" s="1" t="s">
        <v>9</v>
      </c>
      <c r="D133" s="1" t="s">
        <v>56</v>
      </c>
      <c r="E133" s="4" t="s">
        <v>10</v>
      </c>
      <c r="F133" s="4">
        <v>49</v>
      </c>
      <c r="G133" s="1" t="s">
        <v>11</v>
      </c>
      <c r="H133" s="6">
        <v>43938</v>
      </c>
      <c r="I133" s="12">
        <f t="shared" si="2"/>
        <v>4</v>
      </c>
    </row>
    <row r="134" spans="1:9" x14ac:dyDescent="0.25">
      <c r="A134" s="1" t="s">
        <v>1372</v>
      </c>
      <c r="B134" s="1" t="s">
        <v>9</v>
      </c>
      <c r="C134" s="1" t="s">
        <v>9</v>
      </c>
      <c r="D134" s="1" t="s">
        <v>9</v>
      </c>
      <c r="E134" s="4" t="s">
        <v>1301</v>
      </c>
      <c r="F134" s="4">
        <v>53</v>
      </c>
      <c r="G134" s="1" t="s">
        <v>11</v>
      </c>
      <c r="H134" s="6">
        <v>43938</v>
      </c>
      <c r="I134" s="12">
        <f t="shared" si="2"/>
        <v>4</v>
      </c>
    </row>
    <row r="135" spans="1:9" x14ac:dyDescent="0.25">
      <c r="A135" s="1" t="s">
        <v>824</v>
      </c>
      <c r="B135" s="1" t="s">
        <v>9</v>
      </c>
      <c r="C135" s="1" t="s">
        <v>9</v>
      </c>
      <c r="D135" s="1" t="s">
        <v>13</v>
      </c>
      <c r="E135" s="4" t="s">
        <v>10</v>
      </c>
      <c r="F135" s="4">
        <v>54</v>
      </c>
      <c r="G135" s="1" t="s">
        <v>17</v>
      </c>
      <c r="H135" s="6">
        <v>43938</v>
      </c>
      <c r="I135" s="12">
        <f t="shared" si="2"/>
        <v>4</v>
      </c>
    </row>
    <row r="136" spans="1:9" x14ac:dyDescent="0.25">
      <c r="A136" s="1" t="s">
        <v>520</v>
      </c>
      <c r="B136" s="1" t="s">
        <v>9</v>
      </c>
      <c r="C136" s="1" t="s">
        <v>9</v>
      </c>
      <c r="D136" s="1" t="s">
        <v>13</v>
      </c>
      <c r="E136" s="4" t="s">
        <v>10</v>
      </c>
      <c r="F136" s="4">
        <v>17</v>
      </c>
      <c r="G136" s="1" t="s">
        <v>11</v>
      </c>
      <c r="H136" s="6">
        <v>43939</v>
      </c>
      <c r="I136" s="12">
        <f t="shared" si="2"/>
        <v>4</v>
      </c>
    </row>
    <row r="137" spans="1:9" x14ac:dyDescent="0.25">
      <c r="A137" s="1" t="s">
        <v>954</v>
      </c>
      <c r="B137" s="1" t="s">
        <v>9</v>
      </c>
      <c r="C137" s="1" t="s">
        <v>9</v>
      </c>
      <c r="D137" s="1" t="s">
        <v>9</v>
      </c>
      <c r="E137" s="4" t="s">
        <v>10</v>
      </c>
      <c r="F137" s="4">
        <v>18</v>
      </c>
      <c r="G137" s="1" t="s">
        <v>11</v>
      </c>
      <c r="H137" s="6">
        <v>43939</v>
      </c>
      <c r="I137" s="12">
        <f t="shared" si="2"/>
        <v>4</v>
      </c>
    </row>
    <row r="138" spans="1:9" x14ac:dyDescent="0.25">
      <c r="A138" s="1" t="s">
        <v>535</v>
      </c>
      <c r="B138" s="1" t="s">
        <v>9</v>
      </c>
      <c r="C138" s="1" t="s">
        <v>50</v>
      </c>
      <c r="D138" s="1" t="s">
        <v>454</v>
      </c>
      <c r="E138" s="4" t="s">
        <v>10</v>
      </c>
      <c r="F138" s="4">
        <v>23</v>
      </c>
      <c r="G138" s="1" t="s">
        <v>11</v>
      </c>
      <c r="H138" s="6">
        <v>43939</v>
      </c>
      <c r="I138" s="12">
        <f t="shared" si="2"/>
        <v>4</v>
      </c>
    </row>
    <row r="139" spans="1:9" x14ac:dyDescent="0.25">
      <c r="A139" s="1" t="s">
        <v>828</v>
      </c>
      <c r="B139" s="1" t="s">
        <v>9</v>
      </c>
      <c r="C139" s="1" t="s">
        <v>9</v>
      </c>
      <c r="D139" s="1" t="s">
        <v>13</v>
      </c>
      <c r="E139" s="4" t="s">
        <v>10</v>
      </c>
      <c r="F139" s="4">
        <v>24</v>
      </c>
      <c r="G139" s="1" t="s">
        <v>17</v>
      </c>
      <c r="H139" s="6">
        <v>43939</v>
      </c>
      <c r="I139" s="12">
        <f t="shared" si="2"/>
        <v>4</v>
      </c>
    </row>
    <row r="140" spans="1:9" x14ac:dyDescent="0.25">
      <c r="A140" s="1" t="s">
        <v>312</v>
      </c>
      <c r="B140" s="1" t="s">
        <v>9</v>
      </c>
      <c r="C140" s="1" t="s">
        <v>9</v>
      </c>
      <c r="D140" s="1" t="s">
        <v>9</v>
      </c>
      <c r="E140" s="4" t="s">
        <v>10</v>
      </c>
      <c r="F140" s="4">
        <v>27</v>
      </c>
      <c r="G140" s="1" t="s">
        <v>17</v>
      </c>
      <c r="H140" s="6">
        <v>43939</v>
      </c>
      <c r="I140" s="12">
        <f t="shared" si="2"/>
        <v>4</v>
      </c>
    </row>
    <row r="141" spans="1:9" x14ac:dyDescent="0.25">
      <c r="A141" s="1" t="s">
        <v>510</v>
      </c>
      <c r="B141" s="1" t="s">
        <v>9</v>
      </c>
      <c r="C141" s="1" t="s">
        <v>9</v>
      </c>
      <c r="D141" s="1" t="s">
        <v>13</v>
      </c>
      <c r="E141" s="4" t="s">
        <v>10</v>
      </c>
      <c r="F141" s="4">
        <v>28</v>
      </c>
      <c r="G141" s="1" t="s">
        <v>11</v>
      </c>
      <c r="H141" s="6">
        <v>43939</v>
      </c>
      <c r="I141" s="12">
        <f t="shared" si="2"/>
        <v>4</v>
      </c>
    </row>
    <row r="142" spans="1:9" x14ac:dyDescent="0.25">
      <c r="A142" s="1" t="s">
        <v>1288</v>
      </c>
      <c r="B142" s="1" t="s">
        <v>9</v>
      </c>
      <c r="C142" s="1" t="s">
        <v>9</v>
      </c>
      <c r="D142" s="1" t="s">
        <v>47</v>
      </c>
      <c r="E142" s="4" t="s">
        <v>10</v>
      </c>
      <c r="F142" s="4">
        <v>34</v>
      </c>
      <c r="G142" s="1" t="s">
        <v>11</v>
      </c>
      <c r="H142" s="6">
        <v>43939</v>
      </c>
      <c r="I142" s="12">
        <f t="shared" si="2"/>
        <v>4</v>
      </c>
    </row>
    <row r="143" spans="1:9" x14ac:dyDescent="0.25">
      <c r="A143" s="1" t="s">
        <v>1224</v>
      </c>
      <c r="B143" s="1" t="s">
        <v>9</v>
      </c>
      <c r="C143" s="1" t="s">
        <v>9</v>
      </c>
      <c r="D143" s="1" t="s">
        <v>47</v>
      </c>
      <c r="E143" s="4" t="s">
        <v>10</v>
      </c>
      <c r="F143" s="4">
        <v>35</v>
      </c>
      <c r="G143" s="1" t="s">
        <v>17</v>
      </c>
      <c r="H143" s="6">
        <v>43939</v>
      </c>
      <c r="I143" s="12">
        <f t="shared" si="2"/>
        <v>4</v>
      </c>
    </row>
    <row r="144" spans="1:9" x14ac:dyDescent="0.25">
      <c r="A144" s="1" t="s">
        <v>529</v>
      </c>
      <c r="B144" s="1" t="s">
        <v>9</v>
      </c>
      <c r="C144" s="1" t="s">
        <v>191</v>
      </c>
      <c r="D144" s="1" t="s">
        <v>191</v>
      </c>
      <c r="E144" s="4" t="s">
        <v>10</v>
      </c>
      <c r="F144" s="4">
        <v>38</v>
      </c>
      <c r="G144" s="1" t="s">
        <v>11</v>
      </c>
      <c r="H144" s="6">
        <v>43939</v>
      </c>
      <c r="I144" s="12">
        <f t="shared" si="2"/>
        <v>4</v>
      </c>
    </row>
    <row r="145" spans="1:9" x14ac:dyDescent="0.25">
      <c r="A145" s="1" t="s">
        <v>501</v>
      </c>
      <c r="B145" s="1" t="s">
        <v>9</v>
      </c>
      <c r="C145" s="1" t="s">
        <v>9</v>
      </c>
      <c r="D145" s="1" t="s">
        <v>56</v>
      </c>
      <c r="E145" s="4" t="s">
        <v>10</v>
      </c>
      <c r="F145" s="4">
        <v>56</v>
      </c>
      <c r="G145" s="1" t="s">
        <v>11</v>
      </c>
      <c r="H145" s="6">
        <v>43939</v>
      </c>
      <c r="I145" s="12">
        <f t="shared" si="2"/>
        <v>4</v>
      </c>
    </row>
    <row r="146" spans="1:9" x14ac:dyDescent="0.25">
      <c r="A146" s="1" t="s">
        <v>534</v>
      </c>
      <c r="B146" s="1" t="s">
        <v>9</v>
      </c>
      <c r="C146" s="1" t="s">
        <v>9</v>
      </c>
      <c r="D146" s="1" t="s">
        <v>13</v>
      </c>
      <c r="E146" s="4" t="s">
        <v>10</v>
      </c>
      <c r="F146" s="4">
        <v>65</v>
      </c>
      <c r="G146" s="1" t="s">
        <v>11</v>
      </c>
      <c r="H146" s="6">
        <v>43939</v>
      </c>
      <c r="I146" s="12">
        <f t="shared" si="2"/>
        <v>4</v>
      </c>
    </row>
    <row r="147" spans="1:9" x14ac:dyDescent="0.25">
      <c r="A147" s="1" t="s">
        <v>829</v>
      </c>
      <c r="B147" s="1" t="s">
        <v>9</v>
      </c>
      <c r="C147" s="1" t="s">
        <v>191</v>
      </c>
      <c r="D147" s="1" t="s">
        <v>191</v>
      </c>
      <c r="E147" s="4" t="s">
        <v>10</v>
      </c>
      <c r="F147" s="4">
        <v>29</v>
      </c>
      <c r="G147" s="1" t="s">
        <v>17</v>
      </c>
      <c r="H147" s="6">
        <v>43941</v>
      </c>
      <c r="I147" s="12">
        <f t="shared" si="2"/>
        <v>4</v>
      </c>
    </row>
    <row r="148" spans="1:9" x14ac:dyDescent="0.25">
      <c r="A148" s="1" t="s">
        <v>817</v>
      </c>
      <c r="B148" s="1" t="s">
        <v>9</v>
      </c>
      <c r="C148" s="1" t="s">
        <v>9</v>
      </c>
      <c r="D148" s="1" t="s">
        <v>9</v>
      </c>
      <c r="E148" s="4" t="s">
        <v>10</v>
      </c>
      <c r="F148" s="4">
        <v>30</v>
      </c>
      <c r="G148" s="1" t="s">
        <v>17</v>
      </c>
      <c r="H148" s="6">
        <v>43941</v>
      </c>
      <c r="I148" s="12">
        <f t="shared" si="2"/>
        <v>4</v>
      </c>
    </row>
    <row r="149" spans="1:9" x14ac:dyDescent="0.25">
      <c r="A149" s="1" t="s">
        <v>1289</v>
      </c>
      <c r="B149" s="1" t="s">
        <v>9</v>
      </c>
      <c r="C149" s="1" t="s">
        <v>9</v>
      </c>
      <c r="D149" s="1" t="s">
        <v>16</v>
      </c>
      <c r="E149" s="4" t="s">
        <v>10</v>
      </c>
      <c r="F149" s="4">
        <v>33</v>
      </c>
      <c r="G149" s="1" t="s">
        <v>11</v>
      </c>
      <c r="H149" s="6">
        <v>43941</v>
      </c>
      <c r="I149" s="12">
        <f t="shared" si="2"/>
        <v>4</v>
      </c>
    </row>
    <row r="150" spans="1:9" x14ac:dyDescent="0.25">
      <c r="A150" s="1" t="s">
        <v>365</v>
      </c>
      <c r="B150" s="1" t="s">
        <v>9</v>
      </c>
      <c r="C150" s="1" t="s">
        <v>9</v>
      </c>
      <c r="D150" s="1" t="s">
        <v>56</v>
      </c>
      <c r="E150" s="4" t="s">
        <v>10</v>
      </c>
      <c r="F150" s="4">
        <v>35</v>
      </c>
      <c r="G150" s="1" t="s">
        <v>11</v>
      </c>
      <c r="H150" s="6">
        <v>43941</v>
      </c>
      <c r="I150" s="12">
        <f t="shared" si="2"/>
        <v>4</v>
      </c>
    </row>
    <row r="151" spans="1:9" x14ac:dyDescent="0.25">
      <c r="A151" s="1" t="s">
        <v>820</v>
      </c>
      <c r="B151" s="1" t="s">
        <v>9</v>
      </c>
      <c r="C151" s="1" t="s">
        <v>9</v>
      </c>
      <c r="D151" s="1" t="s">
        <v>16</v>
      </c>
      <c r="E151" s="4" t="s">
        <v>10</v>
      </c>
      <c r="F151" s="4">
        <v>35</v>
      </c>
      <c r="G151" s="1" t="s">
        <v>17</v>
      </c>
      <c r="H151" s="6">
        <v>43941</v>
      </c>
      <c r="I151" s="12">
        <f t="shared" si="2"/>
        <v>4</v>
      </c>
    </row>
    <row r="152" spans="1:9" x14ac:dyDescent="0.25">
      <c r="A152" s="1" t="s">
        <v>363</v>
      </c>
      <c r="B152" s="1" t="s">
        <v>9</v>
      </c>
      <c r="C152" s="1" t="s">
        <v>9</v>
      </c>
      <c r="D152" s="1" t="s">
        <v>13</v>
      </c>
      <c r="E152" s="4" t="s">
        <v>10</v>
      </c>
      <c r="F152" s="4">
        <v>36</v>
      </c>
      <c r="G152" s="1" t="s">
        <v>11</v>
      </c>
      <c r="H152" s="6">
        <v>43941</v>
      </c>
      <c r="I152" s="12">
        <f t="shared" si="2"/>
        <v>4</v>
      </c>
    </row>
    <row r="153" spans="1:9" x14ac:dyDescent="0.25">
      <c r="A153" s="1" t="s">
        <v>530</v>
      </c>
      <c r="B153" s="1" t="s">
        <v>9</v>
      </c>
      <c r="C153" s="1" t="s">
        <v>9</v>
      </c>
      <c r="D153" s="1" t="s">
        <v>13</v>
      </c>
      <c r="E153" s="4" t="s">
        <v>10</v>
      </c>
      <c r="F153" s="4">
        <v>36</v>
      </c>
      <c r="G153" s="1" t="s">
        <v>11</v>
      </c>
      <c r="H153" s="6">
        <v>43941</v>
      </c>
      <c r="I153" s="12">
        <f t="shared" si="2"/>
        <v>4</v>
      </c>
    </row>
    <row r="154" spans="1:9" x14ac:dyDescent="0.25">
      <c r="A154" s="1" t="s">
        <v>1219</v>
      </c>
      <c r="B154" s="1" t="s">
        <v>9</v>
      </c>
      <c r="C154" s="1" t="s">
        <v>9</v>
      </c>
      <c r="D154" s="1" t="s">
        <v>16</v>
      </c>
      <c r="E154" s="4" t="s">
        <v>10</v>
      </c>
      <c r="F154" s="4">
        <v>36</v>
      </c>
      <c r="G154" s="1" t="s">
        <v>17</v>
      </c>
      <c r="H154" s="6">
        <v>43941</v>
      </c>
      <c r="I154" s="12">
        <f t="shared" si="2"/>
        <v>4</v>
      </c>
    </row>
    <row r="155" spans="1:9" x14ac:dyDescent="0.25">
      <c r="A155" s="1" t="s">
        <v>821</v>
      </c>
      <c r="B155" s="1" t="s">
        <v>9</v>
      </c>
      <c r="C155" s="1" t="s">
        <v>9</v>
      </c>
      <c r="D155" s="1" t="s">
        <v>9</v>
      </c>
      <c r="E155" s="4" t="s">
        <v>10</v>
      </c>
      <c r="F155" s="4">
        <v>38</v>
      </c>
      <c r="G155" s="1" t="s">
        <v>17</v>
      </c>
      <c r="H155" s="6">
        <v>43941</v>
      </c>
      <c r="I155" s="12">
        <f t="shared" si="2"/>
        <v>4</v>
      </c>
    </row>
    <row r="156" spans="1:9" x14ac:dyDescent="0.25">
      <c r="A156" s="1" t="s">
        <v>1281</v>
      </c>
      <c r="B156" s="1" t="s">
        <v>9</v>
      </c>
      <c r="C156" s="1" t="s">
        <v>9</v>
      </c>
      <c r="D156" s="1" t="s">
        <v>16</v>
      </c>
      <c r="E156" s="4" t="s">
        <v>10</v>
      </c>
      <c r="F156" s="4">
        <v>44</v>
      </c>
      <c r="G156" s="1" t="s">
        <v>17</v>
      </c>
      <c r="H156" s="6">
        <v>43941</v>
      </c>
      <c r="I156" s="12">
        <f t="shared" si="2"/>
        <v>4</v>
      </c>
    </row>
    <row r="157" spans="1:9" x14ac:dyDescent="0.25">
      <c r="A157" s="1" t="s">
        <v>841</v>
      </c>
      <c r="B157" s="1" t="s">
        <v>9</v>
      </c>
      <c r="C157" s="1" t="s">
        <v>34</v>
      </c>
      <c r="D157" s="1" t="s">
        <v>34</v>
      </c>
      <c r="E157" s="4" t="s">
        <v>10</v>
      </c>
      <c r="F157" s="4">
        <v>45</v>
      </c>
      <c r="G157" s="1" t="s">
        <v>17</v>
      </c>
      <c r="H157" s="6">
        <v>43941</v>
      </c>
      <c r="I157" s="12">
        <f t="shared" si="2"/>
        <v>4</v>
      </c>
    </row>
    <row r="158" spans="1:9" x14ac:dyDescent="0.25">
      <c r="A158" s="1" t="s">
        <v>825</v>
      </c>
      <c r="B158" s="1" t="s">
        <v>9</v>
      </c>
      <c r="C158" s="1" t="s">
        <v>9</v>
      </c>
      <c r="D158" s="1" t="s">
        <v>9</v>
      </c>
      <c r="E158" s="4" t="s">
        <v>10</v>
      </c>
      <c r="F158" s="4">
        <v>50</v>
      </c>
      <c r="G158" s="1" t="s">
        <v>17</v>
      </c>
      <c r="H158" s="6">
        <v>43941</v>
      </c>
      <c r="I158" s="12">
        <f t="shared" si="2"/>
        <v>4</v>
      </c>
    </row>
    <row r="159" spans="1:9" x14ac:dyDescent="0.25">
      <c r="A159" s="1" t="s">
        <v>490</v>
      </c>
      <c r="B159" s="1" t="s">
        <v>9</v>
      </c>
      <c r="C159" s="1" t="s">
        <v>9</v>
      </c>
      <c r="D159" s="1" t="s">
        <v>9</v>
      </c>
      <c r="E159" s="4" t="s">
        <v>10</v>
      </c>
      <c r="F159" s="4">
        <v>51</v>
      </c>
      <c r="G159" s="1" t="s">
        <v>11</v>
      </c>
      <c r="H159" s="6">
        <v>43941</v>
      </c>
      <c r="I159" s="12">
        <f t="shared" si="2"/>
        <v>4</v>
      </c>
    </row>
    <row r="160" spans="1:9" x14ac:dyDescent="0.25">
      <c r="A160" s="1" t="s">
        <v>357</v>
      </c>
      <c r="B160" s="1" t="s">
        <v>9</v>
      </c>
      <c r="C160" s="1" t="s">
        <v>108</v>
      </c>
      <c r="D160" s="1" t="s">
        <v>108</v>
      </c>
      <c r="E160" s="4" t="s">
        <v>10</v>
      </c>
      <c r="F160" s="4">
        <v>52</v>
      </c>
      <c r="G160" s="1" t="s">
        <v>17</v>
      </c>
      <c r="H160" s="6">
        <v>43941</v>
      </c>
      <c r="I160" s="12">
        <f t="shared" si="2"/>
        <v>4</v>
      </c>
    </row>
    <row r="161" spans="1:9" x14ac:dyDescent="0.25">
      <c r="A161" s="1" t="s">
        <v>856</v>
      </c>
      <c r="B161" s="1" t="s">
        <v>9</v>
      </c>
      <c r="C161" s="1" t="s">
        <v>34</v>
      </c>
      <c r="D161" s="1" t="s">
        <v>155</v>
      </c>
      <c r="E161" s="4" t="s">
        <v>10</v>
      </c>
      <c r="F161" s="4">
        <v>60</v>
      </c>
      <c r="G161" s="1" t="s">
        <v>17</v>
      </c>
      <c r="H161" s="6">
        <v>43941</v>
      </c>
      <c r="I161" s="12">
        <f t="shared" si="2"/>
        <v>4</v>
      </c>
    </row>
    <row r="162" spans="1:9" x14ac:dyDescent="0.25">
      <c r="A162" s="1" t="s">
        <v>1215</v>
      </c>
      <c r="B162" s="1" t="s">
        <v>9</v>
      </c>
      <c r="C162" s="1" t="s">
        <v>9</v>
      </c>
      <c r="D162" s="1" t="s">
        <v>16</v>
      </c>
      <c r="E162" s="4" t="s">
        <v>10</v>
      </c>
      <c r="F162" s="4">
        <v>25</v>
      </c>
      <c r="G162" s="1" t="s">
        <v>11</v>
      </c>
      <c r="H162" s="6">
        <v>43942</v>
      </c>
      <c r="I162" s="12">
        <f t="shared" si="2"/>
        <v>4</v>
      </c>
    </row>
    <row r="163" spans="1:9" x14ac:dyDescent="0.25">
      <c r="A163" s="1" t="s">
        <v>974</v>
      </c>
      <c r="B163" s="1" t="s">
        <v>9</v>
      </c>
      <c r="C163" s="1" t="s">
        <v>9</v>
      </c>
      <c r="D163" s="1" t="s">
        <v>56</v>
      </c>
      <c r="E163" s="4" t="s">
        <v>10</v>
      </c>
      <c r="F163" s="4">
        <v>38</v>
      </c>
      <c r="G163" s="1" t="s">
        <v>11</v>
      </c>
      <c r="H163" s="6">
        <v>43942</v>
      </c>
      <c r="I163" s="12">
        <f t="shared" si="2"/>
        <v>4</v>
      </c>
    </row>
    <row r="164" spans="1:9" x14ac:dyDescent="0.25">
      <c r="A164" s="1" t="s">
        <v>840</v>
      </c>
      <c r="B164" s="1" t="s">
        <v>9</v>
      </c>
      <c r="C164" s="1" t="s">
        <v>19</v>
      </c>
      <c r="D164" s="1" t="s">
        <v>25</v>
      </c>
      <c r="E164" s="4" t="s">
        <v>10</v>
      </c>
      <c r="F164" s="4">
        <v>42</v>
      </c>
      <c r="G164" s="1" t="s">
        <v>17</v>
      </c>
      <c r="H164" s="6">
        <v>43942</v>
      </c>
      <c r="I164" s="12">
        <f t="shared" si="2"/>
        <v>4</v>
      </c>
    </row>
    <row r="165" spans="1:9" x14ac:dyDescent="0.25">
      <c r="A165" s="1" t="s">
        <v>284</v>
      </c>
      <c r="B165" s="1" t="s">
        <v>9</v>
      </c>
      <c r="C165" s="1" t="s">
        <v>9</v>
      </c>
      <c r="D165" s="1" t="s">
        <v>56</v>
      </c>
      <c r="E165" s="4" t="s">
        <v>10</v>
      </c>
      <c r="F165" s="4">
        <v>43</v>
      </c>
      <c r="G165" s="1" t="s">
        <v>11</v>
      </c>
      <c r="H165" s="6">
        <v>43942</v>
      </c>
      <c r="I165" s="12">
        <f t="shared" si="2"/>
        <v>4</v>
      </c>
    </row>
    <row r="166" spans="1:9" x14ac:dyDescent="0.25">
      <c r="A166" s="1" t="s">
        <v>489</v>
      </c>
      <c r="B166" s="1" t="s">
        <v>9</v>
      </c>
      <c r="C166" s="1" t="s">
        <v>9</v>
      </c>
      <c r="D166" s="1" t="s">
        <v>9</v>
      </c>
      <c r="E166" s="4" t="s">
        <v>10</v>
      </c>
      <c r="F166" s="4">
        <v>44</v>
      </c>
      <c r="G166" s="1" t="s">
        <v>11</v>
      </c>
      <c r="H166" s="6">
        <v>43942</v>
      </c>
      <c r="I166" s="12">
        <f t="shared" si="2"/>
        <v>4</v>
      </c>
    </row>
    <row r="167" spans="1:9" x14ac:dyDescent="0.25">
      <c r="A167" s="1" t="s">
        <v>917</v>
      </c>
      <c r="B167" s="1" t="s">
        <v>9</v>
      </c>
      <c r="C167" s="1" t="s">
        <v>9</v>
      </c>
      <c r="D167" s="1" t="s">
        <v>9</v>
      </c>
      <c r="E167" s="4" t="s">
        <v>10</v>
      </c>
      <c r="F167" s="4">
        <v>48</v>
      </c>
      <c r="G167" s="1" t="s">
        <v>11</v>
      </c>
      <c r="H167" s="6">
        <v>43942</v>
      </c>
      <c r="I167" s="12">
        <f t="shared" si="2"/>
        <v>4</v>
      </c>
    </row>
    <row r="168" spans="1:9" x14ac:dyDescent="0.25">
      <c r="A168" s="1" t="s">
        <v>941</v>
      </c>
      <c r="B168" s="1" t="s">
        <v>9</v>
      </c>
      <c r="C168" s="1" t="s">
        <v>50</v>
      </c>
      <c r="D168" s="1" t="s">
        <v>942</v>
      </c>
      <c r="E168" s="4" t="s">
        <v>10</v>
      </c>
      <c r="F168" s="4">
        <v>49</v>
      </c>
      <c r="G168" s="1" t="s">
        <v>11</v>
      </c>
      <c r="H168" s="6">
        <v>43942</v>
      </c>
      <c r="I168" s="12">
        <f t="shared" si="2"/>
        <v>4</v>
      </c>
    </row>
    <row r="169" spans="1:9" x14ac:dyDescent="0.25">
      <c r="A169" s="1" t="s">
        <v>699</v>
      </c>
      <c r="B169" s="1" t="s">
        <v>9</v>
      </c>
      <c r="C169" s="1" t="s">
        <v>97</v>
      </c>
      <c r="D169" s="1" t="s">
        <v>97</v>
      </c>
      <c r="E169" s="4" t="s">
        <v>10</v>
      </c>
      <c r="F169" s="4">
        <v>22</v>
      </c>
      <c r="G169" s="1" t="s">
        <v>11</v>
      </c>
      <c r="H169" s="6">
        <v>43943</v>
      </c>
      <c r="I169" s="12">
        <f t="shared" si="2"/>
        <v>4</v>
      </c>
    </row>
    <row r="170" spans="1:9" x14ac:dyDescent="0.25">
      <c r="A170" s="1" t="s">
        <v>955</v>
      </c>
      <c r="B170" s="1" t="s">
        <v>9</v>
      </c>
      <c r="C170" s="1" t="s">
        <v>9</v>
      </c>
      <c r="D170" s="1" t="s">
        <v>56</v>
      </c>
      <c r="E170" s="4" t="s">
        <v>10</v>
      </c>
      <c r="F170" s="4">
        <v>23</v>
      </c>
      <c r="G170" s="1" t="s">
        <v>11</v>
      </c>
      <c r="H170" s="6">
        <v>43943</v>
      </c>
      <c r="I170" s="12">
        <f t="shared" si="2"/>
        <v>4</v>
      </c>
    </row>
    <row r="171" spans="1:9" x14ac:dyDescent="0.25">
      <c r="A171" s="1" t="s">
        <v>961</v>
      </c>
      <c r="B171" s="1" t="s">
        <v>9</v>
      </c>
      <c r="C171" s="1" t="s">
        <v>9</v>
      </c>
      <c r="D171" s="1" t="s">
        <v>16</v>
      </c>
      <c r="E171" s="4" t="s">
        <v>10</v>
      </c>
      <c r="F171" s="4">
        <v>26</v>
      </c>
      <c r="G171" s="1" t="s">
        <v>11</v>
      </c>
      <c r="H171" s="6">
        <v>43943</v>
      </c>
      <c r="I171" s="12">
        <f t="shared" si="2"/>
        <v>4</v>
      </c>
    </row>
    <row r="172" spans="1:9" x14ac:dyDescent="0.25">
      <c r="A172" s="1" t="s">
        <v>512</v>
      </c>
      <c r="B172" s="1" t="s">
        <v>9</v>
      </c>
      <c r="C172" s="1" t="s">
        <v>9</v>
      </c>
      <c r="D172" s="1" t="s">
        <v>47</v>
      </c>
      <c r="E172" s="4" t="s">
        <v>10</v>
      </c>
      <c r="F172" s="4">
        <v>28</v>
      </c>
      <c r="G172" s="1" t="s">
        <v>11</v>
      </c>
      <c r="H172" s="6">
        <v>43943</v>
      </c>
      <c r="I172" s="12">
        <f t="shared" si="2"/>
        <v>4</v>
      </c>
    </row>
    <row r="173" spans="1:9" x14ac:dyDescent="0.25">
      <c r="A173" s="1" t="s">
        <v>1177</v>
      </c>
      <c r="B173" s="1" t="s">
        <v>9</v>
      </c>
      <c r="C173" s="1" t="s">
        <v>65</v>
      </c>
      <c r="D173" s="1" t="s">
        <v>75</v>
      </c>
      <c r="E173" s="4" t="s">
        <v>10</v>
      </c>
      <c r="F173" s="4">
        <v>28</v>
      </c>
      <c r="G173" s="1" t="s">
        <v>11</v>
      </c>
      <c r="H173" s="6">
        <v>43943</v>
      </c>
      <c r="I173" s="12">
        <f t="shared" si="2"/>
        <v>4</v>
      </c>
    </row>
    <row r="174" spans="1:9" x14ac:dyDescent="0.25">
      <c r="A174" s="1" t="s">
        <v>528</v>
      </c>
      <c r="B174" s="1" t="s">
        <v>9</v>
      </c>
      <c r="C174" s="1" t="s">
        <v>97</v>
      </c>
      <c r="D174" s="1" t="s">
        <v>97</v>
      </c>
      <c r="E174" s="4" t="s">
        <v>10</v>
      </c>
      <c r="F174" s="4">
        <v>31</v>
      </c>
      <c r="G174" s="1" t="s">
        <v>11</v>
      </c>
      <c r="H174" s="6">
        <v>43943</v>
      </c>
      <c r="I174" s="12">
        <f t="shared" si="2"/>
        <v>4</v>
      </c>
    </row>
    <row r="175" spans="1:9" x14ac:dyDescent="0.25">
      <c r="A175" s="1" t="s">
        <v>670</v>
      </c>
      <c r="B175" s="1" t="s">
        <v>9</v>
      </c>
      <c r="C175" s="1" t="s">
        <v>9</v>
      </c>
      <c r="D175" s="1" t="s">
        <v>47</v>
      </c>
      <c r="E175" s="4" t="s">
        <v>10</v>
      </c>
      <c r="F175" s="4">
        <v>31</v>
      </c>
      <c r="G175" s="1" t="s">
        <v>11</v>
      </c>
      <c r="H175" s="6">
        <v>43943</v>
      </c>
      <c r="I175" s="12">
        <f t="shared" si="2"/>
        <v>4</v>
      </c>
    </row>
    <row r="176" spans="1:9" x14ac:dyDescent="0.25">
      <c r="A176" s="1" t="s">
        <v>1290</v>
      </c>
      <c r="B176" s="1" t="s">
        <v>9</v>
      </c>
      <c r="C176" s="1" t="s">
        <v>42</v>
      </c>
      <c r="D176" s="1" t="s">
        <v>43</v>
      </c>
      <c r="E176" s="4" t="s">
        <v>10</v>
      </c>
      <c r="F176" s="4">
        <v>32</v>
      </c>
      <c r="G176" s="1" t="s">
        <v>11</v>
      </c>
      <c r="H176" s="6">
        <v>43943</v>
      </c>
      <c r="I176" s="12">
        <f t="shared" si="2"/>
        <v>4</v>
      </c>
    </row>
    <row r="177" spans="1:9" x14ac:dyDescent="0.25">
      <c r="A177" s="1" t="s">
        <v>1396</v>
      </c>
      <c r="B177" s="1" t="s">
        <v>9</v>
      </c>
      <c r="C177" s="1" t="s">
        <v>19</v>
      </c>
      <c r="D177" s="1" t="s">
        <v>25</v>
      </c>
      <c r="E177" s="4" t="s">
        <v>1301</v>
      </c>
      <c r="F177" s="4">
        <v>32</v>
      </c>
      <c r="G177" s="1" t="s">
        <v>11</v>
      </c>
      <c r="H177" s="6">
        <v>43943</v>
      </c>
      <c r="I177" s="12">
        <f t="shared" si="2"/>
        <v>4</v>
      </c>
    </row>
    <row r="178" spans="1:9" x14ac:dyDescent="0.25">
      <c r="A178" s="1" t="s">
        <v>822</v>
      </c>
      <c r="B178" s="1" t="s">
        <v>9</v>
      </c>
      <c r="C178" s="1" t="s">
        <v>97</v>
      </c>
      <c r="D178" s="1" t="s">
        <v>97</v>
      </c>
      <c r="E178" s="4" t="s">
        <v>10</v>
      </c>
      <c r="F178" s="4">
        <v>36</v>
      </c>
      <c r="G178" s="1" t="s">
        <v>17</v>
      </c>
      <c r="H178" s="6">
        <v>43943</v>
      </c>
      <c r="I178" s="12">
        <f t="shared" si="2"/>
        <v>4</v>
      </c>
    </row>
    <row r="179" spans="1:9" x14ac:dyDescent="0.25">
      <c r="A179" s="1" t="s">
        <v>1199</v>
      </c>
      <c r="B179" s="1" t="s">
        <v>9</v>
      </c>
      <c r="C179" s="1" t="s">
        <v>9</v>
      </c>
      <c r="D179" s="1" t="s">
        <v>56</v>
      </c>
      <c r="E179" s="4" t="s">
        <v>10</v>
      </c>
      <c r="F179" s="4">
        <v>36</v>
      </c>
      <c r="G179" s="1" t="s">
        <v>11</v>
      </c>
      <c r="H179" s="6">
        <v>43943</v>
      </c>
      <c r="I179" s="12">
        <f t="shared" si="2"/>
        <v>4</v>
      </c>
    </row>
    <row r="180" spans="1:9" x14ac:dyDescent="0.25">
      <c r="A180" s="1" t="s">
        <v>673</v>
      </c>
      <c r="B180" s="1" t="s">
        <v>9</v>
      </c>
      <c r="C180" s="1" t="s">
        <v>9</v>
      </c>
      <c r="D180" s="1" t="s">
        <v>13</v>
      </c>
      <c r="E180" s="4" t="s">
        <v>10</v>
      </c>
      <c r="F180" s="4">
        <v>37</v>
      </c>
      <c r="G180" s="1" t="s">
        <v>11</v>
      </c>
      <c r="H180" s="6">
        <v>43943</v>
      </c>
      <c r="I180" s="12">
        <f t="shared" si="2"/>
        <v>4</v>
      </c>
    </row>
    <row r="181" spans="1:9" x14ac:dyDescent="0.25">
      <c r="A181" s="1" t="s">
        <v>868</v>
      </c>
      <c r="B181" s="1" t="s">
        <v>9</v>
      </c>
      <c r="C181" s="1" t="s">
        <v>9</v>
      </c>
      <c r="D181" s="1" t="s">
        <v>13</v>
      </c>
      <c r="E181" s="4" t="s">
        <v>10</v>
      </c>
      <c r="F181" s="4">
        <v>37</v>
      </c>
      <c r="G181" s="1" t="s">
        <v>17</v>
      </c>
      <c r="H181" s="6">
        <v>43943</v>
      </c>
      <c r="I181" s="12">
        <f t="shared" si="2"/>
        <v>4</v>
      </c>
    </row>
    <row r="182" spans="1:9" x14ac:dyDescent="0.25">
      <c r="A182" s="1" t="s">
        <v>916</v>
      </c>
      <c r="B182" s="1" t="s">
        <v>9</v>
      </c>
      <c r="C182" s="1" t="s">
        <v>19</v>
      </c>
      <c r="D182" s="1" t="s">
        <v>20</v>
      </c>
      <c r="E182" s="4" t="s">
        <v>10</v>
      </c>
      <c r="F182" s="4">
        <v>40</v>
      </c>
      <c r="G182" s="1" t="s">
        <v>11</v>
      </c>
      <c r="H182" s="6">
        <v>43943</v>
      </c>
      <c r="I182" s="12">
        <f t="shared" si="2"/>
        <v>4</v>
      </c>
    </row>
    <row r="183" spans="1:9" x14ac:dyDescent="0.25">
      <c r="A183" s="1" t="s">
        <v>685</v>
      </c>
      <c r="B183" s="1" t="s">
        <v>9</v>
      </c>
      <c r="C183" s="1" t="s">
        <v>9</v>
      </c>
      <c r="D183" s="1" t="s">
        <v>56</v>
      </c>
      <c r="E183" s="4" t="s">
        <v>10</v>
      </c>
      <c r="F183" s="4">
        <v>47</v>
      </c>
      <c r="G183" s="1" t="s">
        <v>11</v>
      </c>
      <c r="H183" s="6">
        <v>43943</v>
      </c>
      <c r="I183" s="12">
        <f t="shared" si="2"/>
        <v>4</v>
      </c>
    </row>
    <row r="184" spans="1:9" x14ac:dyDescent="0.25">
      <c r="A184" s="1" t="s">
        <v>1243</v>
      </c>
      <c r="B184" s="1" t="s">
        <v>9</v>
      </c>
      <c r="C184" s="1" t="s">
        <v>9</v>
      </c>
      <c r="D184" s="1" t="s">
        <v>47</v>
      </c>
      <c r="E184" s="4" t="s">
        <v>10</v>
      </c>
      <c r="F184" s="4">
        <v>47</v>
      </c>
      <c r="G184" s="1" t="s">
        <v>17</v>
      </c>
      <c r="H184" s="6">
        <v>43943</v>
      </c>
      <c r="I184" s="12">
        <f t="shared" si="2"/>
        <v>4</v>
      </c>
    </row>
    <row r="185" spans="1:9" x14ac:dyDescent="0.25">
      <c r="A185" s="1" t="s">
        <v>875</v>
      </c>
      <c r="B185" s="1" t="s">
        <v>9</v>
      </c>
      <c r="C185" s="1" t="s">
        <v>97</v>
      </c>
      <c r="D185" s="1" t="s">
        <v>97</v>
      </c>
      <c r="E185" s="4" t="s">
        <v>10</v>
      </c>
      <c r="F185" s="4">
        <v>48</v>
      </c>
      <c r="G185" s="1" t="s">
        <v>17</v>
      </c>
      <c r="H185" s="6">
        <v>43943</v>
      </c>
      <c r="I185" s="12">
        <f t="shared" si="2"/>
        <v>4</v>
      </c>
    </row>
    <row r="186" spans="1:9" x14ac:dyDescent="0.25">
      <c r="A186" s="1" t="s">
        <v>943</v>
      </c>
      <c r="B186" s="1" t="s">
        <v>9</v>
      </c>
      <c r="C186" s="1" t="s">
        <v>97</v>
      </c>
      <c r="D186" s="1" t="s">
        <v>97</v>
      </c>
      <c r="E186" s="4" t="s">
        <v>10</v>
      </c>
      <c r="F186" s="4">
        <v>48</v>
      </c>
      <c r="G186" s="1" t="s">
        <v>11</v>
      </c>
      <c r="H186" s="6">
        <v>43943</v>
      </c>
      <c r="I186" s="12">
        <f t="shared" si="2"/>
        <v>4</v>
      </c>
    </row>
    <row r="187" spans="1:9" x14ac:dyDescent="0.25">
      <c r="A187" s="1" t="s">
        <v>949</v>
      </c>
      <c r="B187" s="1" t="s">
        <v>9</v>
      </c>
      <c r="C187" s="1" t="s">
        <v>9</v>
      </c>
      <c r="D187" s="1" t="s">
        <v>13</v>
      </c>
      <c r="E187" s="4" t="s">
        <v>10</v>
      </c>
      <c r="F187" s="4">
        <v>50</v>
      </c>
      <c r="G187" s="1" t="s">
        <v>11</v>
      </c>
      <c r="H187" s="6">
        <v>43943</v>
      </c>
      <c r="I187" s="12">
        <f t="shared" si="2"/>
        <v>4</v>
      </c>
    </row>
    <row r="188" spans="1:9" x14ac:dyDescent="0.25">
      <c r="A188" s="1" t="s">
        <v>1419</v>
      </c>
      <c r="B188" s="1" t="s">
        <v>9</v>
      </c>
      <c r="C188" s="1" t="s">
        <v>108</v>
      </c>
      <c r="D188" s="1" t="s">
        <v>558</v>
      </c>
      <c r="E188" s="4" t="s">
        <v>1301</v>
      </c>
      <c r="F188" s="4">
        <v>20</v>
      </c>
      <c r="G188" s="1" t="s">
        <v>11</v>
      </c>
      <c r="H188" s="6">
        <v>43944</v>
      </c>
      <c r="I188" s="12">
        <f t="shared" si="2"/>
        <v>4</v>
      </c>
    </row>
    <row r="189" spans="1:9" x14ac:dyDescent="0.25">
      <c r="A189" s="1" t="s">
        <v>537</v>
      </c>
      <c r="B189" s="1" t="s">
        <v>9</v>
      </c>
      <c r="C189" s="1" t="s">
        <v>9</v>
      </c>
      <c r="D189" s="1" t="s">
        <v>9</v>
      </c>
      <c r="E189" s="4" t="s">
        <v>10</v>
      </c>
      <c r="F189" s="4">
        <v>21</v>
      </c>
      <c r="G189" s="1" t="s">
        <v>11</v>
      </c>
      <c r="H189" s="6">
        <v>43944</v>
      </c>
      <c r="I189" s="12">
        <f t="shared" si="2"/>
        <v>4</v>
      </c>
    </row>
    <row r="190" spans="1:9" x14ac:dyDescent="0.25">
      <c r="A190" s="1" t="s">
        <v>1291</v>
      </c>
      <c r="B190" s="1" t="s">
        <v>9</v>
      </c>
      <c r="C190" s="1" t="s">
        <v>9</v>
      </c>
      <c r="D190" s="1" t="s">
        <v>47</v>
      </c>
      <c r="E190" s="4" t="s">
        <v>10</v>
      </c>
      <c r="F190" s="4">
        <v>30</v>
      </c>
      <c r="G190" s="1" t="s">
        <v>11</v>
      </c>
      <c r="H190" s="6">
        <v>43944</v>
      </c>
      <c r="I190" s="12">
        <f t="shared" si="2"/>
        <v>4</v>
      </c>
    </row>
    <row r="191" spans="1:9" x14ac:dyDescent="0.25">
      <c r="A191" s="1" t="s">
        <v>527</v>
      </c>
      <c r="B191" s="1" t="s">
        <v>9</v>
      </c>
      <c r="C191" s="1" t="s">
        <v>9</v>
      </c>
      <c r="D191" s="1" t="s">
        <v>13</v>
      </c>
      <c r="E191" s="4" t="s">
        <v>10</v>
      </c>
      <c r="F191" s="4">
        <v>31</v>
      </c>
      <c r="G191" s="1" t="s">
        <v>11</v>
      </c>
      <c r="H191" s="6">
        <v>43944</v>
      </c>
      <c r="I191" s="12">
        <f t="shared" si="2"/>
        <v>4</v>
      </c>
    </row>
    <row r="192" spans="1:9" x14ac:dyDescent="0.25">
      <c r="A192" s="1" t="s">
        <v>924</v>
      </c>
      <c r="B192" s="1" t="s">
        <v>9</v>
      </c>
      <c r="C192" s="1" t="s">
        <v>97</v>
      </c>
      <c r="D192" s="1" t="s">
        <v>97</v>
      </c>
      <c r="E192" s="4" t="s">
        <v>10</v>
      </c>
      <c r="F192" s="4">
        <v>31</v>
      </c>
      <c r="G192" s="1" t="s">
        <v>11</v>
      </c>
      <c r="H192" s="6">
        <v>43944</v>
      </c>
      <c r="I192" s="12">
        <f t="shared" si="2"/>
        <v>4</v>
      </c>
    </row>
    <row r="193" spans="1:9" x14ac:dyDescent="0.25">
      <c r="A193" s="1" t="s">
        <v>1292</v>
      </c>
      <c r="B193" s="1" t="s">
        <v>9</v>
      </c>
      <c r="C193" s="1" t="s">
        <v>9</v>
      </c>
      <c r="D193" s="1" t="s">
        <v>47</v>
      </c>
      <c r="E193" s="4" t="s">
        <v>10</v>
      </c>
      <c r="F193" s="4">
        <v>32</v>
      </c>
      <c r="G193" s="1" t="s">
        <v>11</v>
      </c>
      <c r="H193" s="6">
        <v>43944</v>
      </c>
      <c r="I193" s="12">
        <f t="shared" si="2"/>
        <v>4</v>
      </c>
    </row>
    <row r="194" spans="1:9" x14ac:dyDescent="0.25">
      <c r="A194" s="1" t="s">
        <v>1293</v>
      </c>
      <c r="B194" s="1" t="s">
        <v>9</v>
      </c>
      <c r="C194" s="1" t="s">
        <v>173</v>
      </c>
      <c r="D194" s="1" t="s">
        <v>228</v>
      </c>
      <c r="E194" s="4" t="s">
        <v>10</v>
      </c>
      <c r="F194" s="4">
        <v>34</v>
      </c>
      <c r="G194" s="1" t="s">
        <v>11</v>
      </c>
      <c r="H194" s="6">
        <v>43944</v>
      </c>
      <c r="I194" s="12">
        <f t="shared" ref="I194:I257" si="3">MONTH(H194)</f>
        <v>4</v>
      </c>
    </row>
    <row r="195" spans="1:9" x14ac:dyDescent="0.25">
      <c r="A195" s="1" t="s">
        <v>366</v>
      </c>
      <c r="B195" s="1" t="s">
        <v>9</v>
      </c>
      <c r="C195" s="1" t="s">
        <v>9</v>
      </c>
      <c r="D195" s="1" t="s">
        <v>13</v>
      </c>
      <c r="E195" s="4" t="s">
        <v>10</v>
      </c>
      <c r="F195" s="4">
        <v>39</v>
      </c>
      <c r="G195" s="1" t="s">
        <v>11</v>
      </c>
      <c r="H195" s="6">
        <v>43944</v>
      </c>
      <c r="I195" s="12">
        <f t="shared" si="3"/>
        <v>4</v>
      </c>
    </row>
    <row r="196" spans="1:9" x14ac:dyDescent="0.25">
      <c r="A196" s="1" t="s">
        <v>1397</v>
      </c>
      <c r="B196" s="1" t="s">
        <v>9</v>
      </c>
      <c r="C196" s="1" t="s">
        <v>9</v>
      </c>
      <c r="D196" s="1" t="s">
        <v>16</v>
      </c>
      <c r="E196" s="4" t="s">
        <v>1301</v>
      </c>
      <c r="F196" s="4">
        <v>40</v>
      </c>
      <c r="G196" s="1" t="s">
        <v>17</v>
      </c>
      <c r="H196" s="6">
        <v>43944</v>
      </c>
      <c r="I196" s="12">
        <f t="shared" si="3"/>
        <v>4</v>
      </c>
    </row>
    <row r="197" spans="1:9" x14ac:dyDescent="0.25">
      <c r="A197" s="1" t="s">
        <v>938</v>
      </c>
      <c r="B197" s="1" t="s">
        <v>9</v>
      </c>
      <c r="C197" s="1" t="s">
        <v>173</v>
      </c>
      <c r="D197" s="1" t="s">
        <v>228</v>
      </c>
      <c r="E197" s="4" t="s">
        <v>10</v>
      </c>
      <c r="F197" s="4">
        <v>42</v>
      </c>
      <c r="G197" s="1" t="s">
        <v>11</v>
      </c>
      <c r="H197" s="6">
        <v>43944</v>
      </c>
      <c r="I197" s="12">
        <f t="shared" si="3"/>
        <v>4</v>
      </c>
    </row>
    <row r="198" spans="1:9" x14ac:dyDescent="0.25">
      <c r="A198" s="1" t="s">
        <v>944</v>
      </c>
      <c r="B198" s="1" t="s">
        <v>9</v>
      </c>
      <c r="C198" s="1" t="s">
        <v>173</v>
      </c>
      <c r="D198" s="1" t="s">
        <v>228</v>
      </c>
      <c r="E198" s="4" t="s">
        <v>10</v>
      </c>
      <c r="F198" s="4">
        <v>47</v>
      </c>
      <c r="G198" s="1" t="s">
        <v>11</v>
      </c>
      <c r="H198" s="6">
        <v>43944</v>
      </c>
      <c r="I198" s="12">
        <f t="shared" si="3"/>
        <v>4</v>
      </c>
    </row>
    <row r="199" spans="1:9" x14ac:dyDescent="0.25">
      <c r="A199" s="1" t="s">
        <v>877</v>
      </c>
      <c r="B199" s="1" t="s">
        <v>9</v>
      </c>
      <c r="C199" s="1" t="s">
        <v>9</v>
      </c>
      <c r="D199" s="1" t="s">
        <v>9</v>
      </c>
      <c r="E199" s="4" t="s">
        <v>10</v>
      </c>
      <c r="F199" s="4">
        <v>51</v>
      </c>
      <c r="G199" s="1" t="s">
        <v>17</v>
      </c>
      <c r="H199" s="6">
        <v>43944</v>
      </c>
      <c r="I199" s="12">
        <f t="shared" si="3"/>
        <v>4</v>
      </c>
    </row>
    <row r="200" spans="1:9" x14ac:dyDescent="0.25">
      <c r="A200" s="1" t="s">
        <v>690</v>
      </c>
      <c r="B200" s="1" t="s">
        <v>9</v>
      </c>
      <c r="C200" s="1" t="s">
        <v>9</v>
      </c>
      <c r="D200" s="1" t="s">
        <v>9</v>
      </c>
      <c r="E200" s="4" t="s">
        <v>10</v>
      </c>
      <c r="F200" s="4">
        <v>52</v>
      </c>
      <c r="G200" s="1" t="s">
        <v>11</v>
      </c>
      <c r="H200" s="6">
        <v>43944</v>
      </c>
      <c r="I200" s="12">
        <f t="shared" si="3"/>
        <v>4</v>
      </c>
    </row>
    <row r="201" spans="1:9" x14ac:dyDescent="0.25">
      <c r="A201" s="1" t="s">
        <v>950</v>
      </c>
      <c r="B201" s="1" t="s">
        <v>9</v>
      </c>
      <c r="C201" s="1" t="s">
        <v>97</v>
      </c>
      <c r="D201" s="1" t="s">
        <v>97</v>
      </c>
      <c r="E201" s="4" t="s">
        <v>10</v>
      </c>
      <c r="F201" s="4">
        <v>53</v>
      </c>
      <c r="G201" s="1" t="s">
        <v>11</v>
      </c>
      <c r="H201" s="6">
        <v>43944</v>
      </c>
      <c r="I201" s="12">
        <f t="shared" si="3"/>
        <v>4</v>
      </c>
    </row>
    <row r="202" spans="1:9" x14ac:dyDescent="0.25">
      <c r="A202" s="1" t="s">
        <v>962</v>
      </c>
      <c r="B202" s="1" t="s">
        <v>9</v>
      </c>
      <c r="C202" s="1" t="s">
        <v>50</v>
      </c>
      <c r="D202" s="1" t="s">
        <v>963</v>
      </c>
      <c r="E202" s="4" t="s">
        <v>10</v>
      </c>
      <c r="F202" s="4">
        <v>25</v>
      </c>
      <c r="G202" s="1" t="s">
        <v>11</v>
      </c>
      <c r="H202" s="6">
        <v>43945</v>
      </c>
      <c r="I202" s="12">
        <f t="shared" si="3"/>
        <v>4</v>
      </c>
    </row>
    <row r="203" spans="1:9" x14ac:dyDescent="0.25">
      <c r="A203" s="1" t="s">
        <v>1398</v>
      </c>
      <c r="B203" s="1" t="s">
        <v>9</v>
      </c>
      <c r="C203" s="1" t="s">
        <v>9</v>
      </c>
      <c r="D203" s="1" t="s">
        <v>9</v>
      </c>
      <c r="E203" s="4" t="s">
        <v>1301</v>
      </c>
      <c r="F203" s="4">
        <v>30</v>
      </c>
      <c r="G203" s="1" t="s">
        <v>11</v>
      </c>
      <c r="H203" s="6">
        <v>43945</v>
      </c>
      <c r="I203" s="12">
        <f t="shared" si="3"/>
        <v>4</v>
      </c>
    </row>
    <row r="204" spans="1:9" x14ac:dyDescent="0.25">
      <c r="A204" s="1" t="s">
        <v>491</v>
      </c>
      <c r="B204" s="1" t="s">
        <v>9</v>
      </c>
      <c r="C204" s="1" t="s">
        <v>9</v>
      </c>
      <c r="D204" s="1" t="s">
        <v>9</v>
      </c>
      <c r="E204" s="4" t="s">
        <v>10</v>
      </c>
      <c r="F204" s="4">
        <v>72</v>
      </c>
      <c r="G204" s="1" t="s">
        <v>11</v>
      </c>
      <c r="H204" s="6">
        <v>43945</v>
      </c>
      <c r="I204" s="12">
        <f t="shared" si="3"/>
        <v>4</v>
      </c>
    </row>
    <row r="205" spans="1:9" x14ac:dyDescent="0.25">
      <c r="A205" s="1" t="s">
        <v>394</v>
      </c>
      <c r="B205" s="1" t="s">
        <v>9</v>
      </c>
      <c r="C205" s="1" t="s">
        <v>9</v>
      </c>
      <c r="D205" s="1" t="s">
        <v>9</v>
      </c>
      <c r="E205" s="4" t="s">
        <v>10</v>
      </c>
      <c r="F205" s="4">
        <v>23</v>
      </c>
      <c r="G205" s="1" t="s">
        <v>17</v>
      </c>
      <c r="H205" s="6">
        <v>43946</v>
      </c>
      <c r="I205" s="12">
        <f t="shared" si="3"/>
        <v>4</v>
      </c>
    </row>
    <row r="206" spans="1:9" x14ac:dyDescent="0.25">
      <c r="A206" s="1" t="s">
        <v>574</v>
      </c>
      <c r="B206" s="1" t="s">
        <v>9</v>
      </c>
      <c r="C206" s="1" t="s">
        <v>42</v>
      </c>
      <c r="D206" s="1" t="s">
        <v>43</v>
      </c>
      <c r="E206" s="4" t="s">
        <v>10</v>
      </c>
      <c r="F206" s="4">
        <v>25</v>
      </c>
      <c r="G206" s="1" t="s">
        <v>11</v>
      </c>
      <c r="H206" s="6">
        <v>43946</v>
      </c>
      <c r="I206" s="12">
        <f t="shared" si="3"/>
        <v>4</v>
      </c>
    </row>
    <row r="207" spans="1:9" x14ac:dyDescent="0.25">
      <c r="A207" s="1" t="s">
        <v>487</v>
      </c>
      <c r="B207" s="1" t="s">
        <v>9</v>
      </c>
      <c r="C207" s="1" t="s">
        <v>9</v>
      </c>
      <c r="D207" s="1" t="s">
        <v>9</v>
      </c>
      <c r="E207" s="4" t="s">
        <v>10</v>
      </c>
      <c r="F207" s="4">
        <v>26</v>
      </c>
      <c r="G207" s="1" t="s">
        <v>11</v>
      </c>
      <c r="H207" s="6">
        <v>43946</v>
      </c>
      <c r="I207" s="12">
        <f t="shared" si="3"/>
        <v>4</v>
      </c>
    </row>
    <row r="208" spans="1:9" x14ac:dyDescent="0.25">
      <c r="A208" s="1" t="s">
        <v>395</v>
      </c>
      <c r="B208" s="1" t="s">
        <v>9</v>
      </c>
      <c r="C208" s="1" t="s">
        <v>9</v>
      </c>
      <c r="D208" s="1" t="s">
        <v>9</v>
      </c>
      <c r="E208" s="4" t="s">
        <v>10</v>
      </c>
      <c r="F208" s="4">
        <v>29</v>
      </c>
      <c r="G208" s="1" t="s">
        <v>17</v>
      </c>
      <c r="H208" s="6">
        <v>43946</v>
      </c>
      <c r="I208" s="12">
        <f t="shared" si="3"/>
        <v>4</v>
      </c>
    </row>
    <row r="209" spans="1:9" x14ac:dyDescent="0.25">
      <c r="A209" s="1" t="s">
        <v>383</v>
      </c>
      <c r="B209" s="1" t="s">
        <v>9</v>
      </c>
      <c r="C209" s="1" t="s">
        <v>9</v>
      </c>
      <c r="D209" s="1" t="s">
        <v>9</v>
      </c>
      <c r="E209" s="4" t="s">
        <v>10</v>
      </c>
      <c r="F209" s="4">
        <v>30</v>
      </c>
      <c r="G209" s="1" t="s">
        <v>17</v>
      </c>
      <c r="H209" s="6">
        <v>43946</v>
      </c>
      <c r="I209" s="12">
        <f t="shared" si="3"/>
        <v>4</v>
      </c>
    </row>
    <row r="210" spans="1:9" x14ac:dyDescent="0.25">
      <c r="A210" s="1" t="s">
        <v>675</v>
      </c>
      <c r="B210" s="1" t="s">
        <v>9</v>
      </c>
      <c r="C210" s="1" t="s">
        <v>9</v>
      </c>
      <c r="D210" s="1" t="s">
        <v>9</v>
      </c>
      <c r="E210" s="4" t="s">
        <v>10</v>
      </c>
      <c r="F210" s="4">
        <v>35</v>
      </c>
      <c r="G210" s="1" t="s">
        <v>11</v>
      </c>
      <c r="H210" s="6">
        <v>43946</v>
      </c>
      <c r="I210" s="12">
        <f t="shared" si="3"/>
        <v>4</v>
      </c>
    </row>
    <row r="211" spans="1:9" x14ac:dyDescent="0.25">
      <c r="A211" s="1" t="s">
        <v>676</v>
      </c>
      <c r="B211" s="1" t="s">
        <v>9</v>
      </c>
      <c r="C211" s="1" t="s">
        <v>9</v>
      </c>
      <c r="D211" s="1" t="s">
        <v>56</v>
      </c>
      <c r="E211" s="4" t="s">
        <v>10</v>
      </c>
      <c r="F211" s="4">
        <v>35</v>
      </c>
      <c r="G211" s="1" t="s">
        <v>11</v>
      </c>
      <c r="H211" s="6">
        <v>43946</v>
      </c>
      <c r="I211" s="12">
        <f t="shared" si="3"/>
        <v>4</v>
      </c>
    </row>
    <row r="212" spans="1:9" x14ac:dyDescent="0.25">
      <c r="A212" s="1" t="s">
        <v>384</v>
      </c>
      <c r="B212" s="1" t="s">
        <v>9</v>
      </c>
      <c r="C212" s="1" t="s">
        <v>19</v>
      </c>
      <c r="D212" s="1" t="s">
        <v>31</v>
      </c>
      <c r="E212" s="4" t="s">
        <v>10</v>
      </c>
      <c r="F212" s="4">
        <v>37</v>
      </c>
      <c r="G212" s="1" t="s">
        <v>17</v>
      </c>
      <c r="H212" s="6">
        <v>43946</v>
      </c>
      <c r="I212" s="12">
        <f t="shared" si="3"/>
        <v>4</v>
      </c>
    </row>
    <row r="213" spans="1:9" x14ac:dyDescent="0.25">
      <c r="A213" s="1" t="s">
        <v>387</v>
      </c>
      <c r="B213" s="1" t="s">
        <v>9</v>
      </c>
      <c r="C213" s="1" t="s">
        <v>42</v>
      </c>
      <c r="D213" s="1" t="s">
        <v>388</v>
      </c>
      <c r="E213" s="4" t="s">
        <v>10</v>
      </c>
      <c r="F213" s="4">
        <v>40</v>
      </c>
      <c r="G213" s="1" t="s">
        <v>17</v>
      </c>
      <c r="H213" s="6">
        <v>43946</v>
      </c>
      <c r="I213" s="12">
        <f t="shared" si="3"/>
        <v>4</v>
      </c>
    </row>
    <row r="214" spans="1:9" x14ac:dyDescent="0.25">
      <c r="A214" s="1" t="s">
        <v>563</v>
      </c>
      <c r="B214" s="1" t="s">
        <v>9</v>
      </c>
      <c r="C214" s="1" t="s">
        <v>42</v>
      </c>
      <c r="D214" s="1" t="s">
        <v>43</v>
      </c>
      <c r="E214" s="4" t="s">
        <v>10</v>
      </c>
      <c r="F214" s="4">
        <v>45</v>
      </c>
      <c r="G214" s="1" t="s">
        <v>11</v>
      </c>
      <c r="H214" s="6">
        <v>43946</v>
      </c>
      <c r="I214" s="12">
        <f t="shared" si="3"/>
        <v>4</v>
      </c>
    </row>
    <row r="215" spans="1:9" x14ac:dyDescent="0.25">
      <c r="A215" s="1" t="s">
        <v>392</v>
      </c>
      <c r="B215" s="1" t="s">
        <v>9</v>
      </c>
      <c r="C215" s="1" t="s">
        <v>42</v>
      </c>
      <c r="D215" s="1" t="s">
        <v>43</v>
      </c>
      <c r="E215" s="4" t="s">
        <v>10</v>
      </c>
      <c r="F215" s="4">
        <v>62</v>
      </c>
      <c r="G215" s="1" t="s">
        <v>17</v>
      </c>
      <c r="H215" s="6">
        <v>43946</v>
      </c>
      <c r="I215" s="12">
        <f t="shared" si="3"/>
        <v>4</v>
      </c>
    </row>
    <row r="216" spans="1:9" x14ac:dyDescent="0.25">
      <c r="A216" s="1" t="s">
        <v>1304</v>
      </c>
      <c r="B216" s="1" t="s">
        <v>9</v>
      </c>
      <c r="C216" s="1" t="s">
        <v>140</v>
      </c>
      <c r="D216" s="1" t="s">
        <v>140</v>
      </c>
      <c r="E216" s="4" t="s">
        <v>1301</v>
      </c>
      <c r="F216" s="4">
        <v>40</v>
      </c>
      <c r="G216" s="1" t="s">
        <v>11</v>
      </c>
      <c r="H216" s="6">
        <v>43947</v>
      </c>
      <c r="I216" s="12">
        <f t="shared" si="3"/>
        <v>4</v>
      </c>
    </row>
    <row r="217" spans="1:9" x14ac:dyDescent="0.25">
      <c r="A217" s="1" t="s">
        <v>538</v>
      </c>
      <c r="B217" s="1" t="s">
        <v>9</v>
      </c>
      <c r="C217" s="1" t="s">
        <v>9</v>
      </c>
      <c r="D217" s="1" t="s">
        <v>16</v>
      </c>
      <c r="E217" s="4" t="s">
        <v>10</v>
      </c>
      <c r="F217" s="4">
        <v>23</v>
      </c>
      <c r="G217" s="1" t="s">
        <v>11</v>
      </c>
      <c r="H217" s="6">
        <v>43948</v>
      </c>
      <c r="I217" s="12">
        <f t="shared" si="3"/>
        <v>4</v>
      </c>
    </row>
    <row r="218" spans="1:9" x14ac:dyDescent="0.25">
      <c r="A218" s="1" t="s">
        <v>1263</v>
      </c>
      <c r="B218" s="1" t="s">
        <v>9</v>
      </c>
      <c r="C218" s="1" t="s">
        <v>9</v>
      </c>
      <c r="D218" s="1" t="s">
        <v>47</v>
      </c>
      <c r="E218" s="4" t="s">
        <v>10</v>
      </c>
      <c r="F218" s="4">
        <v>25</v>
      </c>
      <c r="G218" s="1" t="s">
        <v>17</v>
      </c>
      <c r="H218" s="6">
        <v>43948</v>
      </c>
      <c r="I218" s="12">
        <f t="shared" si="3"/>
        <v>4</v>
      </c>
    </row>
    <row r="219" spans="1:9" x14ac:dyDescent="0.25">
      <c r="A219" s="1" t="s">
        <v>1178</v>
      </c>
      <c r="B219" s="1" t="s">
        <v>9</v>
      </c>
      <c r="C219" s="1" t="s">
        <v>9</v>
      </c>
      <c r="D219" s="1" t="s">
        <v>9</v>
      </c>
      <c r="E219" s="4" t="s">
        <v>10</v>
      </c>
      <c r="F219" s="4">
        <v>26</v>
      </c>
      <c r="G219" s="1" t="s">
        <v>11</v>
      </c>
      <c r="H219" s="6">
        <v>43948</v>
      </c>
      <c r="I219" s="12">
        <f t="shared" si="3"/>
        <v>4</v>
      </c>
    </row>
    <row r="220" spans="1:9" x14ac:dyDescent="0.25">
      <c r="A220" s="1" t="s">
        <v>1287</v>
      </c>
      <c r="B220" s="1" t="s">
        <v>9</v>
      </c>
      <c r="C220" s="1" t="s">
        <v>108</v>
      </c>
      <c r="D220" s="1" t="s">
        <v>1198</v>
      </c>
      <c r="E220" s="4" t="s">
        <v>10</v>
      </c>
      <c r="F220" s="4">
        <v>26</v>
      </c>
      <c r="G220" s="1" t="s">
        <v>17</v>
      </c>
      <c r="H220" s="6">
        <v>43948</v>
      </c>
      <c r="I220" s="12">
        <f t="shared" si="3"/>
        <v>4</v>
      </c>
    </row>
    <row r="221" spans="1:9" x14ac:dyDescent="0.25">
      <c r="A221" s="1" t="s">
        <v>513</v>
      </c>
      <c r="B221" s="1" t="s">
        <v>9</v>
      </c>
      <c r="C221" s="1" t="s">
        <v>9</v>
      </c>
      <c r="D221" s="1" t="s">
        <v>16</v>
      </c>
      <c r="E221" s="4" t="s">
        <v>10</v>
      </c>
      <c r="F221" s="4">
        <v>29</v>
      </c>
      <c r="G221" s="1" t="s">
        <v>11</v>
      </c>
      <c r="H221" s="6">
        <v>43948</v>
      </c>
      <c r="I221" s="12">
        <f t="shared" si="3"/>
        <v>4</v>
      </c>
    </row>
    <row r="222" spans="1:9" x14ac:dyDescent="0.25">
      <c r="A222" s="1" t="s">
        <v>663</v>
      </c>
      <c r="B222" s="1" t="s">
        <v>9</v>
      </c>
      <c r="C222" s="1" t="s">
        <v>9</v>
      </c>
      <c r="D222" s="1" t="s">
        <v>56</v>
      </c>
      <c r="E222" s="4" t="s">
        <v>10</v>
      </c>
      <c r="F222" s="4">
        <v>31</v>
      </c>
      <c r="G222" s="1" t="s">
        <v>11</v>
      </c>
      <c r="H222" s="6">
        <v>43948</v>
      </c>
      <c r="I222" s="12">
        <f t="shared" si="3"/>
        <v>4</v>
      </c>
    </row>
    <row r="223" spans="1:9" x14ac:dyDescent="0.25">
      <c r="A223" s="1" t="s">
        <v>928</v>
      </c>
      <c r="B223" s="1" t="s">
        <v>9</v>
      </c>
      <c r="C223" s="1" t="s">
        <v>9</v>
      </c>
      <c r="D223" s="1" t="s">
        <v>56</v>
      </c>
      <c r="E223" s="4" t="s">
        <v>10</v>
      </c>
      <c r="F223" s="4">
        <v>38</v>
      </c>
      <c r="G223" s="1" t="s">
        <v>11</v>
      </c>
      <c r="H223" s="6">
        <v>43948</v>
      </c>
      <c r="I223" s="12">
        <f t="shared" si="3"/>
        <v>4</v>
      </c>
    </row>
    <row r="224" spans="1:9" x14ac:dyDescent="0.25">
      <c r="A224" s="1" t="s">
        <v>842</v>
      </c>
      <c r="B224" s="1" t="s">
        <v>9</v>
      </c>
      <c r="C224" s="1" t="s">
        <v>9</v>
      </c>
      <c r="D224" s="1" t="s">
        <v>13</v>
      </c>
      <c r="E224" s="4" t="s">
        <v>10</v>
      </c>
      <c r="F224" s="4">
        <v>47</v>
      </c>
      <c r="G224" s="1" t="s">
        <v>17</v>
      </c>
      <c r="H224" s="6">
        <v>43948</v>
      </c>
      <c r="I224" s="12">
        <f t="shared" si="3"/>
        <v>4</v>
      </c>
    </row>
    <row r="225" spans="1:9" x14ac:dyDescent="0.25">
      <c r="A225" s="1" t="s">
        <v>977</v>
      </c>
      <c r="B225" s="1" t="s">
        <v>9</v>
      </c>
      <c r="C225" s="1" t="s">
        <v>9</v>
      </c>
      <c r="D225" s="1" t="s">
        <v>13</v>
      </c>
      <c r="E225" s="4" t="s">
        <v>10</v>
      </c>
      <c r="F225" s="4">
        <v>48</v>
      </c>
      <c r="G225" s="1" t="s">
        <v>11</v>
      </c>
      <c r="H225" s="6">
        <v>43948</v>
      </c>
      <c r="I225" s="12">
        <f t="shared" si="3"/>
        <v>4</v>
      </c>
    </row>
    <row r="226" spans="1:9" x14ac:dyDescent="0.25">
      <c r="A226" s="1" t="s">
        <v>391</v>
      </c>
      <c r="B226" s="1" t="s">
        <v>9</v>
      </c>
      <c r="C226" s="1" t="s">
        <v>9</v>
      </c>
      <c r="D226" s="1" t="s">
        <v>47</v>
      </c>
      <c r="E226" s="4" t="s">
        <v>10</v>
      </c>
      <c r="F226" s="4">
        <v>49</v>
      </c>
      <c r="G226" s="1" t="s">
        <v>17</v>
      </c>
      <c r="H226" s="6">
        <v>43948</v>
      </c>
      <c r="I226" s="12">
        <f t="shared" si="3"/>
        <v>4</v>
      </c>
    </row>
    <row r="227" spans="1:9" x14ac:dyDescent="0.25">
      <c r="A227" s="1" t="s">
        <v>1204</v>
      </c>
      <c r="B227" s="1" t="s">
        <v>9</v>
      </c>
      <c r="C227" s="1" t="s">
        <v>9</v>
      </c>
      <c r="D227" s="1" t="s">
        <v>16</v>
      </c>
      <c r="E227" s="4" t="s">
        <v>10</v>
      </c>
      <c r="F227" s="4">
        <v>49</v>
      </c>
      <c r="G227" s="1" t="s">
        <v>11</v>
      </c>
      <c r="H227" s="6">
        <v>43948</v>
      </c>
      <c r="I227" s="12">
        <f t="shared" si="3"/>
        <v>4</v>
      </c>
    </row>
    <row r="228" spans="1:9" x14ac:dyDescent="0.25">
      <c r="A228" s="1" t="s">
        <v>500</v>
      </c>
      <c r="B228" s="1" t="s">
        <v>9</v>
      </c>
      <c r="C228" s="1" t="s">
        <v>9</v>
      </c>
      <c r="D228" s="1" t="s">
        <v>16</v>
      </c>
      <c r="E228" s="4" t="s">
        <v>10</v>
      </c>
      <c r="F228" s="4">
        <v>51</v>
      </c>
      <c r="G228" s="1" t="s">
        <v>11</v>
      </c>
      <c r="H228" s="6">
        <v>43948</v>
      </c>
      <c r="I228" s="12">
        <f t="shared" si="3"/>
        <v>4</v>
      </c>
    </row>
    <row r="229" spans="1:9" x14ac:dyDescent="0.25">
      <c r="A229" s="1" t="s">
        <v>951</v>
      </c>
      <c r="B229" s="1" t="s">
        <v>9</v>
      </c>
      <c r="C229" s="1" t="s">
        <v>9</v>
      </c>
      <c r="D229" s="1" t="s">
        <v>47</v>
      </c>
      <c r="E229" s="4" t="s">
        <v>10</v>
      </c>
      <c r="F229" s="4">
        <v>52</v>
      </c>
      <c r="G229" s="1" t="s">
        <v>11</v>
      </c>
      <c r="H229" s="6">
        <v>43948</v>
      </c>
      <c r="I229" s="12">
        <f t="shared" si="3"/>
        <v>4</v>
      </c>
    </row>
    <row r="230" spans="1:9" x14ac:dyDescent="0.25">
      <c r="A230" s="1" t="s">
        <v>317</v>
      </c>
      <c r="B230" s="1" t="s">
        <v>9</v>
      </c>
      <c r="C230" s="1" t="s">
        <v>9</v>
      </c>
      <c r="D230" s="1" t="s">
        <v>9</v>
      </c>
      <c r="E230" s="4" t="s">
        <v>10</v>
      </c>
      <c r="F230" s="4">
        <v>56</v>
      </c>
      <c r="G230" s="1" t="s">
        <v>11</v>
      </c>
      <c r="H230" s="6">
        <v>43948</v>
      </c>
      <c r="I230" s="12">
        <f t="shared" si="3"/>
        <v>4</v>
      </c>
    </row>
    <row r="231" spans="1:9" x14ac:dyDescent="0.25">
      <c r="A231" s="1" t="s">
        <v>397</v>
      </c>
      <c r="B231" s="1" t="s">
        <v>9</v>
      </c>
      <c r="C231" s="1" t="s">
        <v>42</v>
      </c>
      <c r="D231" s="1" t="s">
        <v>43</v>
      </c>
      <c r="E231" s="4" t="s">
        <v>10</v>
      </c>
      <c r="F231" s="4">
        <v>11</v>
      </c>
      <c r="G231" s="1" t="s">
        <v>17</v>
      </c>
      <c r="H231" s="6">
        <v>43949</v>
      </c>
      <c r="I231" s="12">
        <f t="shared" si="3"/>
        <v>4</v>
      </c>
    </row>
    <row r="232" spans="1:9" x14ac:dyDescent="0.25">
      <c r="A232" s="1" t="s">
        <v>575</v>
      </c>
      <c r="B232" s="1" t="s">
        <v>9</v>
      </c>
      <c r="C232" s="1" t="s">
        <v>9</v>
      </c>
      <c r="D232" s="1" t="s">
        <v>9</v>
      </c>
      <c r="E232" s="4" t="s">
        <v>10</v>
      </c>
      <c r="F232" s="4">
        <v>11</v>
      </c>
      <c r="G232" s="1" t="s">
        <v>11</v>
      </c>
      <c r="H232" s="6">
        <v>43949</v>
      </c>
      <c r="I232" s="12">
        <f t="shared" si="3"/>
        <v>4</v>
      </c>
    </row>
    <row r="233" spans="1:9" x14ac:dyDescent="0.25">
      <c r="A233" s="1" t="s">
        <v>573</v>
      </c>
      <c r="B233" s="1" t="s">
        <v>9</v>
      </c>
      <c r="C233" s="1" t="s">
        <v>42</v>
      </c>
      <c r="D233" s="1" t="s">
        <v>43</v>
      </c>
      <c r="E233" s="4" t="s">
        <v>10</v>
      </c>
      <c r="F233" s="4">
        <v>18</v>
      </c>
      <c r="G233" s="1" t="s">
        <v>11</v>
      </c>
      <c r="H233" s="6">
        <v>43949</v>
      </c>
      <c r="I233" s="12">
        <f t="shared" si="3"/>
        <v>4</v>
      </c>
    </row>
    <row r="234" spans="1:9" x14ac:dyDescent="0.25">
      <c r="A234" s="1" t="s">
        <v>921</v>
      </c>
      <c r="B234" s="1" t="s">
        <v>9</v>
      </c>
      <c r="C234" s="1" t="s">
        <v>133</v>
      </c>
      <c r="D234" s="1" t="s">
        <v>810</v>
      </c>
      <c r="E234" s="4" t="s">
        <v>10</v>
      </c>
      <c r="F234" s="4">
        <v>26</v>
      </c>
      <c r="G234" s="1" t="s">
        <v>11</v>
      </c>
      <c r="H234" s="6">
        <v>43949</v>
      </c>
      <c r="I234" s="12">
        <f t="shared" si="3"/>
        <v>4</v>
      </c>
    </row>
    <row r="235" spans="1:9" x14ac:dyDescent="0.25">
      <c r="A235" s="1" t="s">
        <v>396</v>
      </c>
      <c r="B235" s="1" t="s">
        <v>9</v>
      </c>
      <c r="C235" s="1" t="s">
        <v>9</v>
      </c>
      <c r="D235" s="1" t="s">
        <v>13</v>
      </c>
      <c r="E235" s="4" t="s">
        <v>10</v>
      </c>
      <c r="F235" s="4">
        <v>28</v>
      </c>
      <c r="G235" s="1" t="s">
        <v>17</v>
      </c>
      <c r="H235" s="6">
        <v>43949</v>
      </c>
      <c r="I235" s="12">
        <f t="shared" si="3"/>
        <v>4</v>
      </c>
    </row>
    <row r="236" spans="1:9" x14ac:dyDescent="0.25">
      <c r="A236" s="2" t="s">
        <v>539</v>
      </c>
      <c r="B236" s="1" t="s">
        <v>9</v>
      </c>
      <c r="C236" s="1" t="s">
        <v>9</v>
      </c>
      <c r="D236" s="1" t="s">
        <v>13</v>
      </c>
      <c r="E236" s="4" t="s">
        <v>10</v>
      </c>
      <c r="F236" s="4">
        <v>28</v>
      </c>
      <c r="G236" s="1" t="s">
        <v>11</v>
      </c>
      <c r="H236" s="6">
        <v>43949</v>
      </c>
      <c r="I236" s="12">
        <f t="shared" si="3"/>
        <v>4</v>
      </c>
    </row>
    <row r="237" spans="1:9" x14ac:dyDescent="0.25">
      <c r="A237" s="1" t="s">
        <v>398</v>
      </c>
      <c r="B237" s="1" t="s">
        <v>9</v>
      </c>
      <c r="C237" s="1" t="s">
        <v>9</v>
      </c>
      <c r="D237" s="1" t="s">
        <v>9</v>
      </c>
      <c r="E237" s="4" t="s">
        <v>10</v>
      </c>
      <c r="F237" s="4">
        <v>31</v>
      </c>
      <c r="G237" s="1" t="s">
        <v>17</v>
      </c>
      <c r="H237" s="6">
        <v>43949</v>
      </c>
      <c r="I237" s="12">
        <f t="shared" si="3"/>
        <v>4</v>
      </c>
    </row>
    <row r="238" spans="1:9" x14ac:dyDescent="0.25">
      <c r="A238" s="1" t="s">
        <v>1294</v>
      </c>
      <c r="B238" s="1" t="s">
        <v>9</v>
      </c>
      <c r="C238" s="1" t="s">
        <v>108</v>
      </c>
      <c r="D238" s="1" t="s">
        <v>108</v>
      </c>
      <c r="E238" s="4" t="s">
        <v>10</v>
      </c>
      <c r="F238" s="4">
        <v>31</v>
      </c>
      <c r="G238" s="1" t="s">
        <v>11</v>
      </c>
      <c r="H238" s="6">
        <v>43949</v>
      </c>
      <c r="I238" s="12">
        <f t="shared" si="3"/>
        <v>4</v>
      </c>
    </row>
    <row r="239" spans="1:9" x14ac:dyDescent="0.25">
      <c r="A239" s="1" t="s">
        <v>399</v>
      </c>
      <c r="B239" s="1" t="s">
        <v>9</v>
      </c>
      <c r="C239" s="1" t="s">
        <v>42</v>
      </c>
      <c r="D239" s="1" t="s">
        <v>43</v>
      </c>
      <c r="E239" s="4" t="s">
        <v>10</v>
      </c>
      <c r="F239" s="4">
        <v>32</v>
      </c>
      <c r="G239" s="1" t="s">
        <v>11</v>
      </c>
      <c r="H239" s="6">
        <v>43949</v>
      </c>
      <c r="I239" s="12">
        <f t="shared" si="3"/>
        <v>4</v>
      </c>
    </row>
    <row r="240" spans="1:9" x14ac:dyDescent="0.25">
      <c r="A240" s="1" t="s">
        <v>971</v>
      </c>
      <c r="B240" s="1" t="s">
        <v>9</v>
      </c>
      <c r="C240" s="1" t="s">
        <v>19</v>
      </c>
      <c r="D240" s="1" t="s">
        <v>972</v>
      </c>
      <c r="E240" s="4" t="s">
        <v>10</v>
      </c>
      <c r="F240" s="4">
        <v>32</v>
      </c>
      <c r="G240" s="1" t="s">
        <v>11</v>
      </c>
      <c r="H240" s="6">
        <v>43949</v>
      </c>
      <c r="I240" s="12">
        <f t="shared" si="3"/>
        <v>4</v>
      </c>
    </row>
    <row r="241" spans="1:9" x14ac:dyDescent="0.25">
      <c r="A241" s="1" t="s">
        <v>400</v>
      </c>
      <c r="B241" s="1" t="s">
        <v>9</v>
      </c>
      <c r="C241" s="1" t="s">
        <v>50</v>
      </c>
      <c r="D241" s="1" t="s">
        <v>401</v>
      </c>
      <c r="E241" s="4" t="s">
        <v>10</v>
      </c>
      <c r="F241" s="4">
        <v>38</v>
      </c>
      <c r="G241" s="1" t="s">
        <v>11</v>
      </c>
      <c r="H241" s="6">
        <v>43949</v>
      </c>
      <c r="I241" s="12">
        <f t="shared" si="3"/>
        <v>4</v>
      </c>
    </row>
    <row r="242" spans="1:9" x14ac:dyDescent="0.25">
      <c r="A242" s="1" t="s">
        <v>385</v>
      </c>
      <c r="B242" s="1" t="s">
        <v>9</v>
      </c>
      <c r="C242" s="1" t="s">
        <v>9</v>
      </c>
      <c r="D242" s="1" t="s">
        <v>13</v>
      </c>
      <c r="E242" s="4" t="s">
        <v>10</v>
      </c>
      <c r="F242" s="4">
        <v>39</v>
      </c>
      <c r="G242" s="1" t="s">
        <v>17</v>
      </c>
      <c r="H242" s="6">
        <v>43949</v>
      </c>
      <c r="I242" s="12">
        <f t="shared" si="3"/>
        <v>4</v>
      </c>
    </row>
    <row r="243" spans="1:9" x14ac:dyDescent="0.25">
      <c r="A243" s="1" t="s">
        <v>389</v>
      </c>
      <c r="B243" s="1" t="s">
        <v>9</v>
      </c>
      <c r="C243" s="1" t="s">
        <v>42</v>
      </c>
      <c r="D243" s="1" t="s">
        <v>43</v>
      </c>
      <c r="E243" s="4" t="s">
        <v>10</v>
      </c>
      <c r="F243" s="4">
        <v>42</v>
      </c>
      <c r="G243" s="1" t="s">
        <v>17</v>
      </c>
      <c r="H243" s="6">
        <v>43949</v>
      </c>
      <c r="I243" s="12">
        <f t="shared" si="3"/>
        <v>4</v>
      </c>
    </row>
    <row r="244" spans="1:9" x14ac:dyDescent="0.25">
      <c r="A244" s="1" t="s">
        <v>403</v>
      </c>
      <c r="B244" s="1" t="s">
        <v>9</v>
      </c>
      <c r="C244" s="1" t="s">
        <v>9</v>
      </c>
      <c r="D244" s="1" t="s">
        <v>9</v>
      </c>
      <c r="E244" s="4" t="s">
        <v>10</v>
      </c>
      <c r="F244" s="4">
        <v>42</v>
      </c>
      <c r="G244" s="1" t="s">
        <v>11</v>
      </c>
      <c r="H244" s="6">
        <v>43949</v>
      </c>
      <c r="I244" s="12">
        <f t="shared" si="3"/>
        <v>4</v>
      </c>
    </row>
    <row r="245" spans="1:9" x14ac:dyDescent="0.25">
      <c r="A245" s="1" t="s">
        <v>404</v>
      </c>
      <c r="B245" s="1" t="s">
        <v>9</v>
      </c>
      <c r="C245" s="1" t="s">
        <v>42</v>
      </c>
      <c r="D245" s="1" t="s">
        <v>405</v>
      </c>
      <c r="E245" s="4" t="s">
        <v>10</v>
      </c>
      <c r="F245" s="4">
        <v>43</v>
      </c>
      <c r="G245" s="1" t="s">
        <v>11</v>
      </c>
      <c r="H245" s="6">
        <v>43949</v>
      </c>
      <c r="I245" s="12">
        <f t="shared" si="3"/>
        <v>4</v>
      </c>
    </row>
    <row r="246" spans="1:9" x14ac:dyDescent="0.25">
      <c r="A246" s="1" t="s">
        <v>406</v>
      </c>
      <c r="B246" s="1" t="s">
        <v>9</v>
      </c>
      <c r="C246" s="1" t="s">
        <v>42</v>
      </c>
      <c r="D246" s="1" t="s">
        <v>43</v>
      </c>
      <c r="E246" s="4" t="s">
        <v>10</v>
      </c>
      <c r="F246" s="4">
        <v>44</v>
      </c>
      <c r="G246" s="1" t="s">
        <v>11</v>
      </c>
      <c r="H246" s="6">
        <v>43949</v>
      </c>
      <c r="I246" s="12">
        <f t="shared" si="3"/>
        <v>4</v>
      </c>
    </row>
    <row r="247" spans="1:9" x14ac:dyDescent="0.25">
      <c r="A247" s="1" t="s">
        <v>660</v>
      </c>
      <c r="B247" s="1" t="s">
        <v>9</v>
      </c>
      <c r="C247" s="1" t="s">
        <v>19</v>
      </c>
      <c r="D247" s="1" t="s">
        <v>25</v>
      </c>
      <c r="E247" s="4" t="s">
        <v>10</v>
      </c>
      <c r="F247" s="4">
        <v>44</v>
      </c>
      <c r="G247" s="1" t="s">
        <v>11</v>
      </c>
      <c r="H247" s="6">
        <v>43949</v>
      </c>
      <c r="I247" s="12">
        <f t="shared" si="3"/>
        <v>4</v>
      </c>
    </row>
    <row r="248" spans="1:9" x14ac:dyDescent="0.25">
      <c r="A248" s="1" t="s">
        <v>564</v>
      </c>
      <c r="B248" s="1" t="s">
        <v>9</v>
      </c>
      <c r="C248" s="1" t="s">
        <v>42</v>
      </c>
      <c r="D248" s="1" t="s">
        <v>43</v>
      </c>
      <c r="E248" s="4" t="s">
        <v>10</v>
      </c>
      <c r="F248" s="4">
        <v>46</v>
      </c>
      <c r="G248" s="1" t="s">
        <v>11</v>
      </c>
      <c r="H248" s="6">
        <v>43949</v>
      </c>
      <c r="I248" s="12">
        <f t="shared" si="3"/>
        <v>4</v>
      </c>
    </row>
    <row r="249" spans="1:9" x14ac:dyDescent="0.25">
      <c r="A249" s="1" t="s">
        <v>566</v>
      </c>
      <c r="B249" s="1" t="s">
        <v>9</v>
      </c>
      <c r="C249" s="1" t="s">
        <v>42</v>
      </c>
      <c r="D249" s="1" t="s">
        <v>43</v>
      </c>
      <c r="E249" s="4" t="s">
        <v>10</v>
      </c>
      <c r="F249" s="4">
        <v>51</v>
      </c>
      <c r="G249" s="1" t="s">
        <v>11</v>
      </c>
      <c r="H249" s="6">
        <v>43949</v>
      </c>
      <c r="I249" s="12">
        <f t="shared" si="3"/>
        <v>4</v>
      </c>
    </row>
    <row r="250" spans="1:9" x14ac:dyDescent="0.25">
      <c r="A250" s="1" t="s">
        <v>1220</v>
      </c>
      <c r="B250" s="1" t="s">
        <v>9</v>
      </c>
      <c r="C250" s="1" t="s">
        <v>9</v>
      </c>
      <c r="D250" s="1" t="s">
        <v>689</v>
      </c>
      <c r="E250" s="4" t="s">
        <v>10</v>
      </c>
      <c r="F250" s="4">
        <v>52</v>
      </c>
      <c r="G250" s="1" t="s">
        <v>17</v>
      </c>
      <c r="H250" s="6">
        <v>43949</v>
      </c>
      <c r="I250" s="12">
        <f t="shared" si="3"/>
        <v>4</v>
      </c>
    </row>
    <row r="251" spans="1:9" x14ac:dyDescent="0.25">
      <c r="A251" s="1" t="s">
        <v>570</v>
      </c>
      <c r="B251" s="1" t="s">
        <v>9</v>
      </c>
      <c r="C251" s="1" t="s">
        <v>9</v>
      </c>
      <c r="D251" s="1" t="s">
        <v>9</v>
      </c>
      <c r="E251" s="4" t="s">
        <v>10</v>
      </c>
      <c r="F251" s="4">
        <v>57</v>
      </c>
      <c r="G251" s="1" t="s">
        <v>11</v>
      </c>
      <c r="H251" s="6">
        <v>43949</v>
      </c>
      <c r="I251" s="12">
        <f t="shared" si="3"/>
        <v>4</v>
      </c>
    </row>
    <row r="252" spans="1:9" x14ac:dyDescent="0.25">
      <c r="A252" s="1" t="s">
        <v>571</v>
      </c>
      <c r="B252" s="1" t="s">
        <v>9</v>
      </c>
      <c r="C252" s="1" t="s">
        <v>9</v>
      </c>
      <c r="D252" s="1" t="s">
        <v>9</v>
      </c>
      <c r="E252" s="4" t="s">
        <v>10</v>
      </c>
      <c r="F252" s="4">
        <v>58</v>
      </c>
      <c r="G252" s="1" t="s">
        <v>11</v>
      </c>
      <c r="H252" s="6">
        <v>43949</v>
      </c>
      <c r="I252" s="12">
        <f t="shared" si="3"/>
        <v>4</v>
      </c>
    </row>
    <row r="253" spans="1:9" x14ac:dyDescent="0.25">
      <c r="A253" s="1" t="s">
        <v>393</v>
      </c>
      <c r="B253" s="1" t="s">
        <v>9</v>
      </c>
      <c r="C253" s="1" t="s">
        <v>42</v>
      </c>
      <c r="D253" s="1" t="s">
        <v>43</v>
      </c>
      <c r="E253" s="4" t="s">
        <v>10</v>
      </c>
      <c r="F253" s="4">
        <v>61</v>
      </c>
      <c r="G253" s="1" t="s">
        <v>17</v>
      </c>
      <c r="H253" s="6">
        <v>43949</v>
      </c>
      <c r="I253" s="12">
        <f t="shared" si="3"/>
        <v>4</v>
      </c>
    </row>
    <row r="254" spans="1:9" x14ac:dyDescent="0.25">
      <c r="A254" s="1" t="s">
        <v>1242</v>
      </c>
      <c r="B254" s="1" t="s">
        <v>9</v>
      </c>
      <c r="C254" s="1" t="s">
        <v>9</v>
      </c>
      <c r="D254" s="1" t="s">
        <v>16</v>
      </c>
      <c r="E254" s="4" t="s">
        <v>10</v>
      </c>
      <c r="F254" s="4">
        <v>17</v>
      </c>
      <c r="G254" s="1" t="s">
        <v>17</v>
      </c>
      <c r="H254" s="6">
        <v>43950</v>
      </c>
      <c r="I254" s="12">
        <f t="shared" si="3"/>
        <v>4</v>
      </c>
    </row>
    <row r="255" spans="1:9" x14ac:dyDescent="0.25">
      <c r="A255" s="1" t="s">
        <v>1407</v>
      </c>
      <c r="B255" s="1" t="s">
        <v>9</v>
      </c>
      <c r="C255" s="1" t="s">
        <v>9</v>
      </c>
      <c r="D255" s="1" t="s">
        <v>9</v>
      </c>
      <c r="E255" s="4" t="s">
        <v>1301</v>
      </c>
      <c r="F255" s="4">
        <v>20</v>
      </c>
      <c r="G255" s="1" t="s">
        <v>11</v>
      </c>
      <c r="H255" s="6">
        <v>43950</v>
      </c>
      <c r="I255" s="12">
        <f t="shared" si="3"/>
        <v>4</v>
      </c>
    </row>
    <row r="256" spans="1:9" x14ac:dyDescent="0.25">
      <c r="A256" s="1" t="s">
        <v>658</v>
      </c>
      <c r="B256" s="1" t="s">
        <v>9</v>
      </c>
      <c r="C256" s="1" t="s">
        <v>9</v>
      </c>
      <c r="D256" s="1" t="s">
        <v>13</v>
      </c>
      <c r="E256" s="4" t="s">
        <v>10</v>
      </c>
      <c r="F256" s="4">
        <v>22</v>
      </c>
      <c r="G256" s="1" t="s">
        <v>11</v>
      </c>
      <c r="H256" s="6">
        <v>43950</v>
      </c>
      <c r="I256" s="12">
        <f t="shared" si="3"/>
        <v>4</v>
      </c>
    </row>
    <row r="257" spans="1:9" x14ac:dyDescent="0.25">
      <c r="A257" s="1" t="s">
        <v>1212</v>
      </c>
      <c r="B257" s="1" t="s">
        <v>9</v>
      </c>
      <c r="C257" s="1" t="s">
        <v>9</v>
      </c>
      <c r="D257" s="1" t="s">
        <v>56</v>
      </c>
      <c r="E257" s="4" t="s">
        <v>10</v>
      </c>
      <c r="F257" s="4">
        <v>23</v>
      </c>
      <c r="G257" s="1" t="s">
        <v>11</v>
      </c>
      <c r="H257" s="6">
        <v>43950</v>
      </c>
      <c r="I257" s="12">
        <f t="shared" si="3"/>
        <v>4</v>
      </c>
    </row>
    <row r="258" spans="1:9" x14ac:dyDescent="0.25">
      <c r="A258" s="1" t="s">
        <v>1408</v>
      </c>
      <c r="B258" s="1" t="s">
        <v>9</v>
      </c>
      <c r="C258" s="1" t="s">
        <v>9</v>
      </c>
      <c r="D258" s="1" t="s">
        <v>9</v>
      </c>
      <c r="E258" s="4" t="s">
        <v>1301</v>
      </c>
      <c r="F258" s="4">
        <v>23</v>
      </c>
      <c r="G258" s="1" t="s">
        <v>17</v>
      </c>
      <c r="H258" s="6">
        <v>43950</v>
      </c>
      <c r="I258" s="12">
        <f t="shared" ref="I258:I321" si="4">MONTH(H258)</f>
        <v>4</v>
      </c>
    </row>
    <row r="259" spans="1:9" x14ac:dyDescent="0.25">
      <c r="A259" s="1" t="s">
        <v>493</v>
      </c>
      <c r="B259" s="1" t="s">
        <v>9</v>
      </c>
      <c r="C259" s="1" t="s">
        <v>9</v>
      </c>
      <c r="D259" s="1" t="s">
        <v>13</v>
      </c>
      <c r="E259" s="4" t="s">
        <v>10</v>
      </c>
      <c r="F259" s="4">
        <v>28</v>
      </c>
      <c r="G259" s="1" t="s">
        <v>11</v>
      </c>
      <c r="H259" s="6">
        <v>43950</v>
      </c>
      <c r="I259" s="12">
        <f t="shared" si="4"/>
        <v>4</v>
      </c>
    </row>
    <row r="260" spans="1:9" x14ac:dyDescent="0.25">
      <c r="A260" s="1" t="s">
        <v>863</v>
      </c>
      <c r="B260" s="1" t="s">
        <v>9</v>
      </c>
      <c r="C260" s="1" t="s">
        <v>9</v>
      </c>
      <c r="D260" s="1" t="s">
        <v>13</v>
      </c>
      <c r="E260" s="4" t="s">
        <v>10</v>
      </c>
      <c r="F260" s="4">
        <v>28</v>
      </c>
      <c r="G260" s="1" t="s">
        <v>17</v>
      </c>
      <c r="H260" s="6">
        <v>43950</v>
      </c>
      <c r="I260" s="12">
        <f t="shared" si="4"/>
        <v>4</v>
      </c>
    </row>
    <row r="261" spans="1:9" x14ac:dyDescent="0.25">
      <c r="A261" s="1" t="s">
        <v>1223</v>
      </c>
      <c r="B261" s="1" t="s">
        <v>9</v>
      </c>
      <c r="C261" s="1" t="s">
        <v>9</v>
      </c>
      <c r="D261" s="1" t="s">
        <v>13</v>
      </c>
      <c r="E261" s="4" t="s">
        <v>10</v>
      </c>
      <c r="F261" s="4">
        <v>29</v>
      </c>
      <c r="G261" s="1" t="s">
        <v>17</v>
      </c>
      <c r="H261" s="6">
        <v>43950</v>
      </c>
      <c r="I261" s="12">
        <f t="shared" si="4"/>
        <v>4</v>
      </c>
    </row>
    <row r="262" spans="1:9" x14ac:dyDescent="0.25">
      <c r="A262" s="1" t="s">
        <v>819</v>
      </c>
      <c r="B262" s="1" t="s">
        <v>9</v>
      </c>
      <c r="C262" s="1" t="s">
        <v>9</v>
      </c>
      <c r="D262" s="1" t="s">
        <v>16</v>
      </c>
      <c r="E262" s="4" t="s">
        <v>10</v>
      </c>
      <c r="F262" s="4">
        <v>30</v>
      </c>
      <c r="G262" s="1" t="s">
        <v>17</v>
      </c>
      <c r="H262" s="6">
        <v>43950</v>
      </c>
      <c r="I262" s="12">
        <f t="shared" si="4"/>
        <v>4</v>
      </c>
    </row>
    <row r="263" spans="1:9" x14ac:dyDescent="0.25">
      <c r="A263" s="1" t="s">
        <v>867</v>
      </c>
      <c r="B263" s="1" t="s">
        <v>9</v>
      </c>
      <c r="C263" s="1" t="s">
        <v>9</v>
      </c>
      <c r="D263" s="1" t="s">
        <v>47</v>
      </c>
      <c r="E263" s="4" t="s">
        <v>10</v>
      </c>
      <c r="F263" s="4">
        <v>30</v>
      </c>
      <c r="G263" s="1" t="s">
        <v>17</v>
      </c>
      <c r="H263" s="6">
        <v>43950</v>
      </c>
      <c r="I263" s="12">
        <f t="shared" si="4"/>
        <v>4</v>
      </c>
    </row>
    <row r="264" spans="1:9" x14ac:dyDescent="0.25">
      <c r="A264" s="1" t="s">
        <v>832</v>
      </c>
      <c r="B264" s="1" t="s">
        <v>9</v>
      </c>
      <c r="C264" s="1" t="s">
        <v>9</v>
      </c>
      <c r="D264" s="1" t="s">
        <v>9</v>
      </c>
      <c r="E264" s="4" t="s">
        <v>10</v>
      </c>
      <c r="F264" s="4">
        <v>31</v>
      </c>
      <c r="G264" s="1" t="s">
        <v>17</v>
      </c>
      <c r="H264" s="6">
        <v>43950</v>
      </c>
      <c r="I264" s="12">
        <f t="shared" si="4"/>
        <v>4</v>
      </c>
    </row>
    <row r="265" spans="1:9" x14ac:dyDescent="0.25">
      <c r="A265" s="1" t="s">
        <v>664</v>
      </c>
      <c r="B265" s="1" t="s">
        <v>9</v>
      </c>
      <c r="C265" s="1" t="s">
        <v>9</v>
      </c>
      <c r="D265" s="1" t="s">
        <v>47</v>
      </c>
      <c r="E265" s="4" t="s">
        <v>10</v>
      </c>
      <c r="F265" s="4">
        <v>34</v>
      </c>
      <c r="G265" s="1" t="s">
        <v>11</v>
      </c>
      <c r="H265" s="6">
        <v>43950</v>
      </c>
      <c r="I265" s="12">
        <f t="shared" si="4"/>
        <v>4</v>
      </c>
    </row>
    <row r="266" spans="1:9" x14ac:dyDescent="0.25">
      <c r="A266" s="1" t="s">
        <v>402</v>
      </c>
      <c r="B266" s="1" t="s">
        <v>9</v>
      </c>
      <c r="C266" s="1" t="s">
        <v>42</v>
      </c>
      <c r="D266" s="1" t="s">
        <v>43</v>
      </c>
      <c r="E266" s="4" t="s">
        <v>10</v>
      </c>
      <c r="F266" s="4">
        <v>35</v>
      </c>
      <c r="G266" s="1" t="s">
        <v>11</v>
      </c>
      <c r="H266" s="6">
        <v>43950</v>
      </c>
      <c r="I266" s="12">
        <f t="shared" si="4"/>
        <v>4</v>
      </c>
    </row>
    <row r="267" spans="1:9" x14ac:dyDescent="0.25">
      <c r="A267" s="1" t="s">
        <v>368</v>
      </c>
      <c r="B267" s="1" t="s">
        <v>9</v>
      </c>
      <c r="C267" s="1" t="s">
        <v>9</v>
      </c>
      <c r="D267" s="1" t="s">
        <v>16</v>
      </c>
      <c r="E267" s="4" t="s">
        <v>10</v>
      </c>
      <c r="F267" s="4">
        <v>40</v>
      </c>
      <c r="G267" s="1" t="s">
        <v>11</v>
      </c>
      <c r="H267" s="6">
        <v>43950</v>
      </c>
      <c r="I267" s="12">
        <f t="shared" si="4"/>
        <v>4</v>
      </c>
    </row>
    <row r="268" spans="1:9" x14ac:dyDescent="0.25">
      <c r="A268" s="1" t="s">
        <v>661</v>
      </c>
      <c r="B268" s="1" t="s">
        <v>9</v>
      </c>
      <c r="C268" s="1" t="s">
        <v>9</v>
      </c>
      <c r="D268" s="1" t="s">
        <v>56</v>
      </c>
      <c r="E268" s="4" t="s">
        <v>10</v>
      </c>
      <c r="F268" s="4">
        <v>43</v>
      </c>
      <c r="G268" s="1" t="s">
        <v>11</v>
      </c>
      <c r="H268" s="6">
        <v>43950</v>
      </c>
      <c r="I268" s="12">
        <f t="shared" si="4"/>
        <v>4</v>
      </c>
    </row>
    <row r="269" spans="1:9" x14ac:dyDescent="0.25">
      <c r="A269" s="1" t="s">
        <v>838</v>
      </c>
      <c r="B269" s="1" t="s">
        <v>9</v>
      </c>
      <c r="C269" s="1" t="s">
        <v>9</v>
      </c>
      <c r="D269" s="1" t="s">
        <v>47</v>
      </c>
      <c r="E269" s="4" t="s">
        <v>10</v>
      </c>
      <c r="F269" s="4">
        <v>43</v>
      </c>
      <c r="G269" s="1" t="s">
        <v>17</v>
      </c>
      <c r="H269" s="6">
        <v>43950</v>
      </c>
      <c r="I269" s="12">
        <f t="shared" si="4"/>
        <v>4</v>
      </c>
    </row>
    <row r="270" spans="1:9" x14ac:dyDescent="0.25">
      <c r="A270" s="1" t="s">
        <v>915</v>
      </c>
      <c r="B270" s="1" t="s">
        <v>9</v>
      </c>
      <c r="C270" s="1" t="s">
        <v>133</v>
      </c>
      <c r="D270" s="1" t="s">
        <v>810</v>
      </c>
      <c r="E270" s="4" t="s">
        <v>10</v>
      </c>
      <c r="F270" s="4">
        <v>44</v>
      </c>
      <c r="G270" s="1" t="s">
        <v>11</v>
      </c>
      <c r="H270" s="6">
        <v>43950</v>
      </c>
      <c r="I270" s="12">
        <f t="shared" si="4"/>
        <v>4</v>
      </c>
    </row>
    <row r="271" spans="1:9" x14ac:dyDescent="0.25">
      <c r="A271" s="1" t="s">
        <v>565</v>
      </c>
      <c r="B271" s="1" t="s">
        <v>9</v>
      </c>
      <c r="C271" s="1" t="s">
        <v>19</v>
      </c>
      <c r="D271" s="1" t="s">
        <v>25</v>
      </c>
      <c r="E271" s="4" t="s">
        <v>10</v>
      </c>
      <c r="F271" s="4">
        <v>47</v>
      </c>
      <c r="G271" s="1" t="s">
        <v>11</v>
      </c>
      <c r="H271" s="6">
        <v>43950</v>
      </c>
      <c r="I271" s="12">
        <f t="shared" si="4"/>
        <v>4</v>
      </c>
    </row>
    <row r="272" spans="1:9" x14ac:dyDescent="0.25">
      <c r="A272" s="1" t="s">
        <v>533</v>
      </c>
      <c r="B272" s="1" t="s">
        <v>9</v>
      </c>
      <c r="C272" s="1" t="s">
        <v>9</v>
      </c>
      <c r="D272" s="1" t="s">
        <v>16</v>
      </c>
      <c r="E272" s="4" t="s">
        <v>10</v>
      </c>
      <c r="F272" s="4">
        <v>50</v>
      </c>
      <c r="G272" s="1" t="s">
        <v>11</v>
      </c>
      <c r="H272" s="6">
        <v>43950</v>
      </c>
      <c r="I272" s="12">
        <f t="shared" si="4"/>
        <v>4</v>
      </c>
    </row>
    <row r="273" spans="1:9" x14ac:dyDescent="0.25">
      <c r="A273" s="1" t="s">
        <v>657</v>
      </c>
      <c r="B273" s="1" t="s">
        <v>9</v>
      </c>
      <c r="C273" s="1" t="s">
        <v>9</v>
      </c>
      <c r="D273" s="1" t="s">
        <v>9</v>
      </c>
      <c r="E273" s="4" t="s">
        <v>10</v>
      </c>
      <c r="F273" s="4">
        <v>54</v>
      </c>
      <c r="G273" s="1" t="s">
        <v>11</v>
      </c>
      <c r="H273" s="6">
        <v>43950</v>
      </c>
      <c r="I273" s="12">
        <f t="shared" si="4"/>
        <v>4</v>
      </c>
    </row>
    <row r="274" spans="1:9" x14ac:dyDescent="0.25">
      <c r="A274" s="1" t="s">
        <v>691</v>
      </c>
      <c r="B274" s="1" t="s">
        <v>9</v>
      </c>
      <c r="C274" s="1" t="s">
        <v>9</v>
      </c>
      <c r="D274" s="1" t="s">
        <v>16</v>
      </c>
      <c r="E274" s="4" t="s">
        <v>10</v>
      </c>
      <c r="F274" s="4">
        <v>55</v>
      </c>
      <c r="G274" s="1" t="s">
        <v>11</v>
      </c>
      <c r="H274" s="6">
        <v>43950</v>
      </c>
      <c r="I274" s="12">
        <f t="shared" si="4"/>
        <v>4</v>
      </c>
    </row>
    <row r="275" spans="1:9" x14ac:dyDescent="0.25">
      <c r="A275" s="1" t="s">
        <v>692</v>
      </c>
      <c r="B275" s="1" t="s">
        <v>9</v>
      </c>
      <c r="C275" s="1" t="s">
        <v>9</v>
      </c>
      <c r="D275" s="1" t="s">
        <v>9</v>
      </c>
      <c r="E275" s="4" t="s">
        <v>10</v>
      </c>
      <c r="F275" s="4">
        <v>58</v>
      </c>
      <c r="G275" s="1" t="s">
        <v>11</v>
      </c>
      <c r="H275" s="6">
        <v>43950</v>
      </c>
      <c r="I275" s="12">
        <f t="shared" si="4"/>
        <v>4</v>
      </c>
    </row>
    <row r="276" spans="1:9" x14ac:dyDescent="0.25">
      <c r="A276" s="1" t="s">
        <v>525</v>
      </c>
      <c r="B276" s="1" t="s">
        <v>9</v>
      </c>
      <c r="C276" s="1" t="s">
        <v>9</v>
      </c>
      <c r="D276" s="1" t="s">
        <v>13</v>
      </c>
      <c r="E276" s="4" t="s">
        <v>10</v>
      </c>
      <c r="F276" s="4">
        <v>32</v>
      </c>
      <c r="G276" s="1" t="s">
        <v>11</v>
      </c>
      <c r="H276" s="6">
        <v>43951</v>
      </c>
      <c r="I276" s="12">
        <f t="shared" si="4"/>
        <v>4</v>
      </c>
    </row>
    <row r="277" spans="1:9" x14ac:dyDescent="0.25">
      <c r="A277" s="1" t="s">
        <v>496</v>
      </c>
      <c r="B277" s="1" t="s">
        <v>9</v>
      </c>
      <c r="C277" s="1" t="s">
        <v>9</v>
      </c>
      <c r="D277" s="1" t="s">
        <v>9</v>
      </c>
      <c r="E277" s="4" t="s">
        <v>10</v>
      </c>
      <c r="F277" s="4">
        <v>33</v>
      </c>
      <c r="G277" s="1" t="s">
        <v>17</v>
      </c>
      <c r="H277" s="6">
        <v>43951</v>
      </c>
      <c r="I277" s="12">
        <f t="shared" si="4"/>
        <v>4</v>
      </c>
    </row>
    <row r="278" spans="1:9" x14ac:dyDescent="0.25">
      <c r="A278" s="1" t="s">
        <v>1195</v>
      </c>
      <c r="B278" s="1" t="s">
        <v>9</v>
      </c>
      <c r="C278" s="1" t="s">
        <v>9</v>
      </c>
      <c r="D278" s="1" t="s">
        <v>47</v>
      </c>
      <c r="E278" s="4" t="s">
        <v>10</v>
      </c>
      <c r="F278" s="4">
        <v>33</v>
      </c>
      <c r="G278" s="1" t="s">
        <v>11</v>
      </c>
      <c r="H278" s="6">
        <v>43951</v>
      </c>
      <c r="I278" s="12">
        <f t="shared" si="4"/>
        <v>4</v>
      </c>
    </row>
    <row r="279" spans="1:9" x14ac:dyDescent="0.25">
      <c r="A279" s="1" t="s">
        <v>1225</v>
      </c>
      <c r="B279" s="1" t="s">
        <v>9</v>
      </c>
      <c r="C279" s="1" t="s">
        <v>108</v>
      </c>
      <c r="D279" s="1" t="s">
        <v>1226</v>
      </c>
      <c r="E279" s="4" t="s">
        <v>10</v>
      </c>
      <c r="F279" s="4">
        <v>36</v>
      </c>
      <c r="G279" s="1" t="s">
        <v>17</v>
      </c>
      <c r="H279" s="6">
        <v>43951</v>
      </c>
      <c r="I279" s="12">
        <f t="shared" si="4"/>
        <v>4</v>
      </c>
    </row>
    <row r="280" spans="1:9" x14ac:dyDescent="0.25">
      <c r="A280" s="1" t="s">
        <v>386</v>
      </c>
      <c r="B280" s="1" t="s">
        <v>9</v>
      </c>
      <c r="C280" s="1" t="s">
        <v>9</v>
      </c>
      <c r="D280" s="1" t="s">
        <v>47</v>
      </c>
      <c r="E280" s="4" t="s">
        <v>10</v>
      </c>
      <c r="F280" s="4">
        <v>37</v>
      </c>
      <c r="G280" s="1" t="s">
        <v>17</v>
      </c>
      <c r="H280" s="6">
        <v>43951</v>
      </c>
      <c r="I280" s="12">
        <f t="shared" si="4"/>
        <v>4</v>
      </c>
    </row>
    <row r="281" spans="1:9" x14ac:dyDescent="0.25">
      <c r="A281" s="1" t="s">
        <v>662</v>
      </c>
      <c r="B281" s="1" t="s">
        <v>9</v>
      </c>
      <c r="C281" s="1" t="s">
        <v>9</v>
      </c>
      <c r="D281" s="1" t="s">
        <v>56</v>
      </c>
      <c r="E281" s="4" t="s">
        <v>10</v>
      </c>
      <c r="F281" s="4">
        <v>41</v>
      </c>
      <c r="G281" s="1" t="s">
        <v>11</v>
      </c>
      <c r="H281" s="6">
        <v>43951</v>
      </c>
      <c r="I281" s="12">
        <f t="shared" si="4"/>
        <v>4</v>
      </c>
    </row>
    <row r="282" spans="1:9" x14ac:dyDescent="0.25">
      <c r="A282" s="1" t="s">
        <v>390</v>
      </c>
      <c r="B282" s="1" t="s">
        <v>9</v>
      </c>
      <c r="C282" s="1" t="s">
        <v>9</v>
      </c>
      <c r="D282" s="1" t="s">
        <v>16</v>
      </c>
      <c r="E282" s="4" t="s">
        <v>10</v>
      </c>
      <c r="F282" s="4">
        <v>44</v>
      </c>
      <c r="G282" s="1" t="s">
        <v>17</v>
      </c>
      <c r="H282" s="6">
        <v>43951</v>
      </c>
      <c r="I282" s="12">
        <f t="shared" si="4"/>
        <v>4</v>
      </c>
    </row>
    <row r="283" spans="1:9" x14ac:dyDescent="0.25">
      <c r="A283" s="1" t="s">
        <v>939</v>
      </c>
      <c r="B283" s="1" t="s">
        <v>9</v>
      </c>
      <c r="C283" s="1" t="s">
        <v>9</v>
      </c>
      <c r="D283" s="1" t="s">
        <v>13</v>
      </c>
      <c r="E283" s="4" t="s">
        <v>10</v>
      </c>
      <c r="F283" s="4">
        <v>44</v>
      </c>
      <c r="G283" s="1" t="s">
        <v>11</v>
      </c>
      <c r="H283" s="6">
        <v>43951</v>
      </c>
      <c r="I283" s="12">
        <f t="shared" si="4"/>
        <v>4</v>
      </c>
    </row>
    <row r="284" spans="1:9" x14ac:dyDescent="0.25">
      <c r="A284" s="1" t="s">
        <v>531</v>
      </c>
      <c r="B284" s="1" t="s">
        <v>9</v>
      </c>
      <c r="C284" s="1" t="s">
        <v>9</v>
      </c>
      <c r="D284" s="1" t="s">
        <v>47</v>
      </c>
      <c r="E284" s="4" t="s">
        <v>10</v>
      </c>
      <c r="F284" s="4">
        <v>48</v>
      </c>
      <c r="G284" s="1" t="s">
        <v>11</v>
      </c>
      <c r="H284" s="6">
        <v>43951</v>
      </c>
      <c r="I284" s="12">
        <f t="shared" si="4"/>
        <v>4</v>
      </c>
    </row>
    <row r="285" spans="1:9" x14ac:dyDescent="0.25">
      <c r="A285" s="1" t="s">
        <v>1221</v>
      </c>
      <c r="B285" s="1" t="s">
        <v>9</v>
      </c>
      <c r="C285" s="1" t="s">
        <v>9</v>
      </c>
      <c r="D285" s="1" t="s">
        <v>47</v>
      </c>
      <c r="E285" s="4" t="s">
        <v>10</v>
      </c>
      <c r="F285" s="4">
        <v>51</v>
      </c>
      <c r="G285" s="1" t="s">
        <v>17</v>
      </c>
      <c r="H285" s="6">
        <v>43951</v>
      </c>
      <c r="I285" s="12">
        <f t="shared" si="4"/>
        <v>4</v>
      </c>
    </row>
    <row r="286" spans="1:9" x14ac:dyDescent="0.25">
      <c r="A286" s="1" t="s">
        <v>567</v>
      </c>
      <c r="B286" s="1" t="s">
        <v>9</v>
      </c>
      <c r="C286" s="1" t="s">
        <v>9</v>
      </c>
      <c r="D286" s="1" t="s">
        <v>9</v>
      </c>
      <c r="E286" s="4" t="s">
        <v>10</v>
      </c>
      <c r="F286" s="4">
        <v>52</v>
      </c>
      <c r="G286" s="1" t="s">
        <v>11</v>
      </c>
      <c r="H286" s="6">
        <v>43951</v>
      </c>
      <c r="I286" s="12">
        <f t="shared" si="4"/>
        <v>4</v>
      </c>
    </row>
    <row r="287" spans="1:9" x14ac:dyDescent="0.25">
      <c r="A287" s="1" t="s">
        <v>568</v>
      </c>
      <c r="B287" s="1" t="s">
        <v>9</v>
      </c>
      <c r="C287" s="1" t="s">
        <v>9</v>
      </c>
      <c r="D287" s="1" t="s">
        <v>16</v>
      </c>
      <c r="E287" s="4" t="s">
        <v>10</v>
      </c>
      <c r="F287" s="4">
        <v>52</v>
      </c>
      <c r="G287" s="1" t="s">
        <v>11</v>
      </c>
      <c r="H287" s="6">
        <v>43951</v>
      </c>
      <c r="I287" s="12">
        <f t="shared" si="4"/>
        <v>4</v>
      </c>
    </row>
    <row r="288" spans="1:9" x14ac:dyDescent="0.25">
      <c r="A288" s="1" t="s">
        <v>499</v>
      </c>
      <c r="B288" s="1" t="s">
        <v>9</v>
      </c>
      <c r="C288" s="1" t="s">
        <v>9</v>
      </c>
      <c r="D288" s="1" t="s">
        <v>47</v>
      </c>
      <c r="E288" s="4" t="s">
        <v>10</v>
      </c>
      <c r="F288" s="4">
        <v>53</v>
      </c>
      <c r="G288" s="1" t="s">
        <v>11</v>
      </c>
      <c r="H288" s="6">
        <v>43951</v>
      </c>
      <c r="I288" s="12">
        <f t="shared" si="4"/>
        <v>4</v>
      </c>
    </row>
    <row r="289" spans="1:9" x14ac:dyDescent="0.25">
      <c r="A289" s="1" t="s">
        <v>569</v>
      </c>
      <c r="B289" s="1" t="s">
        <v>9</v>
      </c>
      <c r="C289" s="1" t="s">
        <v>9</v>
      </c>
      <c r="D289" s="1" t="s">
        <v>9</v>
      </c>
      <c r="E289" s="4" t="s">
        <v>10</v>
      </c>
      <c r="F289" s="4">
        <v>53</v>
      </c>
      <c r="G289" s="1" t="s">
        <v>11</v>
      </c>
      <c r="H289" s="6">
        <v>43951</v>
      </c>
      <c r="I289" s="12">
        <f t="shared" si="4"/>
        <v>4</v>
      </c>
    </row>
    <row r="290" spans="1:9" x14ac:dyDescent="0.25">
      <c r="A290" s="1" t="s">
        <v>289</v>
      </c>
      <c r="B290" s="1" t="s">
        <v>9</v>
      </c>
      <c r="C290" s="1" t="s">
        <v>9</v>
      </c>
      <c r="D290" s="1" t="s">
        <v>47</v>
      </c>
      <c r="E290" s="4" t="s">
        <v>10</v>
      </c>
      <c r="F290" s="4">
        <v>55</v>
      </c>
      <c r="G290" s="1" t="s">
        <v>17</v>
      </c>
      <c r="H290" s="6">
        <v>43951</v>
      </c>
      <c r="I290" s="12">
        <f t="shared" si="4"/>
        <v>4</v>
      </c>
    </row>
    <row r="291" spans="1:9" x14ac:dyDescent="0.25">
      <c r="A291" s="1" t="s">
        <v>572</v>
      </c>
      <c r="B291" s="1" t="s">
        <v>9</v>
      </c>
      <c r="C291" s="1" t="s">
        <v>9</v>
      </c>
      <c r="D291" s="1" t="s">
        <v>9</v>
      </c>
      <c r="E291" s="4" t="s">
        <v>10</v>
      </c>
      <c r="F291" s="4">
        <v>56</v>
      </c>
      <c r="G291" s="1" t="s">
        <v>11</v>
      </c>
      <c r="H291" s="6">
        <v>43951</v>
      </c>
      <c r="I291" s="12">
        <f t="shared" si="4"/>
        <v>4</v>
      </c>
    </row>
    <row r="292" spans="1:9" x14ac:dyDescent="0.25">
      <c r="A292" s="1" t="s">
        <v>920</v>
      </c>
      <c r="B292" s="1" t="s">
        <v>9</v>
      </c>
      <c r="C292" s="1" t="s">
        <v>9</v>
      </c>
      <c r="D292" s="1" t="s">
        <v>9</v>
      </c>
      <c r="E292" s="4" t="s">
        <v>10</v>
      </c>
      <c r="F292" s="4">
        <v>69</v>
      </c>
      <c r="G292" s="1" t="s">
        <v>11</v>
      </c>
      <c r="H292" s="6">
        <v>43951</v>
      </c>
      <c r="I292" s="12">
        <f t="shared" si="4"/>
        <v>4</v>
      </c>
    </row>
    <row r="293" spans="1:9" x14ac:dyDescent="0.25">
      <c r="A293" s="1" t="s">
        <v>492</v>
      </c>
      <c r="B293" s="1" t="s">
        <v>9</v>
      </c>
      <c r="C293" s="1" t="s">
        <v>9</v>
      </c>
      <c r="D293" s="1" t="s">
        <v>16</v>
      </c>
      <c r="E293" s="4" t="s">
        <v>10</v>
      </c>
      <c r="F293" s="4">
        <v>23</v>
      </c>
      <c r="G293" s="1" t="s">
        <v>11</v>
      </c>
      <c r="H293" s="6">
        <v>43952</v>
      </c>
      <c r="I293" s="12">
        <f t="shared" si="4"/>
        <v>5</v>
      </c>
    </row>
    <row r="294" spans="1:9" x14ac:dyDescent="0.25">
      <c r="A294" s="1" t="s">
        <v>959</v>
      </c>
      <c r="B294" s="1" t="s">
        <v>9</v>
      </c>
      <c r="C294" s="1" t="s">
        <v>191</v>
      </c>
      <c r="D294" s="1" t="s">
        <v>191</v>
      </c>
      <c r="E294" s="4" t="s">
        <v>10</v>
      </c>
      <c r="F294" s="4">
        <v>27</v>
      </c>
      <c r="G294" s="1" t="s">
        <v>11</v>
      </c>
      <c r="H294" s="6">
        <v>43952</v>
      </c>
      <c r="I294" s="12">
        <f t="shared" si="4"/>
        <v>5</v>
      </c>
    </row>
    <row r="295" spans="1:9" x14ac:dyDescent="0.25">
      <c r="A295" s="1" t="s">
        <v>960</v>
      </c>
      <c r="B295" s="1" t="s">
        <v>9</v>
      </c>
      <c r="C295" s="1" t="s">
        <v>9</v>
      </c>
      <c r="D295" s="1" t="s">
        <v>16</v>
      </c>
      <c r="E295" s="4" t="s">
        <v>10</v>
      </c>
      <c r="F295" s="4">
        <v>27</v>
      </c>
      <c r="G295" s="1" t="s">
        <v>11</v>
      </c>
      <c r="H295" s="6">
        <v>43952</v>
      </c>
      <c r="I295" s="12">
        <f t="shared" si="4"/>
        <v>5</v>
      </c>
    </row>
    <row r="296" spans="1:9" x14ac:dyDescent="0.25">
      <c r="A296" s="1" t="s">
        <v>700</v>
      </c>
      <c r="B296" s="1" t="s">
        <v>9</v>
      </c>
      <c r="C296" s="1" t="s">
        <v>9</v>
      </c>
      <c r="D296" s="1" t="s">
        <v>689</v>
      </c>
      <c r="E296" s="4" t="s">
        <v>10</v>
      </c>
      <c r="F296" s="4">
        <v>28</v>
      </c>
      <c r="G296" s="1" t="s">
        <v>11</v>
      </c>
      <c r="H296" s="6">
        <v>43952</v>
      </c>
      <c r="I296" s="12">
        <f t="shared" si="4"/>
        <v>5</v>
      </c>
    </row>
    <row r="297" spans="1:9" x14ac:dyDescent="0.25">
      <c r="A297" s="1" t="s">
        <v>669</v>
      </c>
      <c r="B297" s="1" t="s">
        <v>9</v>
      </c>
      <c r="C297" s="1" t="s">
        <v>9</v>
      </c>
      <c r="D297" s="1" t="s">
        <v>47</v>
      </c>
      <c r="E297" s="4" t="s">
        <v>10</v>
      </c>
      <c r="F297" s="4">
        <v>30</v>
      </c>
      <c r="G297" s="1" t="s">
        <v>11</v>
      </c>
      <c r="H297" s="6">
        <v>43952</v>
      </c>
      <c r="I297" s="12">
        <f t="shared" si="4"/>
        <v>5</v>
      </c>
    </row>
    <row r="298" spans="1:9" x14ac:dyDescent="0.25">
      <c r="A298" s="1" t="s">
        <v>674</v>
      </c>
      <c r="B298" s="1" t="s">
        <v>9</v>
      </c>
      <c r="C298" s="1" t="s">
        <v>9</v>
      </c>
      <c r="D298" s="1" t="s">
        <v>9</v>
      </c>
      <c r="E298" s="4" t="s">
        <v>10</v>
      </c>
      <c r="F298" s="4">
        <v>35</v>
      </c>
      <c r="G298" s="1" t="s">
        <v>11</v>
      </c>
      <c r="H298" s="6">
        <v>43952</v>
      </c>
      <c r="I298" s="12">
        <f t="shared" si="4"/>
        <v>5</v>
      </c>
    </row>
    <row r="299" spans="1:9" x14ac:dyDescent="0.25">
      <c r="A299" s="1" t="s">
        <v>503</v>
      </c>
      <c r="B299" s="1" t="s">
        <v>9</v>
      </c>
      <c r="C299" s="1" t="s">
        <v>140</v>
      </c>
      <c r="D299" s="1" t="s">
        <v>140</v>
      </c>
      <c r="E299" s="4" t="s">
        <v>10</v>
      </c>
      <c r="F299" s="4">
        <v>20</v>
      </c>
      <c r="G299" s="1" t="s">
        <v>11</v>
      </c>
      <c r="H299" s="6">
        <v>43953</v>
      </c>
      <c r="I299" s="12">
        <f t="shared" si="4"/>
        <v>5</v>
      </c>
    </row>
    <row r="300" spans="1:9" x14ac:dyDescent="0.25">
      <c r="A300" s="1" t="s">
        <v>536</v>
      </c>
      <c r="B300" s="1" t="s">
        <v>9</v>
      </c>
      <c r="C300" s="1" t="s">
        <v>140</v>
      </c>
      <c r="D300" s="1" t="s">
        <v>140</v>
      </c>
      <c r="E300" s="4" t="s">
        <v>10</v>
      </c>
      <c r="F300" s="4">
        <v>22</v>
      </c>
      <c r="G300" s="1" t="s">
        <v>11</v>
      </c>
      <c r="H300" s="6">
        <v>43953</v>
      </c>
      <c r="I300" s="12">
        <f t="shared" si="4"/>
        <v>5</v>
      </c>
    </row>
    <row r="301" spans="1:9" x14ac:dyDescent="0.25">
      <c r="A301" s="1" t="s">
        <v>1222</v>
      </c>
      <c r="B301" s="1" t="s">
        <v>9</v>
      </c>
      <c r="C301" s="1" t="s">
        <v>97</v>
      </c>
      <c r="D301" s="1" t="s">
        <v>97</v>
      </c>
      <c r="E301" s="4" t="s">
        <v>10</v>
      </c>
      <c r="F301" s="4">
        <v>22</v>
      </c>
      <c r="G301" s="1" t="s">
        <v>17</v>
      </c>
      <c r="H301" s="6">
        <v>43953</v>
      </c>
      <c r="I301" s="12">
        <f t="shared" si="4"/>
        <v>5</v>
      </c>
    </row>
    <row r="302" spans="1:9" x14ac:dyDescent="0.25">
      <c r="A302" s="1" t="s">
        <v>494</v>
      </c>
      <c r="B302" s="1" t="s">
        <v>9</v>
      </c>
      <c r="C302" s="1" t="s">
        <v>9</v>
      </c>
      <c r="D302" s="1" t="s">
        <v>47</v>
      </c>
      <c r="E302" s="4" t="s">
        <v>10</v>
      </c>
      <c r="F302" s="4">
        <v>29</v>
      </c>
      <c r="G302" s="1" t="s">
        <v>11</v>
      </c>
      <c r="H302" s="6">
        <v>43953</v>
      </c>
      <c r="I302" s="12">
        <f t="shared" si="4"/>
        <v>5</v>
      </c>
    </row>
    <row r="303" spans="1:9" x14ac:dyDescent="0.25">
      <c r="A303" s="1" t="s">
        <v>668</v>
      </c>
      <c r="B303" s="1" t="s">
        <v>9</v>
      </c>
      <c r="C303" s="1" t="s">
        <v>9</v>
      </c>
      <c r="D303" s="1" t="s">
        <v>16</v>
      </c>
      <c r="E303" s="4" t="s">
        <v>10</v>
      </c>
      <c r="F303" s="4">
        <v>31</v>
      </c>
      <c r="G303" s="1" t="s">
        <v>11</v>
      </c>
      <c r="H303" s="6">
        <v>43953</v>
      </c>
      <c r="I303" s="12">
        <f t="shared" si="4"/>
        <v>5</v>
      </c>
    </row>
    <row r="304" spans="1:9" x14ac:dyDescent="0.25">
      <c r="A304" s="1" t="s">
        <v>488</v>
      </c>
      <c r="B304" s="1" t="s">
        <v>9</v>
      </c>
      <c r="C304" s="1" t="s">
        <v>97</v>
      </c>
      <c r="D304" s="1" t="s">
        <v>97</v>
      </c>
      <c r="E304" s="4" t="s">
        <v>10</v>
      </c>
      <c r="F304" s="4">
        <v>33</v>
      </c>
      <c r="G304" s="1" t="s">
        <v>11</v>
      </c>
      <c r="H304" s="6">
        <v>43953</v>
      </c>
      <c r="I304" s="12">
        <f t="shared" si="4"/>
        <v>5</v>
      </c>
    </row>
    <row r="305" spans="1:9" x14ac:dyDescent="0.25">
      <c r="A305" s="1" t="s">
        <v>833</v>
      </c>
      <c r="B305" s="1" t="s">
        <v>9</v>
      </c>
      <c r="C305" s="1" t="s">
        <v>9</v>
      </c>
      <c r="D305" s="1" t="s">
        <v>9</v>
      </c>
      <c r="E305" s="4" t="s">
        <v>10</v>
      </c>
      <c r="F305" s="4">
        <v>34</v>
      </c>
      <c r="G305" s="1" t="s">
        <v>17</v>
      </c>
      <c r="H305" s="6">
        <v>43953</v>
      </c>
      <c r="I305" s="12">
        <f t="shared" si="4"/>
        <v>5</v>
      </c>
    </row>
    <row r="306" spans="1:9" x14ac:dyDescent="0.25">
      <c r="A306" s="1" t="s">
        <v>929</v>
      </c>
      <c r="B306" s="1" t="s">
        <v>9</v>
      </c>
      <c r="C306" s="1" t="s">
        <v>50</v>
      </c>
      <c r="D306" s="1" t="s">
        <v>454</v>
      </c>
      <c r="E306" s="4" t="s">
        <v>10</v>
      </c>
      <c r="F306" s="4">
        <v>35</v>
      </c>
      <c r="G306" s="1" t="s">
        <v>11</v>
      </c>
      <c r="H306" s="6">
        <v>43953</v>
      </c>
      <c r="I306" s="12">
        <f t="shared" si="4"/>
        <v>5</v>
      </c>
    </row>
    <row r="307" spans="1:9" x14ac:dyDescent="0.25">
      <c r="A307" s="1" t="s">
        <v>1197</v>
      </c>
      <c r="B307" s="1" t="s">
        <v>9</v>
      </c>
      <c r="C307" s="1" t="s">
        <v>108</v>
      </c>
      <c r="D307" s="1" t="s">
        <v>1198</v>
      </c>
      <c r="E307" s="4" t="s">
        <v>10</v>
      </c>
      <c r="F307" s="4">
        <v>36</v>
      </c>
      <c r="G307" s="1" t="s">
        <v>11</v>
      </c>
      <c r="H307" s="6">
        <v>43953</v>
      </c>
      <c r="I307" s="12">
        <f t="shared" si="4"/>
        <v>5</v>
      </c>
    </row>
    <row r="308" spans="1:9" x14ac:dyDescent="0.25">
      <c r="A308" s="1" t="s">
        <v>339</v>
      </c>
      <c r="B308" s="1" t="s">
        <v>9</v>
      </c>
      <c r="C308" s="1" t="s">
        <v>97</v>
      </c>
      <c r="D308" s="1" t="s">
        <v>97</v>
      </c>
      <c r="E308" s="4" t="s">
        <v>10</v>
      </c>
      <c r="F308" s="4">
        <v>40</v>
      </c>
      <c r="G308" s="1" t="s">
        <v>11</v>
      </c>
      <c r="H308" s="6">
        <v>43953</v>
      </c>
      <c r="I308" s="12">
        <f t="shared" si="4"/>
        <v>5</v>
      </c>
    </row>
    <row r="309" spans="1:9" x14ac:dyDescent="0.25">
      <c r="A309" s="1" t="s">
        <v>340</v>
      </c>
      <c r="B309" s="1" t="s">
        <v>9</v>
      </c>
      <c r="C309" s="1" t="s">
        <v>97</v>
      </c>
      <c r="D309" s="1" t="s">
        <v>97</v>
      </c>
      <c r="E309" s="4" t="s">
        <v>10</v>
      </c>
      <c r="F309" s="4">
        <v>42</v>
      </c>
      <c r="G309" s="1" t="s">
        <v>11</v>
      </c>
      <c r="H309" s="6">
        <v>43953</v>
      </c>
      <c r="I309" s="12">
        <f t="shared" si="4"/>
        <v>5</v>
      </c>
    </row>
    <row r="310" spans="1:9" x14ac:dyDescent="0.25">
      <c r="A310" s="1" t="s">
        <v>521</v>
      </c>
      <c r="B310" s="1" t="s">
        <v>9</v>
      </c>
      <c r="C310" s="1" t="s">
        <v>19</v>
      </c>
      <c r="D310" s="1" t="s">
        <v>67</v>
      </c>
      <c r="E310" s="4" t="s">
        <v>10</v>
      </c>
      <c r="F310" s="4">
        <v>17</v>
      </c>
      <c r="G310" s="1" t="s">
        <v>11</v>
      </c>
      <c r="H310" s="6">
        <v>43954</v>
      </c>
      <c r="I310" s="12">
        <f t="shared" si="4"/>
        <v>5</v>
      </c>
    </row>
    <row r="311" spans="1:9" x14ac:dyDescent="0.25">
      <c r="A311" s="1" t="s">
        <v>1218</v>
      </c>
      <c r="B311" s="1" t="s">
        <v>9</v>
      </c>
      <c r="C311" s="1" t="s">
        <v>9</v>
      </c>
      <c r="D311" s="1" t="s">
        <v>9</v>
      </c>
      <c r="E311" s="4" t="s">
        <v>10</v>
      </c>
      <c r="F311" s="4">
        <v>36</v>
      </c>
      <c r="G311" s="1" t="s">
        <v>17</v>
      </c>
      <c r="H311" s="6">
        <v>43954</v>
      </c>
      <c r="I311" s="12">
        <f t="shared" si="4"/>
        <v>5</v>
      </c>
    </row>
    <row r="312" spans="1:9" x14ac:dyDescent="0.25">
      <c r="A312" s="1" t="s">
        <v>1312</v>
      </c>
      <c r="B312" s="1" t="s">
        <v>9</v>
      </c>
      <c r="C312" s="1" t="s">
        <v>9</v>
      </c>
      <c r="D312" s="1" t="s">
        <v>9</v>
      </c>
      <c r="E312" s="4" t="s">
        <v>1301</v>
      </c>
      <c r="F312" s="4">
        <v>23</v>
      </c>
      <c r="G312" s="1" t="s">
        <v>17</v>
      </c>
      <c r="H312" s="6">
        <v>43955</v>
      </c>
      <c r="I312" s="12">
        <f t="shared" si="4"/>
        <v>5</v>
      </c>
    </row>
    <row r="313" spans="1:9" x14ac:dyDescent="0.25">
      <c r="A313" s="1" t="s">
        <v>934</v>
      </c>
      <c r="B313" s="1" t="s">
        <v>9</v>
      </c>
      <c r="C313" s="1" t="s">
        <v>9</v>
      </c>
      <c r="D313" s="1" t="s">
        <v>9</v>
      </c>
      <c r="E313" s="4" t="s">
        <v>10</v>
      </c>
      <c r="F313" s="4">
        <v>40</v>
      </c>
      <c r="G313" s="1" t="s">
        <v>11</v>
      </c>
      <c r="H313" s="6">
        <v>43955</v>
      </c>
      <c r="I313" s="12">
        <f t="shared" si="4"/>
        <v>5</v>
      </c>
    </row>
    <row r="314" spans="1:9" x14ac:dyDescent="0.25">
      <c r="A314" s="1" t="s">
        <v>1201</v>
      </c>
      <c r="B314" s="1" t="s">
        <v>9</v>
      </c>
      <c r="C314" s="1" t="s">
        <v>9</v>
      </c>
      <c r="D314" s="1" t="s">
        <v>9</v>
      </c>
      <c r="E314" s="4" t="s">
        <v>10</v>
      </c>
      <c r="F314" s="4">
        <v>46</v>
      </c>
      <c r="G314" s="1" t="s">
        <v>11</v>
      </c>
      <c r="H314" s="6">
        <v>43955</v>
      </c>
      <c r="I314" s="12">
        <f t="shared" si="4"/>
        <v>5</v>
      </c>
    </row>
    <row r="315" spans="1:9" x14ac:dyDescent="0.25">
      <c r="A315" s="1" t="s">
        <v>578</v>
      </c>
      <c r="B315" s="1" t="s">
        <v>9</v>
      </c>
      <c r="C315" s="1" t="s">
        <v>9</v>
      </c>
      <c r="D315" s="1" t="s">
        <v>47</v>
      </c>
      <c r="E315" s="4" t="s">
        <v>10</v>
      </c>
      <c r="F315" s="4">
        <v>48</v>
      </c>
      <c r="G315" s="1" t="s">
        <v>17</v>
      </c>
      <c r="H315" s="6">
        <v>43955</v>
      </c>
      <c r="I315" s="12">
        <f t="shared" si="4"/>
        <v>5</v>
      </c>
    </row>
    <row r="316" spans="1:9" x14ac:dyDescent="0.25">
      <c r="A316" s="1" t="s">
        <v>579</v>
      </c>
      <c r="B316" s="1" t="s">
        <v>9</v>
      </c>
      <c r="C316" s="1" t="s">
        <v>9</v>
      </c>
      <c r="D316" s="1" t="s">
        <v>47</v>
      </c>
      <c r="E316" s="4" t="s">
        <v>10</v>
      </c>
      <c r="F316" s="4">
        <v>50</v>
      </c>
      <c r="G316" s="1" t="s">
        <v>17</v>
      </c>
      <c r="H316" s="6">
        <v>43955</v>
      </c>
      <c r="I316" s="12">
        <f t="shared" si="4"/>
        <v>5</v>
      </c>
    </row>
    <row r="317" spans="1:9" x14ac:dyDescent="0.25">
      <c r="A317" s="1" t="s">
        <v>576</v>
      </c>
      <c r="B317" s="1" t="s">
        <v>9</v>
      </c>
      <c r="C317" s="1" t="s">
        <v>19</v>
      </c>
      <c r="D317" s="1" t="s">
        <v>577</v>
      </c>
      <c r="E317" s="4" t="s">
        <v>10</v>
      </c>
      <c r="F317" s="4">
        <v>51</v>
      </c>
      <c r="G317" s="1" t="s">
        <v>11</v>
      </c>
      <c r="H317" s="6">
        <v>43955</v>
      </c>
      <c r="I317" s="12">
        <f t="shared" si="4"/>
        <v>5</v>
      </c>
    </row>
    <row r="318" spans="1:9" x14ac:dyDescent="0.25">
      <c r="A318" s="1" t="s">
        <v>1253</v>
      </c>
      <c r="B318" s="1" t="s">
        <v>9</v>
      </c>
      <c r="C318" s="1" t="s">
        <v>9</v>
      </c>
      <c r="D318" s="1" t="s">
        <v>47</v>
      </c>
      <c r="E318" s="4" t="s">
        <v>10</v>
      </c>
      <c r="F318" s="4">
        <v>53</v>
      </c>
      <c r="G318" s="1" t="s">
        <v>17</v>
      </c>
      <c r="H318" s="6">
        <v>43955</v>
      </c>
      <c r="I318" s="12">
        <f t="shared" si="4"/>
        <v>5</v>
      </c>
    </row>
    <row r="319" spans="1:9" x14ac:dyDescent="0.25">
      <c r="A319" s="1" t="s">
        <v>286</v>
      </c>
      <c r="B319" s="1" t="s">
        <v>9</v>
      </c>
      <c r="C319" s="1" t="s">
        <v>9</v>
      </c>
      <c r="D319" s="1" t="s">
        <v>16</v>
      </c>
      <c r="E319" s="4" t="s">
        <v>10</v>
      </c>
      <c r="F319" s="4">
        <v>14</v>
      </c>
      <c r="G319" s="1" t="s">
        <v>17</v>
      </c>
      <c r="H319" s="6">
        <v>43956</v>
      </c>
      <c r="I319" s="12">
        <f t="shared" si="4"/>
        <v>5</v>
      </c>
    </row>
    <row r="320" spans="1:9" x14ac:dyDescent="0.25">
      <c r="A320" s="1" t="s">
        <v>1171</v>
      </c>
      <c r="B320" s="1" t="s">
        <v>9</v>
      </c>
      <c r="C320" s="1" t="s">
        <v>9</v>
      </c>
      <c r="D320" s="1" t="s">
        <v>16</v>
      </c>
      <c r="E320" s="4" t="s">
        <v>10</v>
      </c>
      <c r="F320" s="4">
        <v>23</v>
      </c>
      <c r="G320" s="1" t="s">
        <v>11</v>
      </c>
      <c r="H320" s="6">
        <v>43956</v>
      </c>
      <c r="I320" s="12">
        <f t="shared" si="4"/>
        <v>5</v>
      </c>
    </row>
    <row r="321" spans="1:9" x14ac:dyDescent="0.25">
      <c r="A321" s="1" t="s">
        <v>1164</v>
      </c>
      <c r="B321" s="1" t="s">
        <v>9</v>
      </c>
      <c r="C321" s="1" t="s">
        <v>9</v>
      </c>
      <c r="D321" s="1" t="s">
        <v>56</v>
      </c>
      <c r="E321" s="4" t="s">
        <v>10</v>
      </c>
      <c r="F321" s="4">
        <v>28</v>
      </c>
      <c r="G321" s="1" t="s">
        <v>11</v>
      </c>
      <c r="H321" s="6">
        <v>43956</v>
      </c>
      <c r="I321" s="12">
        <f t="shared" si="4"/>
        <v>5</v>
      </c>
    </row>
    <row r="322" spans="1:9" x14ac:dyDescent="0.25">
      <c r="A322" s="1" t="s">
        <v>1170</v>
      </c>
      <c r="B322" s="1" t="s">
        <v>9</v>
      </c>
      <c r="C322" s="1" t="s">
        <v>9</v>
      </c>
      <c r="D322" s="1" t="s">
        <v>13</v>
      </c>
      <c r="E322" s="4" t="s">
        <v>10</v>
      </c>
      <c r="F322" s="4">
        <v>29</v>
      </c>
      <c r="G322" s="1" t="s">
        <v>17</v>
      </c>
      <c r="H322" s="6">
        <v>43956</v>
      </c>
      <c r="I322" s="12">
        <f t="shared" ref="I322:I385" si="5">MONTH(H322)</f>
        <v>5</v>
      </c>
    </row>
    <row r="323" spans="1:9" x14ac:dyDescent="0.25">
      <c r="A323" s="1" t="s">
        <v>1160</v>
      </c>
      <c r="B323" s="1" t="s">
        <v>9</v>
      </c>
      <c r="C323" s="1" t="s">
        <v>9</v>
      </c>
      <c r="D323" s="1" t="s">
        <v>56</v>
      </c>
      <c r="E323" s="4" t="s">
        <v>10</v>
      </c>
      <c r="F323" s="4">
        <v>30</v>
      </c>
      <c r="G323" s="1" t="s">
        <v>17</v>
      </c>
      <c r="H323" s="6">
        <v>43956</v>
      </c>
      <c r="I323" s="12">
        <f t="shared" si="5"/>
        <v>5</v>
      </c>
    </row>
    <row r="324" spans="1:9" x14ac:dyDescent="0.25">
      <c r="A324" s="1" t="s">
        <v>1162</v>
      </c>
      <c r="B324" s="1" t="s">
        <v>9</v>
      </c>
      <c r="C324" s="1" t="s">
        <v>9</v>
      </c>
      <c r="D324" s="1" t="s">
        <v>47</v>
      </c>
      <c r="E324" s="4" t="s">
        <v>10</v>
      </c>
      <c r="F324" s="4">
        <v>31</v>
      </c>
      <c r="G324" s="1" t="s">
        <v>17</v>
      </c>
      <c r="H324" s="6">
        <v>43956</v>
      </c>
      <c r="I324" s="12">
        <f t="shared" si="5"/>
        <v>5</v>
      </c>
    </row>
    <row r="325" spans="1:9" x14ac:dyDescent="0.25">
      <c r="A325" s="1" t="s">
        <v>1165</v>
      </c>
      <c r="B325" s="1" t="s">
        <v>9</v>
      </c>
      <c r="C325" s="1" t="s">
        <v>9</v>
      </c>
      <c r="D325" s="1" t="s">
        <v>9</v>
      </c>
      <c r="E325" s="4" t="s">
        <v>10</v>
      </c>
      <c r="F325" s="4">
        <v>31</v>
      </c>
      <c r="G325" s="1" t="s">
        <v>17</v>
      </c>
      <c r="H325" s="6">
        <v>43956</v>
      </c>
      <c r="I325" s="12">
        <f t="shared" si="5"/>
        <v>5</v>
      </c>
    </row>
    <row r="326" spans="1:9" x14ac:dyDescent="0.25">
      <c r="A326" s="1" t="s">
        <v>1158</v>
      </c>
      <c r="B326" s="1" t="s">
        <v>9</v>
      </c>
      <c r="C326" s="1" t="s">
        <v>9</v>
      </c>
      <c r="D326" s="1" t="s">
        <v>16</v>
      </c>
      <c r="E326" s="4" t="s">
        <v>10</v>
      </c>
      <c r="F326" s="4">
        <v>32</v>
      </c>
      <c r="G326" s="1" t="s">
        <v>11</v>
      </c>
      <c r="H326" s="6">
        <v>43956</v>
      </c>
      <c r="I326" s="12">
        <f t="shared" si="5"/>
        <v>5</v>
      </c>
    </row>
    <row r="327" spans="1:9" x14ac:dyDescent="0.25">
      <c r="A327" s="1" t="s">
        <v>1168</v>
      </c>
      <c r="B327" s="1" t="s">
        <v>9</v>
      </c>
      <c r="C327" s="1" t="s">
        <v>50</v>
      </c>
      <c r="D327" s="1" t="s">
        <v>942</v>
      </c>
      <c r="E327" s="4" t="s">
        <v>10</v>
      </c>
      <c r="F327" s="4">
        <v>32</v>
      </c>
      <c r="G327" s="1" t="s">
        <v>11</v>
      </c>
      <c r="H327" s="6">
        <v>43956</v>
      </c>
      <c r="I327" s="12">
        <f t="shared" si="5"/>
        <v>5</v>
      </c>
    </row>
    <row r="328" spans="1:9" x14ac:dyDescent="0.25">
      <c r="A328" s="1" t="s">
        <v>1173</v>
      </c>
      <c r="B328" s="1" t="s">
        <v>9</v>
      </c>
      <c r="C328" s="1" t="s">
        <v>9</v>
      </c>
      <c r="D328" s="1" t="s">
        <v>9</v>
      </c>
      <c r="E328" s="4" t="s">
        <v>10</v>
      </c>
      <c r="F328" s="4">
        <v>33</v>
      </c>
      <c r="G328" s="1" t="s">
        <v>17</v>
      </c>
      <c r="H328" s="6">
        <v>43956</v>
      </c>
      <c r="I328" s="12">
        <f t="shared" si="5"/>
        <v>5</v>
      </c>
    </row>
    <row r="329" spans="1:9" x14ac:dyDescent="0.25">
      <c r="A329" s="1" t="s">
        <v>582</v>
      </c>
      <c r="B329" s="1" t="s">
        <v>9</v>
      </c>
      <c r="C329" s="1" t="s">
        <v>9</v>
      </c>
      <c r="D329" s="1" t="s">
        <v>13</v>
      </c>
      <c r="E329" s="4" t="s">
        <v>10</v>
      </c>
      <c r="F329" s="4">
        <v>38</v>
      </c>
      <c r="G329" s="1" t="s">
        <v>17</v>
      </c>
      <c r="H329" s="6">
        <v>43956</v>
      </c>
      <c r="I329" s="12">
        <f t="shared" si="5"/>
        <v>5</v>
      </c>
    </row>
    <row r="330" spans="1:9" x14ac:dyDescent="0.25">
      <c r="A330" s="1" t="s">
        <v>287</v>
      </c>
      <c r="B330" s="1" t="s">
        <v>9</v>
      </c>
      <c r="C330" s="1" t="s">
        <v>9</v>
      </c>
      <c r="D330" s="1" t="s">
        <v>56</v>
      </c>
      <c r="E330" s="4" t="s">
        <v>10</v>
      </c>
      <c r="F330" s="4">
        <v>39</v>
      </c>
      <c r="G330" s="1" t="s">
        <v>17</v>
      </c>
      <c r="H330" s="6">
        <v>43956</v>
      </c>
      <c r="I330" s="12">
        <f t="shared" si="5"/>
        <v>5</v>
      </c>
    </row>
    <row r="331" spans="1:9" x14ac:dyDescent="0.25">
      <c r="A331" s="2" t="s">
        <v>1167</v>
      </c>
      <c r="B331" s="1" t="s">
        <v>9</v>
      </c>
      <c r="C331" s="1" t="s">
        <v>9</v>
      </c>
      <c r="D331" s="1" t="s">
        <v>56</v>
      </c>
      <c r="E331" s="4" t="s">
        <v>10</v>
      </c>
      <c r="F331" s="4">
        <v>39</v>
      </c>
      <c r="G331" s="1" t="s">
        <v>17</v>
      </c>
      <c r="H331" s="6">
        <v>43956</v>
      </c>
      <c r="I331" s="12">
        <f t="shared" si="5"/>
        <v>5</v>
      </c>
    </row>
    <row r="332" spans="1:9" x14ac:dyDescent="0.25">
      <c r="A332" s="1" t="s">
        <v>1159</v>
      </c>
      <c r="B332" s="1" t="s">
        <v>9</v>
      </c>
      <c r="C332" s="1" t="s">
        <v>9</v>
      </c>
      <c r="D332" s="1" t="s">
        <v>16</v>
      </c>
      <c r="E332" s="4" t="s">
        <v>10</v>
      </c>
      <c r="F332" s="4">
        <v>40</v>
      </c>
      <c r="G332" s="1" t="s">
        <v>11</v>
      </c>
      <c r="H332" s="6">
        <v>43956</v>
      </c>
      <c r="I332" s="12">
        <f t="shared" si="5"/>
        <v>5</v>
      </c>
    </row>
    <row r="333" spans="1:9" x14ac:dyDescent="0.25">
      <c r="A333" s="1" t="s">
        <v>1163</v>
      </c>
      <c r="B333" s="1" t="s">
        <v>9</v>
      </c>
      <c r="C333" s="1" t="s">
        <v>9</v>
      </c>
      <c r="D333" s="1" t="s">
        <v>56</v>
      </c>
      <c r="E333" s="4" t="s">
        <v>10</v>
      </c>
      <c r="F333" s="4">
        <v>40</v>
      </c>
      <c r="G333" s="1" t="s">
        <v>17</v>
      </c>
      <c r="H333" s="6">
        <v>43956</v>
      </c>
      <c r="I333" s="12">
        <f t="shared" si="5"/>
        <v>5</v>
      </c>
    </row>
    <row r="334" spans="1:9" x14ac:dyDescent="0.25">
      <c r="A334" s="1" t="s">
        <v>580</v>
      </c>
      <c r="B334" s="1" t="s">
        <v>9</v>
      </c>
      <c r="C334" s="1" t="s">
        <v>9</v>
      </c>
      <c r="D334" s="1" t="s">
        <v>56</v>
      </c>
      <c r="E334" s="4" t="s">
        <v>10</v>
      </c>
      <c r="F334" s="4">
        <v>45</v>
      </c>
      <c r="G334" s="1" t="s">
        <v>11</v>
      </c>
      <c r="H334" s="6">
        <v>43956</v>
      </c>
      <c r="I334" s="12">
        <f t="shared" si="5"/>
        <v>5</v>
      </c>
    </row>
    <row r="335" spans="1:9" x14ac:dyDescent="0.25">
      <c r="A335" s="1" t="s">
        <v>581</v>
      </c>
      <c r="B335" s="1" t="s">
        <v>9</v>
      </c>
      <c r="C335" s="1" t="s">
        <v>9</v>
      </c>
      <c r="D335" s="1" t="s">
        <v>56</v>
      </c>
      <c r="E335" s="4" t="s">
        <v>10</v>
      </c>
      <c r="F335" s="4">
        <v>46</v>
      </c>
      <c r="G335" s="1" t="s">
        <v>17</v>
      </c>
      <c r="H335" s="6">
        <v>43956</v>
      </c>
      <c r="I335" s="12">
        <f t="shared" si="5"/>
        <v>5</v>
      </c>
    </row>
    <row r="336" spans="1:9" x14ac:dyDescent="0.25">
      <c r="A336" s="1" t="s">
        <v>1166</v>
      </c>
      <c r="B336" s="1" t="s">
        <v>9</v>
      </c>
      <c r="C336" s="1" t="s">
        <v>9</v>
      </c>
      <c r="D336" s="1" t="s">
        <v>9</v>
      </c>
      <c r="E336" s="4" t="s">
        <v>10</v>
      </c>
      <c r="F336" s="4">
        <v>46</v>
      </c>
      <c r="G336" s="1" t="s">
        <v>17</v>
      </c>
      <c r="H336" s="6">
        <v>43956</v>
      </c>
      <c r="I336" s="12">
        <f t="shared" si="5"/>
        <v>5</v>
      </c>
    </row>
    <row r="337" spans="1:9" x14ac:dyDescent="0.25">
      <c r="A337" s="1" t="s">
        <v>285</v>
      </c>
      <c r="B337" s="1" t="s">
        <v>9</v>
      </c>
      <c r="C337" s="1" t="s">
        <v>9</v>
      </c>
      <c r="D337" s="1" t="s">
        <v>16</v>
      </c>
      <c r="E337" s="4" t="s">
        <v>10</v>
      </c>
      <c r="F337" s="4">
        <v>50</v>
      </c>
      <c r="G337" s="1" t="s">
        <v>17</v>
      </c>
      <c r="H337" s="6">
        <v>43956</v>
      </c>
      <c r="I337" s="12">
        <f t="shared" si="5"/>
        <v>5</v>
      </c>
    </row>
    <row r="338" spans="1:9" x14ac:dyDescent="0.25">
      <c r="A338" s="1" t="s">
        <v>279</v>
      </c>
      <c r="B338" s="1" t="s">
        <v>9</v>
      </c>
      <c r="C338" s="1" t="s">
        <v>9</v>
      </c>
      <c r="D338" s="1" t="s">
        <v>47</v>
      </c>
      <c r="E338" s="4" t="s">
        <v>10</v>
      </c>
      <c r="F338" s="4">
        <v>52</v>
      </c>
      <c r="G338" s="1" t="s">
        <v>11</v>
      </c>
      <c r="H338" s="6">
        <v>43956</v>
      </c>
      <c r="I338" s="12">
        <f t="shared" si="5"/>
        <v>5</v>
      </c>
    </row>
    <row r="339" spans="1:9" x14ac:dyDescent="0.25">
      <c r="A339" s="1" t="s">
        <v>1172</v>
      </c>
      <c r="B339" s="1" t="s">
        <v>9</v>
      </c>
      <c r="C339" s="1" t="s">
        <v>9</v>
      </c>
      <c r="D339" s="1" t="s">
        <v>13</v>
      </c>
      <c r="E339" s="4" t="s">
        <v>10</v>
      </c>
      <c r="F339" s="4">
        <v>54</v>
      </c>
      <c r="G339" s="1" t="s">
        <v>17</v>
      </c>
      <c r="H339" s="6">
        <v>43956</v>
      </c>
      <c r="I339" s="12">
        <f t="shared" si="5"/>
        <v>5</v>
      </c>
    </row>
    <row r="340" spans="1:9" x14ac:dyDescent="0.25">
      <c r="A340" s="1" t="s">
        <v>1161</v>
      </c>
      <c r="B340" s="1" t="s">
        <v>9</v>
      </c>
      <c r="C340" s="1" t="s">
        <v>9</v>
      </c>
      <c r="D340" s="1" t="s">
        <v>9</v>
      </c>
      <c r="E340" s="4" t="s">
        <v>10</v>
      </c>
      <c r="F340" s="4">
        <v>56</v>
      </c>
      <c r="G340" s="1" t="s">
        <v>17</v>
      </c>
      <c r="H340" s="6">
        <v>43956</v>
      </c>
      <c r="I340" s="12">
        <f t="shared" si="5"/>
        <v>5</v>
      </c>
    </row>
    <row r="341" spans="1:9" x14ac:dyDescent="0.25">
      <c r="A341" s="1" t="s">
        <v>86</v>
      </c>
      <c r="B341" s="1" t="s">
        <v>9</v>
      </c>
      <c r="C341" s="1" t="s">
        <v>9</v>
      </c>
      <c r="D341" s="1" t="s">
        <v>16</v>
      </c>
      <c r="E341" s="4" t="s">
        <v>10</v>
      </c>
      <c r="F341" s="4">
        <v>67</v>
      </c>
      <c r="G341" s="1" t="s">
        <v>11</v>
      </c>
      <c r="H341" s="6">
        <v>43956</v>
      </c>
      <c r="I341" s="12">
        <f t="shared" si="5"/>
        <v>5</v>
      </c>
    </row>
    <row r="342" spans="1:9" x14ac:dyDescent="0.25">
      <c r="A342" s="1" t="s">
        <v>1169</v>
      </c>
      <c r="B342" s="1" t="s">
        <v>9</v>
      </c>
      <c r="C342" s="1" t="s">
        <v>9</v>
      </c>
      <c r="D342" s="1" t="s">
        <v>16</v>
      </c>
      <c r="E342" s="4" t="s">
        <v>10</v>
      </c>
      <c r="F342" s="4">
        <v>67</v>
      </c>
      <c r="G342" s="1" t="s">
        <v>11</v>
      </c>
      <c r="H342" s="6">
        <v>43956</v>
      </c>
      <c r="I342" s="12">
        <f t="shared" si="5"/>
        <v>5</v>
      </c>
    </row>
    <row r="343" spans="1:9" x14ac:dyDescent="0.25">
      <c r="A343" s="1" t="s">
        <v>302</v>
      </c>
      <c r="B343" s="1" t="s">
        <v>9</v>
      </c>
      <c r="C343" s="1" t="s">
        <v>9</v>
      </c>
      <c r="D343" s="1" t="s">
        <v>13</v>
      </c>
      <c r="E343" s="4" t="s">
        <v>10</v>
      </c>
      <c r="F343" s="4">
        <v>1</v>
      </c>
      <c r="G343" s="1" t="s">
        <v>11</v>
      </c>
      <c r="H343" s="6">
        <v>43957</v>
      </c>
      <c r="I343" s="12">
        <f t="shared" si="5"/>
        <v>5</v>
      </c>
    </row>
    <row r="344" spans="1:9" x14ac:dyDescent="0.25">
      <c r="A344" s="1" t="s">
        <v>323</v>
      </c>
      <c r="B344" s="1" t="s">
        <v>9</v>
      </c>
      <c r="C344" s="1" t="s">
        <v>9</v>
      </c>
      <c r="D344" s="1" t="s">
        <v>13</v>
      </c>
      <c r="E344" s="4" t="s">
        <v>10</v>
      </c>
      <c r="F344" s="4">
        <v>9</v>
      </c>
      <c r="G344" s="1" t="s">
        <v>11</v>
      </c>
      <c r="H344" s="6">
        <v>43957</v>
      </c>
      <c r="I344" s="12">
        <f t="shared" si="5"/>
        <v>5</v>
      </c>
    </row>
    <row r="345" spans="1:9" x14ac:dyDescent="0.25">
      <c r="A345" s="1" t="s">
        <v>329</v>
      </c>
      <c r="B345" s="1" t="s">
        <v>9</v>
      </c>
      <c r="C345" s="1" t="s">
        <v>9</v>
      </c>
      <c r="D345" s="1" t="s">
        <v>9</v>
      </c>
      <c r="E345" s="4" t="s">
        <v>10</v>
      </c>
      <c r="F345" s="4">
        <v>10</v>
      </c>
      <c r="G345" s="1" t="s">
        <v>11</v>
      </c>
      <c r="H345" s="6">
        <v>43957</v>
      </c>
      <c r="I345" s="12">
        <f t="shared" si="5"/>
        <v>5</v>
      </c>
    </row>
    <row r="346" spans="1:9" x14ac:dyDescent="0.25">
      <c r="A346" s="1" t="s">
        <v>334</v>
      </c>
      <c r="B346" s="1" t="s">
        <v>9</v>
      </c>
      <c r="C346" s="1" t="s">
        <v>160</v>
      </c>
      <c r="D346" s="1" t="s">
        <v>332</v>
      </c>
      <c r="E346" s="4" t="s">
        <v>10</v>
      </c>
      <c r="F346" s="4">
        <v>10</v>
      </c>
      <c r="G346" s="1" t="s">
        <v>11</v>
      </c>
      <c r="H346" s="6">
        <v>43957</v>
      </c>
      <c r="I346" s="12">
        <f t="shared" si="5"/>
        <v>5</v>
      </c>
    </row>
    <row r="347" spans="1:9" x14ac:dyDescent="0.25">
      <c r="A347" s="1" t="s">
        <v>298</v>
      </c>
      <c r="B347" s="1" t="s">
        <v>9</v>
      </c>
      <c r="C347" s="1" t="s">
        <v>9</v>
      </c>
      <c r="D347" s="1" t="s">
        <v>16</v>
      </c>
      <c r="E347" s="4" t="s">
        <v>10</v>
      </c>
      <c r="F347" s="4">
        <v>14</v>
      </c>
      <c r="G347" s="1" t="s">
        <v>17</v>
      </c>
      <c r="H347" s="6">
        <v>43957</v>
      </c>
      <c r="I347" s="12">
        <f t="shared" si="5"/>
        <v>5</v>
      </c>
    </row>
    <row r="348" spans="1:9" x14ac:dyDescent="0.25">
      <c r="A348" s="1" t="s">
        <v>422</v>
      </c>
      <c r="B348" s="1" t="s">
        <v>9</v>
      </c>
      <c r="C348" s="1" t="s">
        <v>9</v>
      </c>
      <c r="D348" s="1" t="s">
        <v>16</v>
      </c>
      <c r="E348" s="4" t="s">
        <v>10</v>
      </c>
      <c r="F348" s="4">
        <v>15</v>
      </c>
      <c r="G348" s="1" t="s">
        <v>11</v>
      </c>
      <c r="H348" s="6">
        <v>43957</v>
      </c>
      <c r="I348" s="12">
        <f t="shared" si="5"/>
        <v>5</v>
      </c>
    </row>
    <row r="349" spans="1:9" x14ac:dyDescent="0.25">
      <c r="A349" s="1" t="s">
        <v>416</v>
      </c>
      <c r="B349" s="1" t="s">
        <v>9</v>
      </c>
      <c r="C349" s="1" t="s">
        <v>9</v>
      </c>
      <c r="D349" s="1" t="s">
        <v>16</v>
      </c>
      <c r="E349" s="4" t="s">
        <v>10</v>
      </c>
      <c r="F349" s="4">
        <v>26</v>
      </c>
      <c r="G349" s="1" t="s">
        <v>11</v>
      </c>
      <c r="H349" s="6">
        <v>43957</v>
      </c>
      <c r="I349" s="12">
        <f t="shared" si="5"/>
        <v>5</v>
      </c>
    </row>
    <row r="350" spans="1:9" x14ac:dyDescent="0.25">
      <c r="A350" s="1" t="s">
        <v>301</v>
      </c>
      <c r="B350" s="1" t="s">
        <v>9</v>
      </c>
      <c r="C350" s="1" t="s">
        <v>9</v>
      </c>
      <c r="D350" s="1" t="s">
        <v>9</v>
      </c>
      <c r="E350" s="4" t="s">
        <v>10</v>
      </c>
      <c r="F350" s="4">
        <v>27</v>
      </c>
      <c r="G350" s="1" t="s">
        <v>17</v>
      </c>
      <c r="H350" s="6">
        <v>43957</v>
      </c>
      <c r="I350" s="12">
        <f t="shared" si="5"/>
        <v>5</v>
      </c>
    </row>
    <row r="351" spans="1:9" x14ac:dyDescent="0.25">
      <c r="A351" s="1" t="s">
        <v>337</v>
      </c>
      <c r="B351" s="1" t="s">
        <v>9</v>
      </c>
      <c r="C351" s="1" t="s">
        <v>9</v>
      </c>
      <c r="D351" s="1" t="s">
        <v>16</v>
      </c>
      <c r="E351" s="4" t="s">
        <v>10</v>
      </c>
      <c r="F351" s="4">
        <v>27</v>
      </c>
      <c r="G351" s="1" t="s">
        <v>17</v>
      </c>
      <c r="H351" s="6">
        <v>43957</v>
      </c>
      <c r="I351" s="12">
        <f t="shared" si="5"/>
        <v>5</v>
      </c>
    </row>
    <row r="352" spans="1:9" x14ac:dyDescent="0.25">
      <c r="A352" s="2" t="s">
        <v>321</v>
      </c>
      <c r="B352" s="1" t="s">
        <v>9</v>
      </c>
      <c r="C352" s="1" t="s">
        <v>9</v>
      </c>
      <c r="D352" s="1" t="s">
        <v>47</v>
      </c>
      <c r="E352" s="4" t="s">
        <v>10</v>
      </c>
      <c r="F352" s="4">
        <v>28</v>
      </c>
      <c r="G352" s="1" t="s">
        <v>17</v>
      </c>
      <c r="H352" s="6">
        <v>43957</v>
      </c>
      <c r="I352" s="12">
        <f t="shared" si="5"/>
        <v>5</v>
      </c>
    </row>
    <row r="353" spans="1:9" x14ac:dyDescent="0.25">
      <c r="A353" s="1" t="s">
        <v>336</v>
      </c>
      <c r="B353" s="1" t="s">
        <v>9</v>
      </c>
      <c r="C353" s="1" t="s">
        <v>9</v>
      </c>
      <c r="D353" s="1" t="s">
        <v>16</v>
      </c>
      <c r="E353" s="4" t="s">
        <v>10</v>
      </c>
      <c r="F353" s="4">
        <v>28</v>
      </c>
      <c r="G353" s="1" t="s">
        <v>17</v>
      </c>
      <c r="H353" s="6">
        <v>43957</v>
      </c>
      <c r="I353" s="12">
        <f t="shared" si="5"/>
        <v>5</v>
      </c>
    </row>
    <row r="354" spans="1:9" x14ac:dyDescent="0.25">
      <c r="A354" s="1" t="s">
        <v>408</v>
      </c>
      <c r="B354" s="1" t="s">
        <v>9</v>
      </c>
      <c r="C354" s="1" t="s">
        <v>9</v>
      </c>
      <c r="D354" s="1" t="s">
        <v>13</v>
      </c>
      <c r="E354" s="4" t="s">
        <v>10</v>
      </c>
      <c r="F354" s="4">
        <v>28</v>
      </c>
      <c r="G354" s="1" t="s">
        <v>11</v>
      </c>
      <c r="H354" s="6">
        <v>43957</v>
      </c>
      <c r="I354" s="12">
        <f t="shared" si="5"/>
        <v>5</v>
      </c>
    </row>
    <row r="355" spans="1:9" x14ac:dyDescent="0.25">
      <c r="A355" s="1" t="s">
        <v>415</v>
      </c>
      <c r="B355" s="1" t="s">
        <v>9</v>
      </c>
      <c r="C355" s="1" t="s">
        <v>97</v>
      </c>
      <c r="D355" s="1" t="s">
        <v>97</v>
      </c>
      <c r="E355" s="4" t="s">
        <v>10</v>
      </c>
      <c r="F355" s="4">
        <v>28</v>
      </c>
      <c r="G355" s="1" t="s">
        <v>11</v>
      </c>
      <c r="H355" s="6">
        <v>43957</v>
      </c>
      <c r="I355" s="12">
        <f t="shared" si="5"/>
        <v>5</v>
      </c>
    </row>
    <row r="356" spans="1:9" x14ac:dyDescent="0.25">
      <c r="A356" s="1" t="s">
        <v>335</v>
      </c>
      <c r="B356" s="1" t="s">
        <v>9</v>
      </c>
      <c r="C356" s="1" t="s">
        <v>9</v>
      </c>
      <c r="D356" s="1" t="s">
        <v>16</v>
      </c>
      <c r="E356" s="4" t="s">
        <v>10</v>
      </c>
      <c r="F356" s="4">
        <v>31</v>
      </c>
      <c r="G356" s="1" t="s">
        <v>11</v>
      </c>
      <c r="H356" s="6">
        <v>43957</v>
      </c>
      <c r="I356" s="12">
        <f t="shared" si="5"/>
        <v>5</v>
      </c>
    </row>
    <row r="357" spans="1:9" x14ac:dyDescent="0.25">
      <c r="A357" s="1" t="s">
        <v>1331</v>
      </c>
      <c r="B357" s="1" t="s">
        <v>9</v>
      </c>
      <c r="C357" s="1" t="s">
        <v>9</v>
      </c>
      <c r="D357" s="1" t="s">
        <v>9</v>
      </c>
      <c r="E357" s="4" t="s">
        <v>1301</v>
      </c>
      <c r="F357" s="4">
        <v>31</v>
      </c>
      <c r="G357" s="1" t="s">
        <v>17</v>
      </c>
      <c r="H357" s="6">
        <v>43957</v>
      </c>
      <c r="I357" s="12">
        <f t="shared" si="5"/>
        <v>5</v>
      </c>
    </row>
    <row r="358" spans="1:9" x14ac:dyDescent="0.25">
      <c r="A358" s="1" t="s">
        <v>327</v>
      </c>
      <c r="B358" s="1" t="s">
        <v>9</v>
      </c>
      <c r="C358" s="1" t="s">
        <v>9</v>
      </c>
      <c r="D358" s="1" t="s">
        <v>16</v>
      </c>
      <c r="E358" s="4" t="s">
        <v>10</v>
      </c>
      <c r="F358" s="4">
        <v>32</v>
      </c>
      <c r="G358" s="1" t="s">
        <v>17</v>
      </c>
      <c r="H358" s="6">
        <v>43957</v>
      </c>
      <c r="I358" s="12">
        <f t="shared" si="5"/>
        <v>5</v>
      </c>
    </row>
    <row r="359" spans="1:9" x14ac:dyDescent="0.25">
      <c r="A359" s="1" t="s">
        <v>304</v>
      </c>
      <c r="B359" s="1" t="s">
        <v>9</v>
      </c>
      <c r="C359" s="1" t="s">
        <v>9</v>
      </c>
      <c r="D359" s="1" t="s">
        <v>13</v>
      </c>
      <c r="E359" s="4" t="s">
        <v>10</v>
      </c>
      <c r="F359" s="4">
        <v>34</v>
      </c>
      <c r="G359" s="1" t="s">
        <v>11</v>
      </c>
      <c r="H359" s="6">
        <v>43957</v>
      </c>
      <c r="I359" s="12">
        <f t="shared" si="5"/>
        <v>5</v>
      </c>
    </row>
    <row r="360" spans="1:9" x14ac:dyDescent="0.25">
      <c r="A360" s="1" t="s">
        <v>411</v>
      </c>
      <c r="B360" s="1" t="s">
        <v>9</v>
      </c>
      <c r="C360" s="1" t="s">
        <v>9</v>
      </c>
      <c r="D360" s="1" t="s">
        <v>16</v>
      </c>
      <c r="E360" s="4" t="s">
        <v>10</v>
      </c>
      <c r="F360" s="4">
        <v>35</v>
      </c>
      <c r="G360" s="1" t="s">
        <v>11</v>
      </c>
      <c r="H360" s="6">
        <v>43957</v>
      </c>
      <c r="I360" s="12">
        <f t="shared" si="5"/>
        <v>5</v>
      </c>
    </row>
    <row r="361" spans="1:9" x14ac:dyDescent="0.25">
      <c r="A361" s="1" t="s">
        <v>414</v>
      </c>
      <c r="B361" s="1" t="s">
        <v>9</v>
      </c>
      <c r="C361" s="1" t="s">
        <v>9</v>
      </c>
      <c r="D361" s="1" t="s">
        <v>56</v>
      </c>
      <c r="E361" s="4" t="s">
        <v>10</v>
      </c>
      <c r="F361" s="4">
        <v>35</v>
      </c>
      <c r="G361" s="1" t="s">
        <v>17</v>
      </c>
      <c r="H361" s="6">
        <v>43957</v>
      </c>
      <c r="I361" s="12">
        <f t="shared" si="5"/>
        <v>5</v>
      </c>
    </row>
    <row r="362" spans="1:9" x14ac:dyDescent="0.25">
      <c r="A362" s="1" t="s">
        <v>419</v>
      </c>
      <c r="B362" s="1" t="s">
        <v>9</v>
      </c>
      <c r="C362" s="1" t="s">
        <v>9</v>
      </c>
      <c r="D362" s="1" t="s">
        <v>16</v>
      </c>
      <c r="E362" s="4" t="s">
        <v>10</v>
      </c>
      <c r="F362" s="4">
        <v>35</v>
      </c>
      <c r="G362" s="1" t="s">
        <v>17</v>
      </c>
      <c r="H362" s="6">
        <v>43957</v>
      </c>
      <c r="I362" s="12">
        <f t="shared" si="5"/>
        <v>5</v>
      </c>
    </row>
    <row r="363" spans="1:9" x14ac:dyDescent="0.25">
      <c r="A363" s="1" t="s">
        <v>308</v>
      </c>
      <c r="B363" s="1" t="s">
        <v>9</v>
      </c>
      <c r="C363" s="1" t="s">
        <v>9</v>
      </c>
      <c r="D363" s="1" t="s">
        <v>56</v>
      </c>
      <c r="E363" s="4" t="s">
        <v>10</v>
      </c>
      <c r="F363" s="4">
        <v>36</v>
      </c>
      <c r="G363" s="1" t="s">
        <v>17</v>
      </c>
      <c r="H363" s="6">
        <v>43957</v>
      </c>
      <c r="I363" s="12">
        <f t="shared" si="5"/>
        <v>5</v>
      </c>
    </row>
    <row r="364" spans="1:9" x14ac:dyDescent="0.25">
      <c r="A364" s="1" t="s">
        <v>410</v>
      </c>
      <c r="B364" s="1" t="s">
        <v>9</v>
      </c>
      <c r="C364" s="1" t="s">
        <v>9</v>
      </c>
      <c r="D364" s="1" t="s">
        <v>16</v>
      </c>
      <c r="E364" s="4" t="s">
        <v>10</v>
      </c>
      <c r="F364" s="4">
        <v>40</v>
      </c>
      <c r="G364" s="1" t="s">
        <v>11</v>
      </c>
      <c r="H364" s="6">
        <v>43957</v>
      </c>
      <c r="I364" s="12">
        <f t="shared" si="5"/>
        <v>5</v>
      </c>
    </row>
    <row r="365" spans="1:9" x14ac:dyDescent="0.25">
      <c r="A365" s="1" t="s">
        <v>417</v>
      </c>
      <c r="B365" s="1" t="s">
        <v>9</v>
      </c>
      <c r="C365" s="1" t="s">
        <v>9</v>
      </c>
      <c r="D365" s="1" t="s">
        <v>16</v>
      </c>
      <c r="E365" s="4" t="s">
        <v>10</v>
      </c>
      <c r="F365" s="4">
        <v>41</v>
      </c>
      <c r="G365" s="1" t="s">
        <v>11</v>
      </c>
      <c r="H365" s="6">
        <v>43957</v>
      </c>
      <c r="I365" s="12">
        <f t="shared" si="5"/>
        <v>5</v>
      </c>
    </row>
    <row r="366" spans="1:9" x14ac:dyDescent="0.25">
      <c r="A366" s="1" t="s">
        <v>330</v>
      </c>
      <c r="B366" s="1" t="s">
        <v>9</v>
      </c>
      <c r="C366" s="1" t="s">
        <v>9</v>
      </c>
      <c r="D366" s="1" t="s">
        <v>16</v>
      </c>
      <c r="E366" s="4" t="s">
        <v>10</v>
      </c>
      <c r="F366" s="4">
        <v>42</v>
      </c>
      <c r="G366" s="1" t="s">
        <v>11</v>
      </c>
      <c r="H366" s="6">
        <v>43957</v>
      </c>
      <c r="I366" s="12">
        <f t="shared" si="5"/>
        <v>5</v>
      </c>
    </row>
    <row r="367" spans="1:9" x14ac:dyDescent="0.25">
      <c r="A367" s="1" t="s">
        <v>421</v>
      </c>
      <c r="B367" s="1" t="s">
        <v>9</v>
      </c>
      <c r="C367" s="1" t="s">
        <v>9</v>
      </c>
      <c r="D367" s="1" t="s">
        <v>16</v>
      </c>
      <c r="E367" s="4" t="s">
        <v>10</v>
      </c>
      <c r="F367" s="4">
        <v>43</v>
      </c>
      <c r="G367" s="1" t="s">
        <v>17</v>
      </c>
      <c r="H367" s="6">
        <v>43957</v>
      </c>
      <c r="I367" s="12">
        <f t="shared" si="5"/>
        <v>5</v>
      </c>
    </row>
    <row r="368" spans="1:9" x14ac:dyDescent="0.25">
      <c r="A368" s="1" t="s">
        <v>297</v>
      </c>
      <c r="B368" s="1" t="s">
        <v>9</v>
      </c>
      <c r="C368" s="1" t="s">
        <v>9</v>
      </c>
      <c r="D368" s="1" t="s">
        <v>13</v>
      </c>
      <c r="E368" s="4" t="s">
        <v>10</v>
      </c>
      <c r="F368" s="4">
        <v>44</v>
      </c>
      <c r="G368" s="1" t="s">
        <v>17</v>
      </c>
      <c r="H368" s="6">
        <v>43957</v>
      </c>
      <c r="I368" s="12">
        <f t="shared" si="5"/>
        <v>5</v>
      </c>
    </row>
    <row r="369" spans="1:9" x14ac:dyDescent="0.25">
      <c r="A369" s="1" t="s">
        <v>333</v>
      </c>
      <c r="B369" s="1" t="s">
        <v>9</v>
      </c>
      <c r="C369" s="1" t="s">
        <v>9</v>
      </c>
      <c r="D369" s="1" t="s">
        <v>56</v>
      </c>
      <c r="E369" s="4" t="s">
        <v>10</v>
      </c>
      <c r="F369" s="4">
        <v>44</v>
      </c>
      <c r="G369" s="1" t="s">
        <v>17</v>
      </c>
      <c r="H369" s="6">
        <v>43957</v>
      </c>
      <c r="I369" s="12">
        <f t="shared" si="5"/>
        <v>5</v>
      </c>
    </row>
    <row r="370" spans="1:9" x14ac:dyDescent="0.25">
      <c r="A370" s="1" t="s">
        <v>412</v>
      </c>
      <c r="B370" s="1" t="s">
        <v>9</v>
      </c>
      <c r="C370" s="1" t="s">
        <v>9</v>
      </c>
      <c r="D370" s="1" t="s">
        <v>13</v>
      </c>
      <c r="E370" s="4" t="s">
        <v>10</v>
      </c>
      <c r="F370" s="4">
        <v>45</v>
      </c>
      <c r="G370" s="1" t="s">
        <v>17</v>
      </c>
      <c r="H370" s="6">
        <v>43957</v>
      </c>
      <c r="I370" s="12">
        <f t="shared" si="5"/>
        <v>5</v>
      </c>
    </row>
    <row r="371" spans="1:9" x14ac:dyDescent="0.25">
      <c r="A371" s="1" t="s">
        <v>413</v>
      </c>
      <c r="B371" s="1" t="s">
        <v>9</v>
      </c>
      <c r="C371" s="1" t="s">
        <v>9</v>
      </c>
      <c r="D371" s="1" t="s">
        <v>13</v>
      </c>
      <c r="E371" s="4" t="s">
        <v>10</v>
      </c>
      <c r="F371" s="4">
        <v>45</v>
      </c>
      <c r="G371" s="1" t="s">
        <v>17</v>
      </c>
      <c r="H371" s="6">
        <v>43957</v>
      </c>
      <c r="I371" s="12">
        <f t="shared" si="5"/>
        <v>5</v>
      </c>
    </row>
    <row r="372" spans="1:9" x14ac:dyDescent="0.25">
      <c r="A372" s="1" t="s">
        <v>1332</v>
      </c>
      <c r="B372" s="1" t="s">
        <v>9</v>
      </c>
      <c r="C372" s="1" t="s">
        <v>9</v>
      </c>
      <c r="D372" s="1" t="s">
        <v>9</v>
      </c>
      <c r="E372" s="4" t="s">
        <v>1301</v>
      </c>
      <c r="F372" s="4">
        <v>45</v>
      </c>
      <c r="G372" s="1" t="s">
        <v>11</v>
      </c>
      <c r="H372" s="6">
        <v>43957</v>
      </c>
      <c r="I372" s="12">
        <f t="shared" si="5"/>
        <v>5</v>
      </c>
    </row>
    <row r="373" spans="1:9" x14ac:dyDescent="0.25">
      <c r="A373" s="1" t="s">
        <v>305</v>
      </c>
      <c r="B373" s="1" t="s">
        <v>9</v>
      </c>
      <c r="C373" s="1" t="s">
        <v>9</v>
      </c>
      <c r="D373" s="1" t="s">
        <v>16</v>
      </c>
      <c r="E373" s="4" t="s">
        <v>10</v>
      </c>
      <c r="F373" s="4">
        <v>47</v>
      </c>
      <c r="G373" s="1" t="s">
        <v>11</v>
      </c>
      <c r="H373" s="6">
        <v>43957</v>
      </c>
      <c r="I373" s="12">
        <f t="shared" si="5"/>
        <v>5</v>
      </c>
    </row>
    <row r="374" spans="1:9" x14ac:dyDescent="0.25">
      <c r="A374" s="1" t="s">
        <v>303</v>
      </c>
      <c r="B374" s="1" t="s">
        <v>9</v>
      </c>
      <c r="C374" s="1" t="s">
        <v>9</v>
      </c>
      <c r="D374" s="1" t="s">
        <v>13</v>
      </c>
      <c r="E374" s="4" t="s">
        <v>10</v>
      </c>
      <c r="F374" s="4">
        <v>48</v>
      </c>
      <c r="G374" s="1" t="s">
        <v>11</v>
      </c>
      <c r="H374" s="6">
        <v>43957</v>
      </c>
      <c r="I374" s="12">
        <f t="shared" si="5"/>
        <v>5</v>
      </c>
    </row>
    <row r="375" spans="1:9" x14ac:dyDescent="0.25">
      <c r="A375" s="1" t="s">
        <v>409</v>
      </c>
      <c r="B375" s="1" t="s">
        <v>9</v>
      </c>
      <c r="C375" s="1" t="s">
        <v>9</v>
      </c>
      <c r="D375" s="1" t="s">
        <v>47</v>
      </c>
      <c r="E375" s="4" t="s">
        <v>10</v>
      </c>
      <c r="F375" s="4">
        <v>48</v>
      </c>
      <c r="G375" s="1" t="s">
        <v>17</v>
      </c>
      <c r="H375" s="6">
        <v>43957</v>
      </c>
      <c r="I375" s="12">
        <f t="shared" si="5"/>
        <v>5</v>
      </c>
    </row>
    <row r="376" spans="1:9" x14ac:dyDescent="0.25">
      <c r="A376" s="1" t="s">
        <v>320</v>
      </c>
      <c r="B376" s="1" t="s">
        <v>9</v>
      </c>
      <c r="C376" s="1" t="s">
        <v>9</v>
      </c>
      <c r="D376" s="1" t="s">
        <v>13</v>
      </c>
      <c r="E376" s="4" t="s">
        <v>10</v>
      </c>
      <c r="F376" s="4">
        <v>49</v>
      </c>
      <c r="G376" s="1" t="s">
        <v>17</v>
      </c>
      <c r="H376" s="6">
        <v>43957</v>
      </c>
      <c r="I376" s="12">
        <f t="shared" si="5"/>
        <v>5</v>
      </c>
    </row>
    <row r="377" spans="1:9" x14ac:dyDescent="0.25">
      <c r="A377" s="1" t="s">
        <v>87</v>
      </c>
      <c r="B377" s="1" t="s">
        <v>9</v>
      </c>
      <c r="C377" s="1" t="s">
        <v>9</v>
      </c>
      <c r="D377" s="1" t="s">
        <v>16</v>
      </c>
      <c r="E377" s="4" t="s">
        <v>10</v>
      </c>
      <c r="F377" s="4">
        <v>50</v>
      </c>
      <c r="G377" s="1" t="s">
        <v>11</v>
      </c>
      <c r="H377" s="6">
        <v>43957</v>
      </c>
      <c r="I377" s="12">
        <f t="shared" si="5"/>
        <v>5</v>
      </c>
    </row>
    <row r="378" spans="1:9" x14ac:dyDescent="0.25">
      <c r="A378" s="1" t="s">
        <v>307</v>
      </c>
      <c r="B378" s="1" t="s">
        <v>9</v>
      </c>
      <c r="C378" s="1" t="s">
        <v>9</v>
      </c>
      <c r="D378" s="1" t="s">
        <v>16</v>
      </c>
      <c r="E378" s="4" t="s">
        <v>10</v>
      </c>
      <c r="F378" s="4">
        <v>50</v>
      </c>
      <c r="G378" s="1" t="s">
        <v>11</v>
      </c>
      <c r="H378" s="6">
        <v>43957</v>
      </c>
      <c r="I378" s="12">
        <f t="shared" si="5"/>
        <v>5</v>
      </c>
    </row>
    <row r="379" spans="1:9" x14ac:dyDescent="0.25">
      <c r="A379" s="1" t="s">
        <v>300</v>
      </c>
      <c r="B379" s="1" t="s">
        <v>9</v>
      </c>
      <c r="C379" s="1" t="s">
        <v>9</v>
      </c>
      <c r="D379" s="1" t="s">
        <v>16</v>
      </c>
      <c r="E379" s="4" t="s">
        <v>10</v>
      </c>
      <c r="F379" s="4">
        <v>53</v>
      </c>
      <c r="G379" s="1" t="s">
        <v>11</v>
      </c>
      <c r="H379" s="6">
        <v>43957</v>
      </c>
      <c r="I379" s="12">
        <f t="shared" si="5"/>
        <v>5</v>
      </c>
    </row>
    <row r="380" spans="1:9" x14ac:dyDescent="0.25">
      <c r="A380" s="1" t="s">
        <v>331</v>
      </c>
      <c r="B380" s="1" t="s">
        <v>9</v>
      </c>
      <c r="C380" s="1" t="s">
        <v>160</v>
      </c>
      <c r="D380" s="1" t="s">
        <v>332</v>
      </c>
      <c r="E380" s="4" t="s">
        <v>10</v>
      </c>
      <c r="F380" s="4">
        <v>53</v>
      </c>
      <c r="G380" s="1" t="s">
        <v>17</v>
      </c>
      <c r="H380" s="6">
        <v>43957</v>
      </c>
      <c r="I380" s="12">
        <f t="shared" si="5"/>
        <v>5</v>
      </c>
    </row>
    <row r="381" spans="1:9" x14ac:dyDescent="0.25">
      <c r="A381" s="1" t="s">
        <v>326</v>
      </c>
      <c r="B381" s="1" t="s">
        <v>9</v>
      </c>
      <c r="C381" s="1" t="s">
        <v>9</v>
      </c>
      <c r="D381" s="1" t="s">
        <v>16</v>
      </c>
      <c r="E381" s="4" t="s">
        <v>10</v>
      </c>
      <c r="F381" s="4">
        <v>55</v>
      </c>
      <c r="G381" s="1" t="s">
        <v>17</v>
      </c>
      <c r="H381" s="6">
        <v>43957</v>
      </c>
      <c r="I381" s="12">
        <f t="shared" si="5"/>
        <v>5</v>
      </c>
    </row>
    <row r="382" spans="1:9" x14ac:dyDescent="0.25">
      <c r="A382" s="1" t="s">
        <v>407</v>
      </c>
      <c r="B382" s="1" t="s">
        <v>9</v>
      </c>
      <c r="C382" s="1" t="s">
        <v>9</v>
      </c>
      <c r="D382" s="1" t="s">
        <v>9</v>
      </c>
      <c r="E382" s="4" t="s">
        <v>10</v>
      </c>
      <c r="F382" s="4">
        <v>55</v>
      </c>
      <c r="G382" s="1" t="s">
        <v>11</v>
      </c>
      <c r="H382" s="6">
        <v>43957</v>
      </c>
      <c r="I382" s="12">
        <f t="shared" si="5"/>
        <v>5</v>
      </c>
    </row>
    <row r="383" spans="1:9" x14ac:dyDescent="0.25">
      <c r="A383" s="1" t="s">
        <v>325</v>
      </c>
      <c r="B383" s="1" t="s">
        <v>9</v>
      </c>
      <c r="C383" s="1" t="s">
        <v>9</v>
      </c>
      <c r="D383" s="1" t="s">
        <v>13</v>
      </c>
      <c r="E383" s="4" t="s">
        <v>10</v>
      </c>
      <c r="F383" s="4">
        <v>57</v>
      </c>
      <c r="G383" s="1" t="s">
        <v>17</v>
      </c>
      <c r="H383" s="6">
        <v>43957</v>
      </c>
      <c r="I383" s="12">
        <f t="shared" si="5"/>
        <v>5</v>
      </c>
    </row>
    <row r="384" spans="1:9" x14ac:dyDescent="0.25">
      <c r="A384" s="1" t="s">
        <v>423</v>
      </c>
      <c r="B384" s="1" t="s">
        <v>9</v>
      </c>
      <c r="C384" s="1" t="s">
        <v>9</v>
      </c>
      <c r="D384" s="1" t="s">
        <v>9</v>
      </c>
      <c r="E384" s="4" t="s">
        <v>10</v>
      </c>
      <c r="F384" s="4">
        <v>58</v>
      </c>
      <c r="G384" s="1" t="s">
        <v>17</v>
      </c>
      <c r="H384" s="6">
        <v>43957</v>
      </c>
      <c r="I384" s="12">
        <f t="shared" si="5"/>
        <v>5</v>
      </c>
    </row>
    <row r="385" spans="1:9" x14ac:dyDescent="0.25">
      <c r="A385" s="1" t="s">
        <v>299</v>
      </c>
      <c r="B385" s="1" t="s">
        <v>9</v>
      </c>
      <c r="C385" s="1" t="s">
        <v>9</v>
      </c>
      <c r="D385" s="1" t="s">
        <v>47</v>
      </c>
      <c r="E385" s="4" t="s">
        <v>10</v>
      </c>
      <c r="F385" s="4">
        <v>59</v>
      </c>
      <c r="G385" s="1" t="s">
        <v>11</v>
      </c>
      <c r="H385" s="6">
        <v>43957</v>
      </c>
      <c r="I385" s="12">
        <f t="shared" si="5"/>
        <v>5</v>
      </c>
    </row>
    <row r="386" spans="1:9" x14ac:dyDescent="0.25">
      <c r="A386" s="1" t="s">
        <v>418</v>
      </c>
      <c r="B386" s="1" t="s">
        <v>9</v>
      </c>
      <c r="C386" s="1" t="s">
        <v>9</v>
      </c>
      <c r="D386" s="1" t="s">
        <v>13</v>
      </c>
      <c r="E386" s="4" t="s">
        <v>10</v>
      </c>
      <c r="F386" s="4">
        <v>59</v>
      </c>
      <c r="G386" s="1" t="s">
        <v>17</v>
      </c>
      <c r="H386" s="6">
        <v>43957</v>
      </c>
      <c r="I386" s="12">
        <f t="shared" ref="I386:I449" si="6">MONTH(H386)</f>
        <v>5</v>
      </c>
    </row>
    <row r="387" spans="1:9" x14ac:dyDescent="0.25">
      <c r="A387" s="1" t="s">
        <v>338</v>
      </c>
      <c r="B387" s="1" t="s">
        <v>9</v>
      </c>
      <c r="C387" s="1" t="s">
        <v>9</v>
      </c>
      <c r="D387" s="1" t="s">
        <v>16</v>
      </c>
      <c r="E387" s="4" t="s">
        <v>10</v>
      </c>
      <c r="F387" s="4">
        <v>61</v>
      </c>
      <c r="G387" s="1" t="s">
        <v>11</v>
      </c>
      <c r="H387" s="6">
        <v>43957</v>
      </c>
      <c r="I387" s="12">
        <f t="shared" si="6"/>
        <v>5</v>
      </c>
    </row>
    <row r="388" spans="1:9" x14ac:dyDescent="0.25">
      <c r="A388" s="1" t="s">
        <v>306</v>
      </c>
      <c r="B388" s="1" t="s">
        <v>9</v>
      </c>
      <c r="C388" s="1" t="s">
        <v>9</v>
      </c>
      <c r="D388" s="1" t="s">
        <v>16</v>
      </c>
      <c r="E388" s="4" t="s">
        <v>10</v>
      </c>
      <c r="F388" s="4">
        <v>65</v>
      </c>
      <c r="G388" s="1" t="s">
        <v>11</v>
      </c>
      <c r="H388" s="6">
        <v>43957</v>
      </c>
      <c r="I388" s="12">
        <f t="shared" si="6"/>
        <v>5</v>
      </c>
    </row>
    <row r="389" spans="1:9" x14ac:dyDescent="0.25">
      <c r="A389" s="1" t="s">
        <v>420</v>
      </c>
      <c r="B389" s="1" t="s">
        <v>9</v>
      </c>
      <c r="C389" s="1" t="s">
        <v>9</v>
      </c>
      <c r="D389" s="1" t="s">
        <v>56</v>
      </c>
      <c r="E389" s="4" t="s">
        <v>10</v>
      </c>
      <c r="F389" s="4">
        <v>65</v>
      </c>
      <c r="G389" s="1" t="s">
        <v>17</v>
      </c>
      <c r="H389" s="6">
        <v>43957</v>
      </c>
      <c r="I389" s="12">
        <f t="shared" si="6"/>
        <v>5</v>
      </c>
    </row>
    <row r="390" spans="1:9" x14ac:dyDescent="0.25">
      <c r="A390" s="1" t="s">
        <v>322</v>
      </c>
      <c r="B390" s="1" t="s">
        <v>9</v>
      </c>
      <c r="C390" s="1" t="s">
        <v>9</v>
      </c>
      <c r="D390" s="1" t="s">
        <v>16</v>
      </c>
      <c r="E390" s="4" t="s">
        <v>10</v>
      </c>
      <c r="F390" s="4">
        <v>71</v>
      </c>
      <c r="G390" s="1" t="s">
        <v>17</v>
      </c>
      <c r="H390" s="6">
        <v>43957</v>
      </c>
      <c r="I390" s="12">
        <f t="shared" si="6"/>
        <v>5</v>
      </c>
    </row>
    <row r="391" spans="1:9" x14ac:dyDescent="0.25">
      <c r="A391" s="1" t="s">
        <v>324</v>
      </c>
      <c r="B391" s="1" t="s">
        <v>9</v>
      </c>
      <c r="C391" s="1" t="s">
        <v>9</v>
      </c>
      <c r="D391" s="1" t="s">
        <v>13</v>
      </c>
      <c r="E391" s="4" t="s">
        <v>10</v>
      </c>
      <c r="F391" s="4">
        <v>71</v>
      </c>
      <c r="G391" s="1" t="s">
        <v>17</v>
      </c>
      <c r="H391" s="6">
        <v>43957</v>
      </c>
      <c r="I391" s="12">
        <f t="shared" si="6"/>
        <v>5</v>
      </c>
    </row>
    <row r="392" spans="1:9" x14ac:dyDescent="0.25">
      <c r="A392" s="1" t="s">
        <v>328</v>
      </c>
      <c r="B392" s="1" t="s">
        <v>9</v>
      </c>
      <c r="C392" s="1" t="s">
        <v>9</v>
      </c>
      <c r="D392" s="1" t="s">
        <v>13</v>
      </c>
      <c r="E392" s="4" t="s">
        <v>10</v>
      </c>
      <c r="F392" s="4">
        <v>71</v>
      </c>
      <c r="G392" s="1" t="s">
        <v>17</v>
      </c>
      <c r="H392" s="6">
        <v>43957</v>
      </c>
      <c r="I392" s="12">
        <f t="shared" si="6"/>
        <v>5</v>
      </c>
    </row>
    <row r="393" spans="1:9" x14ac:dyDescent="0.25">
      <c r="A393" s="1" t="s">
        <v>597</v>
      </c>
      <c r="B393" s="1" t="s">
        <v>9</v>
      </c>
      <c r="C393" s="1" t="s">
        <v>160</v>
      </c>
      <c r="D393" s="1" t="s">
        <v>332</v>
      </c>
      <c r="E393" s="4" t="s">
        <v>10</v>
      </c>
      <c r="F393" s="4">
        <v>1</v>
      </c>
      <c r="G393" s="1" t="s">
        <v>17</v>
      </c>
      <c r="H393" s="6">
        <v>43958</v>
      </c>
      <c r="I393" s="12">
        <f t="shared" si="6"/>
        <v>5</v>
      </c>
    </row>
    <row r="394" spans="1:9" x14ac:dyDescent="0.25">
      <c r="A394" s="1" t="s">
        <v>598</v>
      </c>
      <c r="B394" s="1" t="s">
        <v>9</v>
      </c>
      <c r="C394" s="1" t="s">
        <v>160</v>
      </c>
      <c r="D394" s="1" t="s">
        <v>332</v>
      </c>
      <c r="E394" s="4" t="s">
        <v>10</v>
      </c>
      <c r="F394" s="4">
        <v>4</v>
      </c>
      <c r="G394" s="1" t="s">
        <v>11</v>
      </c>
      <c r="H394" s="6">
        <v>43958</v>
      </c>
      <c r="I394" s="12">
        <f t="shared" si="6"/>
        <v>5</v>
      </c>
    </row>
    <row r="395" spans="1:9" x14ac:dyDescent="0.25">
      <c r="A395" s="1" t="s">
        <v>618</v>
      </c>
      <c r="B395" s="1" t="s">
        <v>9</v>
      </c>
      <c r="C395" s="1" t="s">
        <v>173</v>
      </c>
      <c r="D395" s="1" t="s">
        <v>603</v>
      </c>
      <c r="E395" s="4" t="s">
        <v>10</v>
      </c>
      <c r="F395" s="4">
        <v>8</v>
      </c>
      <c r="G395" s="1" t="s">
        <v>17</v>
      </c>
      <c r="H395" s="6">
        <v>43958</v>
      </c>
      <c r="I395" s="12">
        <f t="shared" si="6"/>
        <v>5</v>
      </c>
    </row>
    <row r="396" spans="1:9" x14ac:dyDescent="0.25">
      <c r="A396" s="1" t="s">
        <v>634</v>
      </c>
      <c r="B396" s="1" t="s">
        <v>9</v>
      </c>
      <c r="C396" s="1" t="s">
        <v>160</v>
      </c>
      <c r="D396" s="1" t="s">
        <v>332</v>
      </c>
      <c r="E396" s="4" t="s">
        <v>10</v>
      </c>
      <c r="F396" s="4">
        <v>9</v>
      </c>
      <c r="G396" s="1" t="s">
        <v>11</v>
      </c>
      <c r="H396" s="6">
        <v>43958</v>
      </c>
      <c r="I396" s="12">
        <f t="shared" si="6"/>
        <v>5</v>
      </c>
    </row>
    <row r="397" spans="1:9" x14ac:dyDescent="0.25">
      <c r="A397" s="1" t="s">
        <v>627</v>
      </c>
      <c r="B397" s="1" t="s">
        <v>9</v>
      </c>
      <c r="C397" s="1" t="s">
        <v>160</v>
      </c>
      <c r="D397" s="1" t="s">
        <v>628</v>
      </c>
      <c r="E397" s="4" t="s">
        <v>10</v>
      </c>
      <c r="F397" s="4">
        <v>10</v>
      </c>
      <c r="G397" s="1" t="s">
        <v>11</v>
      </c>
      <c r="H397" s="6">
        <v>43958</v>
      </c>
      <c r="I397" s="12">
        <f t="shared" si="6"/>
        <v>5</v>
      </c>
    </row>
    <row r="398" spans="1:9" x14ac:dyDescent="0.25">
      <c r="A398" s="1" t="s">
        <v>614</v>
      </c>
      <c r="B398" s="1" t="s">
        <v>9</v>
      </c>
      <c r="C398" s="1" t="s">
        <v>173</v>
      </c>
      <c r="D398" s="1" t="s">
        <v>603</v>
      </c>
      <c r="E398" s="4" t="s">
        <v>10</v>
      </c>
      <c r="F398" s="4">
        <v>12</v>
      </c>
      <c r="G398" s="1" t="s">
        <v>11</v>
      </c>
      <c r="H398" s="6">
        <v>43958</v>
      </c>
      <c r="I398" s="12">
        <f t="shared" si="6"/>
        <v>5</v>
      </c>
    </row>
    <row r="399" spans="1:9" x14ac:dyDescent="0.25">
      <c r="A399" s="1" t="s">
        <v>428</v>
      </c>
      <c r="B399" s="1" t="s">
        <v>9</v>
      </c>
      <c r="C399" s="1" t="s">
        <v>191</v>
      </c>
      <c r="D399" s="1" t="s">
        <v>429</v>
      </c>
      <c r="E399" s="4" t="s">
        <v>10</v>
      </c>
      <c r="F399" s="4">
        <v>18</v>
      </c>
      <c r="G399" s="1" t="s">
        <v>11</v>
      </c>
      <c r="H399" s="6">
        <v>43958</v>
      </c>
      <c r="I399" s="12">
        <f t="shared" si="6"/>
        <v>5</v>
      </c>
    </row>
    <row r="400" spans="1:9" x14ac:dyDescent="0.25">
      <c r="A400" s="1" t="s">
        <v>613</v>
      </c>
      <c r="B400" s="1" t="s">
        <v>9</v>
      </c>
      <c r="C400" s="1" t="s">
        <v>9</v>
      </c>
      <c r="D400" s="1" t="s">
        <v>13</v>
      </c>
      <c r="E400" s="4" t="s">
        <v>10</v>
      </c>
      <c r="F400" s="4">
        <v>19</v>
      </c>
      <c r="G400" s="1" t="s">
        <v>11</v>
      </c>
      <c r="H400" s="6">
        <v>43958</v>
      </c>
      <c r="I400" s="12">
        <f t="shared" si="6"/>
        <v>5</v>
      </c>
    </row>
    <row r="401" spans="1:9" x14ac:dyDescent="0.25">
      <c r="A401" s="1" t="s">
        <v>1330</v>
      </c>
      <c r="B401" s="1" t="s">
        <v>9</v>
      </c>
      <c r="C401" s="1" t="s">
        <v>9</v>
      </c>
      <c r="D401" s="1" t="s">
        <v>9</v>
      </c>
      <c r="E401" s="4" t="s">
        <v>1301</v>
      </c>
      <c r="F401" s="4">
        <v>20</v>
      </c>
      <c r="G401" s="1" t="s">
        <v>17</v>
      </c>
      <c r="H401" s="6">
        <v>43958</v>
      </c>
      <c r="I401" s="12">
        <f t="shared" si="6"/>
        <v>5</v>
      </c>
    </row>
    <row r="402" spans="1:9" x14ac:dyDescent="0.25">
      <c r="A402" s="1" t="s">
        <v>615</v>
      </c>
      <c r="B402" s="1" t="s">
        <v>9</v>
      </c>
      <c r="C402" s="1" t="s">
        <v>9</v>
      </c>
      <c r="D402" s="1" t="s">
        <v>9</v>
      </c>
      <c r="E402" s="4" t="s">
        <v>10</v>
      </c>
      <c r="F402" s="4">
        <v>27</v>
      </c>
      <c r="G402" s="1" t="s">
        <v>17</v>
      </c>
      <c r="H402" s="6">
        <v>43958</v>
      </c>
      <c r="I402" s="12">
        <f t="shared" si="6"/>
        <v>5</v>
      </c>
    </row>
    <row r="403" spans="1:9" x14ac:dyDescent="0.25">
      <c r="A403" s="1" t="s">
        <v>610</v>
      </c>
      <c r="B403" s="1" t="s">
        <v>9</v>
      </c>
      <c r="C403" s="1" t="s">
        <v>160</v>
      </c>
      <c r="D403" s="1" t="s">
        <v>332</v>
      </c>
      <c r="E403" s="4" t="s">
        <v>10</v>
      </c>
      <c r="F403" s="4">
        <v>29</v>
      </c>
      <c r="G403" s="1" t="s">
        <v>11</v>
      </c>
      <c r="H403" s="6">
        <v>43958</v>
      </c>
      <c r="I403" s="12">
        <f t="shared" si="6"/>
        <v>5</v>
      </c>
    </row>
    <row r="404" spans="1:9" x14ac:dyDescent="0.25">
      <c r="A404" s="1" t="s">
        <v>619</v>
      </c>
      <c r="B404" s="1" t="s">
        <v>9</v>
      </c>
      <c r="C404" s="1" t="s">
        <v>9</v>
      </c>
      <c r="D404" s="1" t="s">
        <v>13</v>
      </c>
      <c r="E404" s="4" t="s">
        <v>10</v>
      </c>
      <c r="F404" s="4">
        <v>29</v>
      </c>
      <c r="G404" s="1" t="s">
        <v>17</v>
      </c>
      <c r="H404" s="6">
        <v>43958</v>
      </c>
      <c r="I404" s="12">
        <f t="shared" si="6"/>
        <v>5</v>
      </c>
    </row>
    <row r="405" spans="1:9" x14ac:dyDescent="0.25">
      <c r="A405" s="1" t="s">
        <v>601</v>
      </c>
      <c r="B405" s="1" t="s">
        <v>9</v>
      </c>
      <c r="C405" s="1" t="s">
        <v>9</v>
      </c>
      <c r="D405" s="1" t="s">
        <v>13</v>
      </c>
      <c r="E405" s="4" t="s">
        <v>10</v>
      </c>
      <c r="F405" s="4">
        <v>30</v>
      </c>
      <c r="G405" s="1" t="s">
        <v>17</v>
      </c>
      <c r="H405" s="6">
        <v>43958</v>
      </c>
      <c r="I405" s="12">
        <f t="shared" si="6"/>
        <v>5</v>
      </c>
    </row>
    <row r="406" spans="1:9" x14ac:dyDescent="0.25">
      <c r="A406" s="1" t="s">
        <v>1335</v>
      </c>
      <c r="B406" s="1" t="s">
        <v>9</v>
      </c>
      <c r="C406" s="1" t="s">
        <v>173</v>
      </c>
      <c r="D406" s="1" t="s">
        <v>814</v>
      </c>
      <c r="E406" s="4" t="s">
        <v>1301</v>
      </c>
      <c r="F406" s="4">
        <v>30</v>
      </c>
      <c r="G406" s="1" t="s">
        <v>11</v>
      </c>
      <c r="H406" s="6">
        <v>43958</v>
      </c>
      <c r="I406" s="12">
        <f t="shared" si="6"/>
        <v>5</v>
      </c>
    </row>
    <row r="407" spans="1:9" x14ac:dyDescent="0.25">
      <c r="A407" s="1" t="s">
        <v>635</v>
      </c>
      <c r="B407" s="1" t="s">
        <v>9</v>
      </c>
      <c r="C407" s="1" t="s">
        <v>9</v>
      </c>
      <c r="D407" s="1" t="s">
        <v>13</v>
      </c>
      <c r="E407" s="4" t="s">
        <v>10</v>
      </c>
      <c r="F407" s="4">
        <v>31</v>
      </c>
      <c r="G407" s="1" t="s">
        <v>17</v>
      </c>
      <c r="H407" s="6">
        <v>43958</v>
      </c>
      <c r="I407" s="12">
        <f t="shared" si="6"/>
        <v>5</v>
      </c>
    </row>
    <row r="408" spans="1:9" x14ac:dyDescent="0.25">
      <c r="A408" s="1" t="s">
        <v>604</v>
      </c>
      <c r="B408" s="1" t="s">
        <v>9</v>
      </c>
      <c r="C408" s="1" t="s">
        <v>9</v>
      </c>
      <c r="D408" s="1" t="s">
        <v>13</v>
      </c>
      <c r="E408" s="4" t="s">
        <v>10</v>
      </c>
      <c r="F408" s="4">
        <v>32</v>
      </c>
      <c r="G408" s="1" t="s">
        <v>17</v>
      </c>
      <c r="H408" s="6">
        <v>43958</v>
      </c>
      <c r="I408" s="12">
        <f t="shared" si="6"/>
        <v>5</v>
      </c>
    </row>
    <row r="409" spans="1:9" x14ac:dyDescent="0.25">
      <c r="A409" s="1" t="s">
        <v>609</v>
      </c>
      <c r="B409" s="1" t="s">
        <v>9</v>
      </c>
      <c r="C409" s="1" t="s">
        <v>9</v>
      </c>
      <c r="D409" s="1" t="s">
        <v>47</v>
      </c>
      <c r="E409" s="4" t="s">
        <v>10</v>
      </c>
      <c r="F409" s="4">
        <v>32</v>
      </c>
      <c r="G409" s="1" t="s">
        <v>17</v>
      </c>
      <c r="H409" s="6">
        <v>43958</v>
      </c>
      <c r="I409" s="12">
        <f t="shared" si="6"/>
        <v>5</v>
      </c>
    </row>
    <row r="410" spans="1:9" x14ac:dyDescent="0.25">
      <c r="A410" s="1" t="s">
        <v>623</v>
      </c>
      <c r="B410" s="1" t="s">
        <v>9</v>
      </c>
      <c r="C410" s="1" t="s">
        <v>9</v>
      </c>
      <c r="D410" s="1" t="s">
        <v>16</v>
      </c>
      <c r="E410" s="4" t="s">
        <v>10</v>
      </c>
      <c r="F410" s="4">
        <v>32</v>
      </c>
      <c r="G410" s="1" t="s">
        <v>11</v>
      </c>
      <c r="H410" s="6">
        <v>43958</v>
      </c>
      <c r="I410" s="12">
        <f t="shared" si="6"/>
        <v>5</v>
      </c>
    </row>
    <row r="411" spans="1:9" x14ac:dyDescent="0.25">
      <c r="A411" s="1" t="s">
        <v>626</v>
      </c>
      <c r="B411" s="1" t="s">
        <v>9</v>
      </c>
      <c r="C411" s="1" t="s">
        <v>9</v>
      </c>
      <c r="D411" s="1" t="s">
        <v>16</v>
      </c>
      <c r="E411" s="4" t="s">
        <v>10</v>
      </c>
      <c r="F411" s="4">
        <v>32</v>
      </c>
      <c r="G411" s="1" t="s">
        <v>17</v>
      </c>
      <c r="H411" s="6">
        <v>43958</v>
      </c>
      <c r="I411" s="12">
        <f t="shared" si="6"/>
        <v>5</v>
      </c>
    </row>
    <row r="412" spans="1:9" x14ac:dyDescent="0.25">
      <c r="A412" s="1" t="s">
        <v>616</v>
      </c>
      <c r="B412" s="1" t="s">
        <v>9</v>
      </c>
      <c r="C412" s="1" t="s">
        <v>9</v>
      </c>
      <c r="D412" s="1" t="s">
        <v>56</v>
      </c>
      <c r="E412" s="4" t="s">
        <v>10</v>
      </c>
      <c r="F412" s="4">
        <v>34</v>
      </c>
      <c r="G412" s="1" t="s">
        <v>17</v>
      </c>
      <c r="H412" s="6">
        <v>43958</v>
      </c>
      <c r="I412" s="12">
        <f t="shared" si="6"/>
        <v>5</v>
      </c>
    </row>
    <row r="413" spans="1:9" x14ac:dyDescent="0.25">
      <c r="A413" s="1" t="s">
        <v>602</v>
      </c>
      <c r="B413" s="1" t="s">
        <v>9</v>
      </c>
      <c r="C413" s="1" t="s">
        <v>173</v>
      </c>
      <c r="D413" s="1" t="s">
        <v>603</v>
      </c>
      <c r="E413" s="4" t="s">
        <v>10</v>
      </c>
      <c r="F413" s="4">
        <v>35</v>
      </c>
      <c r="G413" s="1" t="s">
        <v>17</v>
      </c>
      <c r="H413" s="6">
        <v>43958</v>
      </c>
      <c r="I413" s="12">
        <f t="shared" si="6"/>
        <v>5</v>
      </c>
    </row>
    <row r="414" spans="1:9" x14ac:dyDescent="0.25">
      <c r="A414" s="1" t="s">
        <v>600</v>
      </c>
      <c r="B414" s="1" t="s">
        <v>9</v>
      </c>
      <c r="C414" s="1" t="s">
        <v>9</v>
      </c>
      <c r="D414" s="1" t="s">
        <v>13</v>
      </c>
      <c r="E414" s="4" t="s">
        <v>10</v>
      </c>
      <c r="F414" s="4">
        <v>36</v>
      </c>
      <c r="G414" s="1" t="s">
        <v>17</v>
      </c>
      <c r="H414" s="6">
        <v>43958</v>
      </c>
      <c r="I414" s="12">
        <f t="shared" si="6"/>
        <v>5</v>
      </c>
    </row>
    <row r="415" spans="1:9" x14ac:dyDescent="0.25">
      <c r="A415" s="1" t="s">
        <v>425</v>
      </c>
      <c r="B415" s="1" t="s">
        <v>9</v>
      </c>
      <c r="C415" s="1" t="s">
        <v>9</v>
      </c>
      <c r="D415" s="1" t="s">
        <v>13</v>
      </c>
      <c r="E415" s="4" t="s">
        <v>10</v>
      </c>
      <c r="F415" s="4">
        <v>37</v>
      </c>
      <c r="G415" s="1" t="s">
        <v>17</v>
      </c>
      <c r="H415" s="6">
        <v>43958</v>
      </c>
      <c r="I415" s="12">
        <f t="shared" si="6"/>
        <v>5</v>
      </c>
    </row>
    <row r="416" spans="1:9" x14ac:dyDescent="0.25">
      <c r="A416" s="1" t="s">
        <v>1333</v>
      </c>
      <c r="B416" s="1" t="s">
        <v>9</v>
      </c>
      <c r="C416" s="1" t="s">
        <v>9</v>
      </c>
      <c r="D416" s="1" t="s">
        <v>16</v>
      </c>
      <c r="E416" s="4" t="s">
        <v>1301</v>
      </c>
      <c r="F416" s="4">
        <v>37</v>
      </c>
      <c r="G416" s="1" t="s">
        <v>11</v>
      </c>
      <c r="H416" s="6">
        <v>43958</v>
      </c>
      <c r="I416" s="12">
        <f t="shared" si="6"/>
        <v>5</v>
      </c>
    </row>
    <row r="417" spans="1:9" x14ac:dyDescent="0.25">
      <c r="A417" s="1" t="s">
        <v>611</v>
      </c>
      <c r="B417" s="1" t="s">
        <v>9</v>
      </c>
      <c r="C417" s="1" t="s">
        <v>173</v>
      </c>
      <c r="D417" s="1" t="s">
        <v>603</v>
      </c>
      <c r="E417" s="4" t="s">
        <v>10</v>
      </c>
      <c r="F417" s="4">
        <v>38</v>
      </c>
      <c r="G417" s="1" t="s">
        <v>11</v>
      </c>
      <c r="H417" s="6">
        <v>43958</v>
      </c>
      <c r="I417" s="12">
        <f t="shared" si="6"/>
        <v>5</v>
      </c>
    </row>
    <row r="418" spans="1:9" x14ac:dyDescent="0.25">
      <c r="A418" s="1" t="s">
        <v>599</v>
      </c>
      <c r="B418" s="1" t="s">
        <v>9</v>
      </c>
      <c r="C418" s="1" t="s">
        <v>9</v>
      </c>
      <c r="D418" s="1" t="s">
        <v>13</v>
      </c>
      <c r="E418" s="4" t="s">
        <v>10</v>
      </c>
      <c r="F418" s="4">
        <v>39</v>
      </c>
      <c r="G418" s="1" t="s">
        <v>11</v>
      </c>
      <c r="H418" s="6">
        <v>43958</v>
      </c>
      <c r="I418" s="12">
        <f t="shared" si="6"/>
        <v>5</v>
      </c>
    </row>
    <row r="419" spans="1:9" x14ac:dyDescent="0.25">
      <c r="A419" s="1" t="s">
        <v>633</v>
      </c>
      <c r="B419" s="1" t="s">
        <v>9</v>
      </c>
      <c r="C419" s="1" t="s">
        <v>9</v>
      </c>
      <c r="D419" s="1" t="s">
        <v>13</v>
      </c>
      <c r="E419" s="4" t="s">
        <v>10</v>
      </c>
      <c r="F419" s="4">
        <v>39</v>
      </c>
      <c r="G419" s="1" t="s">
        <v>17</v>
      </c>
      <c r="H419" s="6">
        <v>43958</v>
      </c>
      <c r="I419" s="12">
        <f t="shared" si="6"/>
        <v>5</v>
      </c>
    </row>
    <row r="420" spans="1:9" x14ac:dyDescent="0.25">
      <c r="A420" s="1" t="s">
        <v>427</v>
      </c>
      <c r="B420" s="1" t="s">
        <v>9</v>
      </c>
      <c r="C420" s="1" t="s">
        <v>9</v>
      </c>
      <c r="D420" s="1" t="s">
        <v>56</v>
      </c>
      <c r="E420" s="4" t="s">
        <v>10</v>
      </c>
      <c r="F420" s="4">
        <v>40</v>
      </c>
      <c r="G420" s="1" t="s">
        <v>11</v>
      </c>
      <c r="H420" s="6">
        <v>43958</v>
      </c>
      <c r="I420" s="12">
        <f t="shared" si="6"/>
        <v>5</v>
      </c>
    </row>
    <row r="421" spans="1:9" x14ac:dyDescent="0.25">
      <c r="A421" s="1" t="s">
        <v>632</v>
      </c>
      <c r="B421" s="1" t="s">
        <v>9</v>
      </c>
      <c r="C421" s="1" t="s">
        <v>9</v>
      </c>
      <c r="D421" s="1" t="s">
        <v>9</v>
      </c>
      <c r="E421" s="4" t="s">
        <v>10</v>
      </c>
      <c r="F421" s="4">
        <v>42</v>
      </c>
      <c r="G421" s="1" t="s">
        <v>17</v>
      </c>
      <c r="H421" s="6">
        <v>43958</v>
      </c>
      <c r="I421" s="12">
        <f t="shared" si="6"/>
        <v>5</v>
      </c>
    </row>
    <row r="422" spans="1:9" x14ac:dyDescent="0.25">
      <c r="A422" s="1" t="s">
        <v>620</v>
      </c>
      <c r="B422" s="1" t="s">
        <v>9</v>
      </c>
      <c r="C422" s="1" t="s">
        <v>9</v>
      </c>
      <c r="D422" s="1" t="s">
        <v>13</v>
      </c>
      <c r="E422" s="4" t="s">
        <v>10</v>
      </c>
      <c r="F422" s="4">
        <v>45</v>
      </c>
      <c r="G422" s="1" t="s">
        <v>17</v>
      </c>
      <c r="H422" s="6">
        <v>43958</v>
      </c>
      <c r="I422" s="12">
        <f t="shared" si="6"/>
        <v>5</v>
      </c>
    </row>
    <row r="423" spans="1:9" x14ac:dyDescent="0.25">
      <c r="A423" s="1" t="s">
        <v>622</v>
      </c>
      <c r="B423" s="1" t="s">
        <v>9</v>
      </c>
      <c r="C423" s="1" t="s">
        <v>9</v>
      </c>
      <c r="D423" s="1" t="s">
        <v>56</v>
      </c>
      <c r="E423" s="4" t="s">
        <v>10</v>
      </c>
      <c r="F423" s="4">
        <v>47</v>
      </c>
      <c r="G423" s="1" t="s">
        <v>17</v>
      </c>
      <c r="H423" s="6">
        <v>43958</v>
      </c>
      <c r="I423" s="12">
        <f t="shared" si="6"/>
        <v>5</v>
      </c>
    </row>
    <row r="424" spans="1:9" x14ac:dyDescent="0.25">
      <c r="A424" s="1" t="s">
        <v>624</v>
      </c>
      <c r="B424" s="1" t="s">
        <v>9</v>
      </c>
      <c r="C424" s="1" t="s">
        <v>9</v>
      </c>
      <c r="D424" s="1" t="s">
        <v>47</v>
      </c>
      <c r="E424" s="4" t="s">
        <v>10</v>
      </c>
      <c r="F424" s="4">
        <v>48</v>
      </c>
      <c r="G424" s="1" t="s">
        <v>17</v>
      </c>
      <c r="H424" s="6">
        <v>43958</v>
      </c>
      <c r="I424" s="12">
        <f t="shared" si="6"/>
        <v>5</v>
      </c>
    </row>
    <row r="425" spans="1:9" x14ac:dyDescent="0.25">
      <c r="A425" s="1" t="s">
        <v>637</v>
      </c>
      <c r="B425" s="1" t="s">
        <v>9</v>
      </c>
      <c r="C425" s="1" t="s">
        <v>9</v>
      </c>
      <c r="D425" s="1" t="s">
        <v>16</v>
      </c>
      <c r="E425" s="4" t="s">
        <v>10</v>
      </c>
      <c r="F425" s="4">
        <v>48</v>
      </c>
      <c r="G425" s="1" t="s">
        <v>17</v>
      </c>
      <c r="H425" s="6">
        <v>43958</v>
      </c>
      <c r="I425" s="12">
        <f t="shared" si="6"/>
        <v>5</v>
      </c>
    </row>
    <row r="426" spans="1:9" x14ac:dyDescent="0.25">
      <c r="A426" s="1" t="s">
        <v>606</v>
      </c>
      <c r="B426" s="1" t="s">
        <v>9</v>
      </c>
      <c r="C426" s="1" t="s">
        <v>9</v>
      </c>
      <c r="D426" s="1" t="s">
        <v>13</v>
      </c>
      <c r="E426" s="4" t="s">
        <v>10</v>
      </c>
      <c r="F426" s="4">
        <v>49</v>
      </c>
      <c r="G426" s="1" t="s">
        <v>17</v>
      </c>
      <c r="H426" s="6">
        <v>43958</v>
      </c>
      <c r="I426" s="12">
        <f t="shared" si="6"/>
        <v>5</v>
      </c>
    </row>
    <row r="427" spans="1:9" x14ac:dyDescent="0.25">
      <c r="A427" s="1" t="s">
        <v>608</v>
      </c>
      <c r="B427" s="1" t="s">
        <v>9</v>
      </c>
      <c r="C427" s="1" t="s">
        <v>9</v>
      </c>
      <c r="D427" s="1" t="s">
        <v>13</v>
      </c>
      <c r="E427" s="4" t="s">
        <v>10</v>
      </c>
      <c r="F427" s="4">
        <v>49</v>
      </c>
      <c r="G427" s="1" t="s">
        <v>17</v>
      </c>
      <c r="H427" s="6">
        <v>43958</v>
      </c>
      <c r="I427" s="12">
        <f t="shared" si="6"/>
        <v>5</v>
      </c>
    </row>
    <row r="428" spans="1:9" x14ac:dyDescent="0.25">
      <c r="A428" s="1" t="s">
        <v>617</v>
      </c>
      <c r="B428" s="1" t="s">
        <v>9</v>
      </c>
      <c r="C428" s="1" t="s">
        <v>9</v>
      </c>
      <c r="D428" s="1" t="s">
        <v>47</v>
      </c>
      <c r="E428" s="4" t="s">
        <v>10</v>
      </c>
      <c r="F428" s="4">
        <v>49</v>
      </c>
      <c r="G428" s="1" t="s">
        <v>17</v>
      </c>
      <c r="H428" s="6">
        <v>43958</v>
      </c>
      <c r="I428" s="12">
        <f t="shared" si="6"/>
        <v>5</v>
      </c>
    </row>
    <row r="429" spans="1:9" x14ac:dyDescent="0.25">
      <c r="A429" s="1" t="s">
        <v>605</v>
      </c>
      <c r="B429" s="1" t="s">
        <v>9</v>
      </c>
      <c r="C429" s="1" t="s">
        <v>9</v>
      </c>
      <c r="D429" s="1" t="s">
        <v>56</v>
      </c>
      <c r="E429" s="4" t="s">
        <v>10</v>
      </c>
      <c r="F429" s="4">
        <v>52</v>
      </c>
      <c r="G429" s="1" t="s">
        <v>11</v>
      </c>
      <c r="H429" s="6">
        <v>43958</v>
      </c>
      <c r="I429" s="12">
        <f t="shared" si="6"/>
        <v>5</v>
      </c>
    </row>
    <row r="430" spans="1:9" x14ac:dyDescent="0.25">
      <c r="A430" s="2" t="s">
        <v>424</v>
      </c>
      <c r="B430" s="1" t="s">
        <v>9</v>
      </c>
      <c r="C430" s="1" t="s">
        <v>9</v>
      </c>
      <c r="D430" s="1" t="s">
        <v>9</v>
      </c>
      <c r="E430" s="4" t="s">
        <v>10</v>
      </c>
      <c r="F430" s="4">
        <v>55</v>
      </c>
      <c r="G430" s="1" t="s">
        <v>17</v>
      </c>
      <c r="H430" s="6">
        <v>43958</v>
      </c>
      <c r="I430" s="12">
        <f t="shared" si="6"/>
        <v>5</v>
      </c>
    </row>
    <row r="431" spans="1:9" x14ac:dyDescent="0.25">
      <c r="A431" s="1" t="s">
        <v>625</v>
      </c>
      <c r="B431" s="1" t="s">
        <v>9</v>
      </c>
      <c r="C431" s="1" t="s">
        <v>9</v>
      </c>
      <c r="D431" s="1" t="s">
        <v>16</v>
      </c>
      <c r="E431" s="4" t="s">
        <v>10</v>
      </c>
      <c r="F431" s="4">
        <v>56</v>
      </c>
      <c r="G431" s="1" t="s">
        <v>17</v>
      </c>
      <c r="H431" s="6">
        <v>43958</v>
      </c>
      <c r="I431" s="12">
        <f t="shared" si="6"/>
        <v>5</v>
      </c>
    </row>
    <row r="432" spans="1:9" x14ac:dyDescent="0.25">
      <c r="A432" s="1" t="s">
        <v>631</v>
      </c>
      <c r="B432" s="1" t="s">
        <v>9</v>
      </c>
      <c r="C432" s="1" t="s">
        <v>9</v>
      </c>
      <c r="D432" s="1" t="s">
        <v>16</v>
      </c>
      <c r="E432" s="4" t="s">
        <v>10</v>
      </c>
      <c r="F432" s="4">
        <v>56</v>
      </c>
      <c r="G432" s="1" t="s">
        <v>17</v>
      </c>
      <c r="H432" s="6">
        <v>43958</v>
      </c>
      <c r="I432" s="12">
        <f t="shared" si="6"/>
        <v>5</v>
      </c>
    </row>
    <row r="433" spans="1:9" x14ac:dyDescent="0.25">
      <c r="A433" s="1" t="s">
        <v>630</v>
      </c>
      <c r="B433" s="1" t="s">
        <v>9</v>
      </c>
      <c r="C433" s="1" t="s">
        <v>9</v>
      </c>
      <c r="D433" s="1" t="s">
        <v>16</v>
      </c>
      <c r="E433" s="4" t="s">
        <v>10</v>
      </c>
      <c r="F433" s="4">
        <v>57</v>
      </c>
      <c r="G433" s="1" t="s">
        <v>11</v>
      </c>
      <c r="H433" s="6">
        <v>43958</v>
      </c>
      <c r="I433" s="12">
        <f t="shared" si="6"/>
        <v>5</v>
      </c>
    </row>
    <row r="434" spans="1:9" x14ac:dyDescent="0.25">
      <c r="A434" s="1" t="s">
        <v>426</v>
      </c>
      <c r="B434" s="1" t="s">
        <v>9</v>
      </c>
      <c r="C434" s="1" t="s">
        <v>9</v>
      </c>
      <c r="D434" s="1" t="s">
        <v>16</v>
      </c>
      <c r="E434" s="4" t="s">
        <v>10</v>
      </c>
      <c r="F434" s="4">
        <v>58</v>
      </c>
      <c r="G434" s="1" t="s">
        <v>17</v>
      </c>
      <c r="H434" s="6">
        <v>43958</v>
      </c>
      <c r="I434" s="12">
        <f t="shared" si="6"/>
        <v>5</v>
      </c>
    </row>
    <row r="435" spans="1:9" x14ac:dyDescent="0.25">
      <c r="A435" s="1" t="s">
        <v>607</v>
      </c>
      <c r="B435" s="1" t="s">
        <v>9</v>
      </c>
      <c r="C435" s="1" t="s">
        <v>9</v>
      </c>
      <c r="D435" s="1" t="s">
        <v>13</v>
      </c>
      <c r="E435" s="4" t="s">
        <v>10</v>
      </c>
      <c r="F435" s="4">
        <v>60</v>
      </c>
      <c r="G435" s="1" t="s">
        <v>17</v>
      </c>
      <c r="H435" s="6">
        <v>43958</v>
      </c>
      <c r="I435" s="12">
        <f t="shared" si="6"/>
        <v>5</v>
      </c>
    </row>
    <row r="436" spans="1:9" x14ac:dyDescent="0.25">
      <c r="A436" s="1" t="s">
        <v>636</v>
      </c>
      <c r="B436" s="1" t="s">
        <v>9</v>
      </c>
      <c r="C436" s="1" t="s">
        <v>9</v>
      </c>
      <c r="D436" s="1" t="s">
        <v>13</v>
      </c>
      <c r="E436" s="4" t="s">
        <v>10</v>
      </c>
      <c r="F436" s="4">
        <v>62</v>
      </c>
      <c r="G436" s="1" t="s">
        <v>17</v>
      </c>
      <c r="H436" s="6">
        <v>43958</v>
      </c>
      <c r="I436" s="12">
        <f t="shared" si="6"/>
        <v>5</v>
      </c>
    </row>
    <row r="437" spans="1:9" x14ac:dyDescent="0.25">
      <c r="A437" s="1" t="s">
        <v>629</v>
      </c>
      <c r="B437" s="1" t="s">
        <v>9</v>
      </c>
      <c r="C437" s="1" t="s">
        <v>9</v>
      </c>
      <c r="D437" s="1" t="s">
        <v>13</v>
      </c>
      <c r="E437" s="4" t="s">
        <v>10</v>
      </c>
      <c r="F437" s="4">
        <v>63</v>
      </c>
      <c r="G437" s="1" t="s">
        <v>17</v>
      </c>
      <c r="H437" s="6">
        <v>43958</v>
      </c>
      <c r="I437" s="12">
        <f t="shared" si="6"/>
        <v>5</v>
      </c>
    </row>
    <row r="438" spans="1:9" x14ac:dyDescent="0.25">
      <c r="A438" s="1" t="s">
        <v>612</v>
      </c>
      <c r="B438" s="1" t="s">
        <v>9</v>
      </c>
      <c r="C438" s="1" t="s">
        <v>9</v>
      </c>
      <c r="D438" s="1" t="s">
        <v>16</v>
      </c>
      <c r="E438" s="4" t="s">
        <v>10</v>
      </c>
      <c r="F438" s="4">
        <v>65</v>
      </c>
      <c r="G438" s="1" t="s">
        <v>17</v>
      </c>
      <c r="H438" s="6">
        <v>43958</v>
      </c>
      <c r="I438" s="12">
        <f t="shared" si="6"/>
        <v>5</v>
      </c>
    </row>
    <row r="439" spans="1:9" x14ac:dyDescent="0.25">
      <c r="A439" s="1" t="s">
        <v>621</v>
      </c>
      <c r="B439" s="1" t="s">
        <v>9</v>
      </c>
      <c r="C439" s="1" t="s">
        <v>9</v>
      </c>
      <c r="D439" s="1" t="s">
        <v>16</v>
      </c>
      <c r="E439" s="4" t="s">
        <v>10</v>
      </c>
      <c r="F439" s="4">
        <v>65</v>
      </c>
      <c r="G439" s="1" t="s">
        <v>17</v>
      </c>
      <c r="H439" s="6">
        <v>43958</v>
      </c>
      <c r="I439" s="12">
        <f t="shared" si="6"/>
        <v>5</v>
      </c>
    </row>
    <row r="440" spans="1:9" x14ac:dyDescent="0.25">
      <c r="A440" s="1" t="s">
        <v>1334</v>
      </c>
      <c r="B440" s="1" t="s">
        <v>9</v>
      </c>
      <c r="C440" s="1" t="s">
        <v>9</v>
      </c>
      <c r="D440" s="1" t="s">
        <v>9</v>
      </c>
      <c r="E440" s="4" t="s">
        <v>1301</v>
      </c>
      <c r="F440" s="4">
        <v>65</v>
      </c>
      <c r="G440" s="1" t="s">
        <v>11</v>
      </c>
      <c r="H440" s="6">
        <v>43958</v>
      </c>
      <c r="I440" s="12">
        <f t="shared" si="6"/>
        <v>5</v>
      </c>
    </row>
    <row r="441" spans="1:9" x14ac:dyDescent="0.25">
      <c r="A441" s="1" t="s">
        <v>719</v>
      </c>
      <c r="B441" s="1" t="s">
        <v>9</v>
      </c>
      <c r="C441" s="1" t="s">
        <v>19</v>
      </c>
      <c r="D441" s="1" t="s">
        <v>25</v>
      </c>
      <c r="E441" s="4" t="s">
        <v>10</v>
      </c>
      <c r="F441" s="4">
        <v>11</v>
      </c>
      <c r="G441" s="1" t="s">
        <v>17</v>
      </c>
      <c r="H441" s="6">
        <v>43959</v>
      </c>
      <c r="I441" s="12">
        <f t="shared" si="6"/>
        <v>5</v>
      </c>
    </row>
    <row r="442" spans="1:9" x14ac:dyDescent="0.25">
      <c r="A442" s="1" t="s">
        <v>736</v>
      </c>
      <c r="B442" s="1" t="s">
        <v>9</v>
      </c>
      <c r="C442" s="1" t="s">
        <v>9</v>
      </c>
      <c r="D442" s="1" t="s">
        <v>16</v>
      </c>
      <c r="E442" s="4" t="s">
        <v>10</v>
      </c>
      <c r="F442" s="4">
        <v>20</v>
      </c>
      <c r="G442" s="1" t="s">
        <v>11</v>
      </c>
      <c r="H442" s="6">
        <v>43959</v>
      </c>
      <c r="I442" s="12">
        <f t="shared" si="6"/>
        <v>5</v>
      </c>
    </row>
    <row r="443" spans="1:9" x14ac:dyDescent="0.25">
      <c r="A443" s="1" t="s">
        <v>639</v>
      </c>
      <c r="B443" s="1" t="s">
        <v>9</v>
      </c>
      <c r="C443" s="1" t="s">
        <v>9</v>
      </c>
      <c r="D443" s="1" t="s">
        <v>13</v>
      </c>
      <c r="E443" s="4" t="s">
        <v>10</v>
      </c>
      <c r="F443" s="4">
        <v>24</v>
      </c>
      <c r="G443" s="1" t="s">
        <v>11</v>
      </c>
      <c r="H443" s="6">
        <v>43959</v>
      </c>
      <c r="I443" s="12">
        <f t="shared" si="6"/>
        <v>5</v>
      </c>
    </row>
    <row r="444" spans="1:9" x14ac:dyDescent="0.25">
      <c r="A444" s="1" t="s">
        <v>1329</v>
      </c>
      <c r="B444" s="1" t="s">
        <v>9</v>
      </c>
      <c r="C444" s="1" t="s">
        <v>9</v>
      </c>
      <c r="D444" s="1" t="s">
        <v>16</v>
      </c>
      <c r="E444" s="4" t="s">
        <v>1301</v>
      </c>
      <c r="F444" s="4">
        <v>25</v>
      </c>
      <c r="G444" s="1" t="s">
        <v>11</v>
      </c>
      <c r="H444" s="6">
        <v>43959</v>
      </c>
      <c r="I444" s="12">
        <f t="shared" si="6"/>
        <v>5</v>
      </c>
    </row>
    <row r="445" spans="1:9" x14ac:dyDescent="0.25">
      <c r="A445" s="1" t="s">
        <v>709</v>
      </c>
      <c r="B445" s="1" t="s">
        <v>9</v>
      </c>
      <c r="C445" s="1" t="s">
        <v>9</v>
      </c>
      <c r="D445" s="1" t="s">
        <v>16</v>
      </c>
      <c r="E445" s="4" t="s">
        <v>10</v>
      </c>
      <c r="F445" s="4">
        <v>28</v>
      </c>
      <c r="G445" s="1" t="s">
        <v>17</v>
      </c>
      <c r="H445" s="6">
        <v>43959</v>
      </c>
      <c r="I445" s="12">
        <f t="shared" si="6"/>
        <v>5</v>
      </c>
    </row>
    <row r="446" spans="1:9" x14ac:dyDescent="0.25">
      <c r="A446" s="1" t="s">
        <v>726</v>
      </c>
      <c r="B446" s="1" t="s">
        <v>9</v>
      </c>
      <c r="C446" s="1" t="s">
        <v>9</v>
      </c>
      <c r="D446" s="1" t="s">
        <v>13</v>
      </c>
      <c r="E446" s="4" t="s">
        <v>10</v>
      </c>
      <c r="F446" s="4">
        <v>29</v>
      </c>
      <c r="G446" s="1" t="s">
        <v>17</v>
      </c>
      <c r="H446" s="6">
        <v>43959</v>
      </c>
      <c r="I446" s="12">
        <f t="shared" si="6"/>
        <v>5</v>
      </c>
    </row>
    <row r="447" spans="1:9" x14ac:dyDescent="0.25">
      <c r="A447" s="1" t="s">
        <v>738</v>
      </c>
      <c r="B447" s="1" t="s">
        <v>9</v>
      </c>
      <c r="C447" s="1" t="s">
        <v>9</v>
      </c>
      <c r="D447" s="1" t="s">
        <v>47</v>
      </c>
      <c r="E447" s="4" t="s">
        <v>10</v>
      </c>
      <c r="F447" s="4">
        <v>29</v>
      </c>
      <c r="G447" s="1" t="s">
        <v>11</v>
      </c>
      <c r="H447" s="6">
        <v>43959</v>
      </c>
      <c r="I447" s="12">
        <f t="shared" si="6"/>
        <v>5</v>
      </c>
    </row>
    <row r="448" spans="1:9" x14ac:dyDescent="0.25">
      <c r="A448" s="1" t="s">
        <v>644</v>
      </c>
      <c r="B448" s="1" t="s">
        <v>9</v>
      </c>
      <c r="C448" s="1" t="s">
        <v>9</v>
      </c>
      <c r="D448" s="1" t="s">
        <v>56</v>
      </c>
      <c r="E448" s="4" t="s">
        <v>10</v>
      </c>
      <c r="F448" s="4">
        <v>32</v>
      </c>
      <c r="G448" s="1" t="s">
        <v>17</v>
      </c>
      <c r="H448" s="6">
        <v>43959</v>
      </c>
      <c r="I448" s="12">
        <f t="shared" si="6"/>
        <v>5</v>
      </c>
    </row>
    <row r="449" spans="1:9" x14ac:dyDescent="0.25">
      <c r="A449" s="1" t="s">
        <v>1336</v>
      </c>
      <c r="B449" s="1" t="s">
        <v>9</v>
      </c>
      <c r="C449" s="1" t="s">
        <v>9</v>
      </c>
      <c r="D449" s="1" t="s">
        <v>13</v>
      </c>
      <c r="E449" s="4" t="s">
        <v>1301</v>
      </c>
      <c r="F449" s="4">
        <v>33</v>
      </c>
      <c r="G449" s="1" t="s">
        <v>11</v>
      </c>
      <c r="H449" s="6">
        <v>43959</v>
      </c>
      <c r="I449" s="12">
        <f t="shared" si="6"/>
        <v>5</v>
      </c>
    </row>
    <row r="450" spans="1:9" x14ac:dyDescent="0.25">
      <c r="A450" s="1" t="s">
        <v>731</v>
      </c>
      <c r="B450" s="1" t="s">
        <v>9</v>
      </c>
      <c r="C450" s="1" t="s">
        <v>9</v>
      </c>
      <c r="D450" s="1" t="s">
        <v>16</v>
      </c>
      <c r="E450" s="4" t="s">
        <v>10</v>
      </c>
      <c r="F450" s="4">
        <v>34</v>
      </c>
      <c r="G450" s="1" t="s">
        <v>17</v>
      </c>
      <c r="H450" s="6">
        <v>43959</v>
      </c>
      <c r="I450" s="12">
        <f t="shared" ref="I450:I513" si="7">MONTH(H450)</f>
        <v>5</v>
      </c>
    </row>
    <row r="451" spans="1:9" x14ac:dyDescent="0.25">
      <c r="A451" s="1" t="s">
        <v>714</v>
      </c>
      <c r="B451" s="1" t="s">
        <v>9</v>
      </c>
      <c r="C451" s="1" t="s">
        <v>97</v>
      </c>
      <c r="D451" s="1" t="s">
        <v>97</v>
      </c>
      <c r="E451" s="4" t="s">
        <v>10</v>
      </c>
      <c r="F451" s="4">
        <v>36</v>
      </c>
      <c r="G451" s="1" t="s">
        <v>11</v>
      </c>
      <c r="H451" s="6">
        <v>43959</v>
      </c>
      <c r="I451" s="12">
        <f t="shared" si="7"/>
        <v>5</v>
      </c>
    </row>
    <row r="452" spans="1:9" x14ac:dyDescent="0.25">
      <c r="A452" s="1" t="s">
        <v>729</v>
      </c>
      <c r="B452" s="1" t="s">
        <v>9</v>
      </c>
      <c r="C452" s="1" t="s">
        <v>9</v>
      </c>
      <c r="D452" s="1" t="s">
        <v>13</v>
      </c>
      <c r="E452" s="4" t="s">
        <v>10</v>
      </c>
      <c r="F452" s="4">
        <v>36</v>
      </c>
      <c r="G452" s="1" t="s">
        <v>11</v>
      </c>
      <c r="H452" s="6">
        <v>43959</v>
      </c>
      <c r="I452" s="12">
        <f t="shared" si="7"/>
        <v>5</v>
      </c>
    </row>
    <row r="453" spans="1:9" x14ac:dyDescent="0.25">
      <c r="A453" s="1" t="s">
        <v>730</v>
      </c>
      <c r="B453" s="1" t="s">
        <v>9</v>
      </c>
      <c r="C453" s="1" t="s">
        <v>9</v>
      </c>
      <c r="D453" s="1" t="s">
        <v>16</v>
      </c>
      <c r="E453" s="4" t="s">
        <v>10</v>
      </c>
      <c r="F453" s="4">
        <v>36</v>
      </c>
      <c r="G453" s="1" t="s">
        <v>17</v>
      </c>
      <c r="H453" s="6">
        <v>43959</v>
      </c>
      <c r="I453" s="12">
        <f t="shared" si="7"/>
        <v>5</v>
      </c>
    </row>
    <row r="454" spans="1:9" x14ac:dyDescent="0.25">
      <c r="A454" s="1" t="s">
        <v>643</v>
      </c>
      <c r="B454" s="1" t="s">
        <v>9</v>
      </c>
      <c r="C454" s="1" t="s">
        <v>19</v>
      </c>
      <c r="D454" s="1" t="s">
        <v>25</v>
      </c>
      <c r="E454" s="4" t="s">
        <v>10</v>
      </c>
      <c r="F454" s="4">
        <v>37</v>
      </c>
      <c r="G454" s="1" t="s">
        <v>17</v>
      </c>
      <c r="H454" s="6">
        <v>43959</v>
      </c>
      <c r="I454" s="12">
        <f t="shared" si="7"/>
        <v>5</v>
      </c>
    </row>
    <row r="455" spans="1:9" x14ac:dyDescent="0.25">
      <c r="A455" s="1" t="s">
        <v>650</v>
      </c>
      <c r="B455" s="1" t="s">
        <v>9</v>
      </c>
      <c r="C455" s="1" t="s">
        <v>9</v>
      </c>
      <c r="D455" s="1" t="s">
        <v>16</v>
      </c>
      <c r="E455" s="4" t="s">
        <v>10</v>
      </c>
      <c r="F455" s="4">
        <v>37</v>
      </c>
      <c r="G455" s="1" t="s">
        <v>11</v>
      </c>
      <c r="H455" s="6">
        <v>43959</v>
      </c>
      <c r="I455" s="12">
        <f t="shared" si="7"/>
        <v>5</v>
      </c>
    </row>
    <row r="456" spans="1:9" x14ac:dyDescent="0.25">
      <c r="A456" s="1" t="s">
        <v>712</v>
      </c>
      <c r="B456" s="1" t="s">
        <v>9</v>
      </c>
      <c r="C456" s="1" t="s">
        <v>9</v>
      </c>
      <c r="D456" s="1" t="s">
        <v>16</v>
      </c>
      <c r="E456" s="4" t="s">
        <v>10</v>
      </c>
      <c r="F456" s="4">
        <v>39</v>
      </c>
      <c r="G456" s="1" t="s">
        <v>17</v>
      </c>
      <c r="H456" s="6">
        <v>43959</v>
      </c>
      <c r="I456" s="12">
        <f t="shared" si="7"/>
        <v>5</v>
      </c>
    </row>
    <row r="457" spans="1:9" x14ac:dyDescent="0.25">
      <c r="A457" s="1" t="s">
        <v>734</v>
      </c>
      <c r="B457" s="1" t="s">
        <v>9</v>
      </c>
      <c r="C457" s="1" t="s">
        <v>9</v>
      </c>
      <c r="D457" s="1" t="s">
        <v>13</v>
      </c>
      <c r="E457" s="4" t="s">
        <v>10</v>
      </c>
      <c r="F457" s="4">
        <v>39</v>
      </c>
      <c r="G457" s="1" t="s">
        <v>17</v>
      </c>
      <c r="H457" s="6">
        <v>43959</v>
      </c>
      <c r="I457" s="12">
        <f t="shared" si="7"/>
        <v>5</v>
      </c>
    </row>
    <row r="458" spans="1:9" x14ac:dyDescent="0.25">
      <c r="A458" s="1" t="s">
        <v>717</v>
      </c>
      <c r="B458" s="1" t="s">
        <v>9</v>
      </c>
      <c r="C458" s="1" t="s">
        <v>9</v>
      </c>
      <c r="D458" s="1" t="s">
        <v>13</v>
      </c>
      <c r="E458" s="4" t="s">
        <v>10</v>
      </c>
      <c r="F458" s="4">
        <v>40</v>
      </c>
      <c r="G458" s="1" t="s">
        <v>17</v>
      </c>
      <c r="H458" s="6">
        <v>43959</v>
      </c>
      <c r="I458" s="12">
        <f t="shared" si="7"/>
        <v>5</v>
      </c>
    </row>
    <row r="459" spans="1:9" x14ac:dyDescent="0.25">
      <c r="A459" s="1" t="s">
        <v>710</v>
      </c>
      <c r="B459" s="1" t="s">
        <v>9</v>
      </c>
      <c r="C459" s="1" t="s">
        <v>19</v>
      </c>
      <c r="D459" s="1" t="s">
        <v>25</v>
      </c>
      <c r="E459" s="4" t="s">
        <v>10</v>
      </c>
      <c r="F459" s="4">
        <v>41</v>
      </c>
      <c r="G459" s="1" t="s">
        <v>17</v>
      </c>
      <c r="H459" s="6">
        <v>43959</v>
      </c>
      <c r="I459" s="12">
        <f t="shared" si="7"/>
        <v>5</v>
      </c>
    </row>
    <row r="460" spans="1:9" x14ac:dyDescent="0.25">
      <c r="A460" s="1" t="s">
        <v>713</v>
      </c>
      <c r="B460" s="1" t="s">
        <v>9</v>
      </c>
      <c r="C460" s="1" t="s">
        <v>9</v>
      </c>
      <c r="D460" s="1" t="s">
        <v>16</v>
      </c>
      <c r="E460" s="4" t="s">
        <v>10</v>
      </c>
      <c r="F460" s="4">
        <v>41</v>
      </c>
      <c r="G460" s="1" t="s">
        <v>17</v>
      </c>
      <c r="H460" s="6">
        <v>43959</v>
      </c>
      <c r="I460" s="12">
        <f t="shared" si="7"/>
        <v>5</v>
      </c>
    </row>
    <row r="461" spans="1:9" x14ac:dyDescent="0.25">
      <c r="A461" s="1" t="s">
        <v>720</v>
      </c>
      <c r="B461" s="1" t="s">
        <v>9</v>
      </c>
      <c r="C461" s="1" t="s">
        <v>9</v>
      </c>
      <c r="D461" s="1" t="s">
        <v>13</v>
      </c>
      <c r="E461" s="4" t="s">
        <v>10</v>
      </c>
      <c r="F461" s="4">
        <v>41</v>
      </c>
      <c r="G461" s="1" t="s">
        <v>11</v>
      </c>
      <c r="H461" s="6">
        <v>43959</v>
      </c>
      <c r="I461" s="12">
        <f t="shared" si="7"/>
        <v>5</v>
      </c>
    </row>
    <row r="462" spans="1:9" x14ac:dyDescent="0.25">
      <c r="A462" s="1" t="s">
        <v>733</v>
      </c>
      <c r="B462" s="1" t="s">
        <v>9</v>
      </c>
      <c r="C462" s="1" t="s">
        <v>9</v>
      </c>
      <c r="D462" s="1" t="s">
        <v>56</v>
      </c>
      <c r="E462" s="4" t="s">
        <v>10</v>
      </c>
      <c r="F462" s="4">
        <v>41</v>
      </c>
      <c r="G462" s="1" t="s">
        <v>17</v>
      </c>
      <c r="H462" s="6">
        <v>43959</v>
      </c>
      <c r="I462" s="12">
        <f t="shared" si="7"/>
        <v>5</v>
      </c>
    </row>
    <row r="463" spans="1:9" x14ac:dyDescent="0.25">
      <c r="A463" s="1" t="s">
        <v>651</v>
      </c>
      <c r="B463" s="1" t="s">
        <v>9</v>
      </c>
      <c r="C463" s="1" t="s">
        <v>9</v>
      </c>
      <c r="D463" s="1" t="s">
        <v>9</v>
      </c>
      <c r="E463" s="4" t="s">
        <v>10</v>
      </c>
      <c r="F463" s="4">
        <v>42</v>
      </c>
      <c r="G463" s="1" t="s">
        <v>11</v>
      </c>
      <c r="H463" s="6">
        <v>43959</v>
      </c>
      <c r="I463" s="12">
        <f t="shared" si="7"/>
        <v>5</v>
      </c>
    </row>
    <row r="464" spans="1:9" x14ac:dyDescent="0.25">
      <c r="A464" s="1" t="s">
        <v>725</v>
      </c>
      <c r="B464" s="1" t="s">
        <v>9</v>
      </c>
      <c r="C464" s="1" t="s">
        <v>9</v>
      </c>
      <c r="D464" s="1" t="s">
        <v>13</v>
      </c>
      <c r="E464" s="4" t="s">
        <v>10</v>
      </c>
      <c r="F464" s="4">
        <v>42</v>
      </c>
      <c r="G464" s="1" t="s">
        <v>17</v>
      </c>
      <c r="H464" s="6">
        <v>43959</v>
      </c>
      <c r="I464" s="12">
        <f t="shared" si="7"/>
        <v>5</v>
      </c>
    </row>
    <row r="465" spans="1:9" x14ac:dyDescent="0.25">
      <c r="A465" s="1" t="s">
        <v>728</v>
      </c>
      <c r="B465" s="1" t="s">
        <v>9</v>
      </c>
      <c r="C465" s="1" t="s">
        <v>9</v>
      </c>
      <c r="D465" s="1" t="s">
        <v>13</v>
      </c>
      <c r="E465" s="4" t="s">
        <v>10</v>
      </c>
      <c r="F465" s="4">
        <v>43</v>
      </c>
      <c r="G465" s="1" t="s">
        <v>17</v>
      </c>
      <c r="H465" s="6">
        <v>43959</v>
      </c>
      <c r="I465" s="12">
        <f t="shared" si="7"/>
        <v>5</v>
      </c>
    </row>
    <row r="466" spans="1:9" x14ac:dyDescent="0.25">
      <c r="A466" s="1" t="s">
        <v>732</v>
      </c>
      <c r="B466" s="1" t="s">
        <v>9</v>
      </c>
      <c r="C466" s="1" t="s">
        <v>9</v>
      </c>
      <c r="D466" s="1" t="s">
        <v>9</v>
      </c>
      <c r="E466" s="4" t="s">
        <v>10</v>
      </c>
      <c r="F466" s="4">
        <v>43</v>
      </c>
      <c r="G466" s="1" t="s">
        <v>17</v>
      </c>
      <c r="H466" s="6">
        <v>43959</v>
      </c>
      <c r="I466" s="12">
        <f t="shared" si="7"/>
        <v>5</v>
      </c>
    </row>
    <row r="467" spans="1:9" x14ac:dyDescent="0.25">
      <c r="A467" s="1" t="s">
        <v>707</v>
      </c>
      <c r="B467" s="1" t="s">
        <v>9</v>
      </c>
      <c r="C467" s="1" t="s">
        <v>9</v>
      </c>
      <c r="D467" s="1" t="s">
        <v>13</v>
      </c>
      <c r="E467" s="4" t="s">
        <v>10</v>
      </c>
      <c r="F467" s="4">
        <v>45</v>
      </c>
      <c r="G467" s="1" t="s">
        <v>17</v>
      </c>
      <c r="H467" s="6">
        <v>43959</v>
      </c>
      <c r="I467" s="12">
        <f t="shared" si="7"/>
        <v>5</v>
      </c>
    </row>
    <row r="468" spans="1:9" x14ac:dyDescent="0.25">
      <c r="A468" s="1" t="s">
        <v>737</v>
      </c>
      <c r="B468" s="1" t="s">
        <v>9</v>
      </c>
      <c r="C468" s="1" t="s">
        <v>9</v>
      </c>
      <c r="D468" s="1" t="s">
        <v>16</v>
      </c>
      <c r="E468" s="4" t="s">
        <v>10</v>
      </c>
      <c r="F468" s="4">
        <v>45</v>
      </c>
      <c r="G468" s="1" t="s">
        <v>17</v>
      </c>
      <c r="H468" s="6">
        <v>43959</v>
      </c>
      <c r="I468" s="12">
        <f t="shared" si="7"/>
        <v>5</v>
      </c>
    </row>
    <row r="469" spans="1:9" x14ac:dyDescent="0.25">
      <c r="A469" s="1" t="s">
        <v>721</v>
      </c>
      <c r="B469" s="1" t="s">
        <v>9</v>
      </c>
      <c r="C469" s="1" t="s">
        <v>9</v>
      </c>
      <c r="D469" s="1" t="s">
        <v>13</v>
      </c>
      <c r="E469" s="4" t="s">
        <v>10</v>
      </c>
      <c r="F469" s="4">
        <v>46</v>
      </c>
      <c r="G469" s="1" t="s">
        <v>17</v>
      </c>
      <c r="H469" s="6">
        <v>43959</v>
      </c>
      <c r="I469" s="12">
        <f t="shared" si="7"/>
        <v>5</v>
      </c>
    </row>
    <row r="470" spans="1:9" x14ac:dyDescent="0.25">
      <c r="A470" s="1" t="s">
        <v>647</v>
      </c>
      <c r="B470" s="1" t="s">
        <v>9</v>
      </c>
      <c r="C470" s="1" t="s">
        <v>9</v>
      </c>
      <c r="D470" s="1" t="s">
        <v>9</v>
      </c>
      <c r="E470" s="4" t="s">
        <v>10</v>
      </c>
      <c r="F470" s="4">
        <v>50</v>
      </c>
      <c r="G470" s="1" t="s">
        <v>17</v>
      </c>
      <c r="H470" s="6">
        <v>43959</v>
      </c>
      <c r="I470" s="12">
        <f t="shared" si="7"/>
        <v>5</v>
      </c>
    </row>
    <row r="471" spans="1:9" x14ac:dyDescent="0.25">
      <c r="A471" s="2" t="s">
        <v>722</v>
      </c>
      <c r="B471" s="1" t="s">
        <v>9</v>
      </c>
      <c r="C471" s="1" t="s">
        <v>9</v>
      </c>
      <c r="D471" s="1" t="s">
        <v>56</v>
      </c>
      <c r="E471" s="4" t="s">
        <v>10</v>
      </c>
      <c r="F471" s="4">
        <v>50</v>
      </c>
      <c r="G471" s="1" t="s">
        <v>11</v>
      </c>
      <c r="H471" s="6">
        <v>43959</v>
      </c>
      <c r="I471" s="12">
        <f t="shared" si="7"/>
        <v>5</v>
      </c>
    </row>
    <row r="472" spans="1:9" x14ac:dyDescent="0.25">
      <c r="A472" s="1" t="s">
        <v>641</v>
      </c>
      <c r="B472" s="1" t="s">
        <v>9</v>
      </c>
      <c r="C472" s="1" t="s">
        <v>9</v>
      </c>
      <c r="D472" s="1" t="s">
        <v>9</v>
      </c>
      <c r="E472" s="4" t="s">
        <v>10</v>
      </c>
      <c r="F472" s="4">
        <v>51</v>
      </c>
      <c r="G472" s="1" t="s">
        <v>11</v>
      </c>
      <c r="H472" s="6">
        <v>43959</v>
      </c>
      <c r="I472" s="12">
        <f t="shared" si="7"/>
        <v>5</v>
      </c>
    </row>
    <row r="473" spans="1:9" x14ac:dyDescent="0.25">
      <c r="A473" s="1" t="s">
        <v>642</v>
      </c>
      <c r="B473" s="1" t="s">
        <v>9</v>
      </c>
      <c r="C473" s="1" t="s">
        <v>140</v>
      </c>
      <c r="D473" s="1" t="s">
        <v>140</v>
      </c>
      <c r="E473" s="4" t="s">
        <v>10</v>
      </c>
      <c r="F473" s="4">
        <v>51</v>
      </c>
      <c r="G473" s="1" t="s">
        <v>11</v>
      </c>
      <c r="H473" s="6">
        <v>43959</v>
      </c>
      <c r="I473" s="12">
        <f t="shared" si="7"/>
        <v>5</v>
      </c>
    </row>
    <row r="474" spans="1:9" x14ac:dyDescent="0.25">
      <c r="A474" s="1" t="s">
        <v>648</v>
      </c>
      <c r="B474" s="1" t="s">
        <v>9</v>
      </c>
      <c r="C474" s="1" t="s">
        <v>9</v>
      </c>
      <c r="D474" s="1" t="s">
        <v>56</v>
      </c>
      <c r="E474" s="4" t="s">
        <v>10</v>
      </c>
      <c r="F474" s="4">
        <v>51</v>
      </c>
      <c r="G474" s="1" t="s">
        <v>11</v>
      </c>
      <c r="H474" s="6">
        <v>43959</v>
      </c>
      <c r="I474" s="12">
        <f t="shared" si="7"/>
        <v>5</v>
      </c>
    </row>
    <row r="475" spans="1:9" x14ac:dyDescent="0.25">
      <c r="A475" s="1" t="s">
        <v>649</v>
      </c>
      <c r="B475" s="1" t="s">
        <v>9</v>
      </c>
      <c r="C475" s="1" t="s">
        <v>9</v>
      </c>
      <c r="D475" s="1" t="s">
        <v>13</v>
      </c>
      <c r="E475" s="4" t="s">
        <v>10</v>
      </c>
      <c r="F475" s="4">
        <v>52</v>
      </c>
      <c r="G475" s="1" t="s">
        <v>11</v>
      </c>
      <c r="H475" s="6">
        <v>43959</v>
      </c>
      <c r="I475" s="12">
        <f t="shared" si="7"/>
        <v>5</v>
      </c>
    </row>
    <row r="476" spans="1:9" x14ac:dyDescent="0.25">
      <c r="A476" s="1" t="s">
        <v>727</v>
      </c>
      <c r="B476" s="1" t="s">
        <v>9</v>
      </c>
      <c r="C476" s="1" t="s">
        <v>9</v>
      </c>
      <c r="D476" s="1" t="s">
        <v>16</v>
      </c>
      <c r="E476" s="4" t="s">
        <v>10</v>
      </c>
      <c r="F476" s="4">
        <v>54</v>
      </c>
      <c r="G476" s="1" t="s">
        <v>11</v>
      </c>
      <c r="H476" s="6">
        <v>43959</v>
      </c>
      <c r="I476" s="12">
        <f t="shared" si="7"/>
        <v>5</v>
      </c>
    </row>
    <row r="477" spans="1:9" x14ac:dyDescent="0.25">
      <c r="A477" s="1" t="s">
        <v>645</v>
      </c>
      <c r="B477" s="1" t="s">
        <v>9</v>
      </c>
      <c r="C477" s="1" t="s">
        <v>9</v>
      </c>
      <c r="D477" s="1" t="s">
        <v>13</v>
      </c>
      <c r="E477" s="4" t="s">
        <v>10</v>
      </c>
      <c r="F477" s="4">
        <v>56</v>
      </c>
      <c r="G477" s="1" t="s">
        <v>17</v>
      </c>
      <c r="H477" s="6">
        <v>43959</v>
      </c>
      <c r="I477" s="12">
        <f t="shared" si="7"/>
        <v>5</v>
      </c>
    </row>
    <row r="478" spans="1:9" x14ac:dyDescent="0.25">
      <c r="A478" s="1" t="s">
        <v>716</v>
      </c>
      <c r="B478" s="1" t="s">
        <v>9</v>
      </c>
      <c r="C478" s="1" t="s">
        <v>9</v>
      </c>
      <c r="D478" s="1" t="s">
        <v>56</v>
      </c>
      <c r="E478" s="4" t="s">
        <v>10</v>
      </c>
      <c r="F478" s="4">
        <v>57</v>
      </c>
      <c r="G478" s="1" t="s">
        <v>11</v>
      </c>
      <c r="H478" s="6">
        <v>43959</v>
      </c>
      <c r="I478" s="12">
        <f t="shared" si="7"/>
        <v>5</v>
      </c>
    </row>
    <row r="479" spans="1:9" x14ac:dyDescent="0.25">
      <c r="A479" s="1" t="s">
        <v>718</v>
      </c>
      <c r="B479" s="1" t="s">
        <v>9</v>
      </c>
      <c r="C479" s="1" t="s">
        <v>9</v>
      </c>
      <c r="D479" s="1" t="s">
        <v>16</v>
      </c>
      <c r="E479" s="4" t="s">
        <v>10</v>
      </c>
      <c r="F479" s="4">
        <v>57</v>
      </c>
      <c r="G479" s="1" t="s">
        <v>17</v>
      </c>
      <c r="H479" s="6">
        <v>43959</v>
      </c>
      <c r="I479" s="12">
        <f t="shared" si="7"/>
        <v>5</v>
      </c>
    </row>
    <row r="480" spans="1:9" x14ac:dyDescent="0.25">
      <c r="A480" s="1" t="s">
        <v>715</v>
      </c>
      <c r="B480" s="1" t="s">
        <v>9</v>
      </c>
      <c r="C480" s="1" t="s">
        <v>9</v>
      </c>
      <c r="D480" s="1" t="s">
        <v>56</v>
      </c>
      <c r="E480" s="4" t="s">
        <v>10</v>
      </c>
      <c r="F480" s="4">
        <v>59</v>
      </c>
      <c r="G480" s="1" t="s">
        <v>11</v>
      </c>
      <c r="H480" s="6">
        <v>43959</v>
      </c>
      <c r="I480" s="12">
        <f t="shared" si="7"/>
        <v>5</v>
      </c>
    </row>
    <row r="481" spans="1:9" x14ac:dyDescent="0.25">
      <c r="A481" s="1" t="s">
        <v>711</v>
      </c>
      <c r="B481" s="1" t="s">
        <v>9</v>
      </c>
      <c r="C481" s="1" t="s">
        <v>9</v>
      </c>
      <c r="D481" s="1" t="s">
        <v>47</v>
      </c>
      <c r="E481" s="4" t="s">
        <v>10</v>
      </c>
      <c r="F481" s="4">
        <v>61</v>
      </c>
      <c r="G481" s="1" t="s">
        <v>17</v>
      </c>
      <c r="H481" s="6">
        <v>43959</v>
      </c>
      <c r="I481" s="12">
        <f t="shared" si="7"/>
        <v>5</v>
      </c>
    </row>
    <row r="482" spans="1:9" x14ac:dyDescent="0.25">
      <c r="A482" s="1" t="s">
        <v>724</v>
      </c>
      <c r="B482" s="1" t="s">
        <v>9</v>
      </c>
      <c r="C482" s="1" t="s">
        <v>9</v>
      </c>
      <c r="D482" s="1" t="s">
        <v>16</v>
      </c>
      <c r="E482" s="4" t="s">
        <v>10</v>
      </c>
      <c r="F482" s="4">
        <v>61</v>
      </c>
      <c r="G482" s="1" t="s">
        <v>17</v>
      </c>
      <c r="H482" s="6">
        <v>43959</v>
      </c>
      <c r="I482" s="12">
        <f t="shared" si="7"/>
        <v>5</v>
      </c>
    </row>
    <row r="483" spans="1:9" x14ac:dyDescent="0.25">
      <c r="A483" s="1" t="s">
        <v>646</v>
      </c>
      <c r="B483" s="1" t="s">
        <v>9</v>
      </c>
      <c r="C483" s="1" t="s">
        <v>9</v>
      </c>
      <c r="D483" s="1" t="s">
        <v>56</v>
      </c>
      <c r="E483" s="4" t="s">
        <v>10</v>
      </c>
      <c r="F483" s="4">
        <v>64</v>
      </c>
      <c r="G483" s="1" t="s">
        <v>17</v>
      </c>
      <c r="H483" s="6">
        <v>43959</v>
      </c>
      <c r="I483" s="12">
        <f t="shared" si="7"/>
        <v>5</v>
      </c>
    </row>
    <row r="484" spans="1:9" x14ac:dyDescent="0.25">
      <c r="A484" s="1" t="s">
        <v>735</v>
      </c>
      <c r="B484" s="1" t="s">
        <v>9</v>
      </c>
      <c r="C484" s="1" t="s">
        <v>9</v>
      </c>
      <c r="D484" s="1" t="s">
        <v>13</v>
      </c>
      <c r="E484" s="4" t="s">
        <v>10</v>
      </c>
      <c r="F484" s="4">
        <v>64</v>
      </c>
      <c r="G484" s="1" t="s">
        <v>11</v>
      </c>
      <c r="H484" s="6">
        <v>43959</v>
      </c>
      <c r="I484" s="12">
        <f t="shared" si="7"/>
        <v>5</v>
      </c>
    </row>
    <row r="485" spans="1:9" x14ac:dyDescent="0.25">
      <c r="A485" s="1" t="s">
        <v>638</v>
      </c>
      <c r="B485" s="1" t="s">
        <v>9</v>
      </c>
      <c r="C485" s="1" t="s">
        <v>9</v>
      </c>
      <c r="D485" s="1" t="s">
        <v>13</v>
      </c>
      <c r="E485" s="4" t="s">
        <v>10</v>
      </c>
      <c r="F485" s="4">
        <v>67</v>
      </c>
      <c r="G485" s="1" t="s">
        <v>17</v>
      </c>
      <c r="H485" s="6">
        <v>43959</v>
      </c>
      <c r="I485" s="12">
        <f t="shared" si="7"/>
        <v>5</v>
      </c>
    </row>
    <row r="486" spans="1:9" x14ac:dyDescent="0.25">
      <c r="A486" s="1" t="s">
        <v>640</v>
      </c>
      <c r="B486" s="1" t="s">
        <v>9</v>
      </c>
      <c r="C486" s="1" t="s">
        <v>9</v>
      </c>
      <c r="D486" s="1" t="s">
        <v>56</v>
      </c>
      <c r="E486" s="4" t="s">
        <v>10</v>
      </c>
      <c r="F486" s="4">
        <v>67</v>
      </c>
      <c r="G486" s="1" t="s">
        <v>17</v>
      </c>
      <c r="H486" s="6">
        <v>43959</v>
      </c>
      <c r="I486" s="12">
        <f t="shared" si="7"/>
        <v>5</v>
      </c>
    </row>
    <row r="487" spans="1:9" x14ac:dyDescent="0.25">
      <c r="A487" s="1" t="s">
        <v>708</v>
      </c>
      <c r="B487" s="1" t="s">
        <v>9</v>
      </c>
      <c r="C487" s="1" t="s">
        <v>19</v>
      </c>
      <c r="D487" s="1" t="s">
        <v>25</v>
      </c>
      <c r="E487" s="4" t="s">
        <v>10</v>
      </c>
      <c r="F487" s="4">
        <v>69</v>
      </c>
      <c r="G487" s="1" t="s">
        <v>17</v>
      </c>
      <c r="H487" s="6">
        <v>43959</v>
      </c>
      <c r="I487" s="12">
        <f t="shared" si="7"/>
        <v>5</v>
      </c>
    </row>
    <row r="488" spans="1:9" x14ac:dyDescent="0.25">
      <c r="A488" s="1" t="s">
        <v>723</v>
      </c>
      <c r="B488" s="1" t="s">
        <v>9</v>
      </c>
      <c r="C488" s="1" t="s">
        <v>140</v>
      </c>
      <c r="D488" s="1" t="s">
        <v>140</v>
      </c>
      <c r="E488" s="4" t="s">
        <v>10</v>
      </c>
      <c r="F488" s="4">
        <v>69</v>
      </c>
      <c r="G488" s="1" t="s">
        <v>17</v>
      </c>
      <c r="H488" s="6">
        <v>43959</v>
      </c>
      <c r="I488" s="12">
        <f t="shared" si="7"/>
        <v>5</v>
      </c>
    </row>
    <row r="489" spans="1:9" x14ac:dyDescent="0.25">
      <c r="A489" s="1" t="s">
        <v>742</v>
      </c>
      <c r="B489" s="1" t="s">
        <v>9</v>
      </c>
      <c r="C489" s="1" t="s">
        <v>97</v>
      </c>
      <c r="D489" s="1" t="s">
        <v>97</v>
      </c>
      <c r="E489" s="4" t="s">
        <v>10</v>
      </c>
      <c r="F489" s="4">
        <v>30</v>
      </c>
      <c r="G489" s="1" t="s">
        <v>11</v>
      </c>
      <c r="H489" s="6">
        <v>43960</v>
      </c>
      <c r="I489" s="12">
        <f t="shared" si="7"/>
        <v>5</v>
      </c>
    </row>
    <row r="490" spans="1:9" x14ac:dyDescent="0.25">
      <c r="A490" s="1" t="s">
        <v>743</v>
      </c>
      <c r="B490" s="1" t="s">
        <v>9</v>
      </c>
      <c r="C490" s="1" t="s">
        <v>9</v>
      </c>
      <c r="D490" s="1" t="s">
        <v>9</v>
      </c>
      <c r="E490" s="4" t="s">
        <v>10</v>
      </c>
      <c r="F490" s="4">
        <v>33</v>
      </c>
      <c r="G490" s="1" t="s">
        <v>17</v>
      </c>
      <c r="H490" s="6">
        <v>43960</v>
      </c>
      <c r="I490" s="12">
        <f t="shared" si="7"/>
        <v>5</v>
      </c>
    </row>
    <row r="491" spans="1:9" x14ac:dyDescent="0.25">
      <c r="A491" s="1" t="s">
        <v>745</v>
      </c>
      <c r="B491" s="1" t="s">
        <v>9</v>
      </c>
      <c r="C491" s="1" t="s">
        <v>97</v>
      </c>
      <c r="D491" s="1" t="s">
        <v>746</v>
      </c>
      <c r="E491" s="4" t="s">
        <v>10</v>
      </c>
      <c r="F491" s="4">
        <v>34</v>
      </c>
      <c r="G491" s="1" t="s">
        <v>11</v>
      </c>
      <c r="H491" s="6">
        <v>43960</v>
      </c>
      <c r="I491" s="12">
        <f t="shared" si="7"/>
        <v>5</v>
      </c>
    </row>
    <row r="492" spans="1:9" x14ac:dyDescent="0.25">
      <c r="A492" s="1" t="s">
        <v>748</v>
      </c>
      <c r="B492" s="1" t="s">
        <v>9</v>
      </c>
      <c r="C492" s="1" t="s">
        <v>97</v>
      </c>
      <c r="D492" s="1" t="s">
        <v>97</v>
      </c>
      <c r="E492" s="4" t="s">
        <v>10</v>
      </c>
      <c r="F492" s="4">
        <v>36</v>
      </c>
      <c r="G492" s="1" t="s">
        <v>11</v>
      </c>
      <c r="H492" s="6">
        <v>43960</v>
      </c>
      <c r="I492" s="12">
        <f t="shared" si="7"/>
        <v>5</v>
      </c>
    </row>
    <row r="493" spans="1:9" x14ac:dyDescent="0.25">
      <c r="A493" s="1" t="s">
        <v>739</v>
      </c>
      <c r="B493" s="1" t="s">
        <v>9</v>
      </c>
      <c r="C493" s="1" t="s">
        <v>9</v>
      </c>
      <c r="D493" s="1" t="s">
        <v>9</v>
      </c>
      <c r="E493" s="4" t="s">
        <v>10</v>
      </c>
      <c r="F493" s="4">
        <v>40</v>
      </c>
      <c r="G493" s="1" t="s">
        <v>11</v>
      </c>
      <c r="H493" s="6">
        <v>43960</v>
      </c>
      <c r="I493" s="12">
        <f t="shared" si="7"/>
        <v>5</v>
      </c>
    </row>
    <row r="494" spans="1:9" x14ac:dyDescent="0.25">
      <c r="A494" s="1" t="s">
        <v>740</v>
      </c>
      <c r="B494" s="1" t="s">
        <v>9</v>
      </c>
      <c r="C494" s="1" t="s">
        <v>9</v>
      </c>
      <c r="D494" s="1" t="s">
        <v>13</v>
      </c>
      <c r="E494" s="4" t="s">
        <v>10</v>
      </c>
      <c r="F494" s="4">
        <v>41</v>
      </c>
      <c r="G494" s="1" t="s">
        <v>11</v>
      </c>
      <c r="H494" s="6">
        <v>43960</v>
      </c>
      <c r="I494" s="12">
        <f t="shared" si="7"/>
        <v>5</v>
      </c>
    </row>
    <row r="495" spans="1:9" x14ac:dyDescent="0.25">
      <c r="A495" s="1" t="s">
        <v>749</v>
      </c>
      <c r="B495" s="1" t="s">
        <v>9</v>
      </c>
      <c r="C495" s="1" t="s">
        <v>9</v>
      </c>
      <c r="D495" s="1" t="s">
        <v>689</v>
      </c>
      <c r="E495" s="4" t="s">
        <v>10</v>
      </c>
      <c r="F495" s="4">
        <v>46</v>
      </c>
      <c r="G495" s="1" t="s">
        <v>11</v>
      </c>
      <c r="H495" s="6">
        <v>43960</v>
      </c>
      <c r="I495" s="12">
        <f t="shared" si="7"/>
        <v>5</v>
      </c>
    </row>
    <row r="496" spans="1:9" x14ac:dyDescent="0.25">
      <c r="A496" s="1" t="s">
        <v>741</v>
      </c>
      <c r="B496" s="1" t="s">
        <v>9</v>
      </c>
      <c r="C496" s="1" t="s">
        <v>9</v>
      </c>
      <c r="D496" s="1" t="s">
        <v>16</v>
      </c>
      <c r="E496" s="4" t="s">
        <v>10</v>
      </c>
      <c r="F496" s="4">
        <v>49</v>
      </c>
      <c r="G496" s="1" t="s">
        <v>17</v>
      </c>
      <c r="H496" s="6">
        <v>43960</v>
      </c>
      <c r="I496" s="12">
        <f t="shared" si="7"/>
        <v>5</v>
      </c>
    </row>
    <row r="497" spans="1:9" x14ac:dyDescent="0.25">
      <c r="A497" s="1" t="s">
        <v>750</v>
      </c>
      <c r="B497" s="1" t="s">
        <v>9</v>
      </c>
      <c r="C497" s="1" t="s">
        <v>19</v>
      </c>
      <c r="D497" s="1" t="s">
        <v>25</v>
      </c>
      <c r="E497" s="4" t="s">
        <v>10</v>
      </c>
      <c r="F497" s="4">
        <v>50</v>
      </c>
      <c r="G497" s="1" t="s">
        <v>11</v>
      </c>
      <c r="H497" s="6">
        <v>43960</v>
      </c>
      <c r="I497" s="12">
        <f t="shared" si="7"/>
        <v>5</v>
      </c>
    </row>
    <row r="498" spans="1:9" x14ac:dyDescent="0.25">
      <c r="A498" s="1" t="s">
        <v>747</v>
      </c>
      <c r="B498" s="1" t="s">
        <v>9</v>
      </c>
      <c r="C498" s="1" t="s">
        <v>9</v>
      </c>
      <c r="D498" s="1" t="s">
        <v>9</v>
      </c>
      <c r="E498" s="4" t="s">
        <v>10</v>
      </c>
      <c r="F498" s="4">
        <v>51</v>
      </c>
      <c r="G498" s="1" t="s">
        <v>11</v>
      </c>
      <c r="H498" s="6">
        <v>43960</v>
      </c>
      <c r="I498" s="12">
        <f t="shared" si="7"/>
        <v>5</v>
      </c>
    </row>
    <row r="499" spans="1:9" x14ac:dyDescent="0.25">
      <c r="A499" s="1" t="s">
        <v>744</v>
      </c>
      <c r="B499" s="1" t="s">
        <v>9</v>
      </c>
      <c r="C499" s="1" t="s">
        <v>97</v>
      </c>
      <c r="D499" s="1" t="s">
        <v>97</v>
      </c>
      <c r="E499" s="4" t="s">
        <v>10</v>
      </c>
      <c r="F499" s="4">
        <v>57</v>
      </c>
      <c r="G499" s="1" t="s">
        <v>11</v>
      </c>
      <c r="H499" s="6">
        <v>43960</v>
      </c>
      <c r="I499" s="12">
        <f t="shared" si="7"/>
        <v>5</v>
      </c>
    </row>
    <row r="500" spans="1:9" x14ac:dyDescent="0.25">
      <c r="A500" s="1" t="s">
        <v>752</v>
      </c>
      <c r="B500" s="1" t="s">
        <v>9</v>
      </c>
      <c r="C500" s="1" t="s">
        <v>9</v>
      </c>
      <c r="D500" s="1" t="s">
        <v>9</v>
      </c>
      <c r="E500" s="4" t="s">
        <v>10</v>
      </c>
      <c r="F500" s="4">
        <v>36</v>
      </c>
      <c r="G500" s="1" t="s">
        <v>11</v>
      </c>
      <c r="H500" s="6">
        <v>43961</v>
      </c>
      <c r="I500" s="12">
        <f t="shared" si="7"/>
        <v>5</v>
      </c>
    </row>
    <row r="501" spans="1:9" x14ac:dyDescent="0.25">
      <c r="A501" s="1" t="s">
        <v>751</v>
      </c>
      <c r="B501" s="1" t="s">
        <v>9</v>
      </c>
      <c r="C501" s="1" t="s">
        <v>9</v>
      </c>
      <c r="D501" s="1" t="s">
        <v>47</v>
      </c>
      <c r="E501" s="4" t="s">
        <v>10</v>
      </c>
      <c r="F501" s="4">
        <v>46</v>
      </c>
      <c r="G501" s="1" t="s">
        <v>17</v>
      </c>
      <c r="H501" s="6">
        <v>43961</v>
      </c>
      <c r="I501" s="12">
        <f t="shared" si="7"/>
        <v>5</v>
      </c>
    </row>
    <row r="502" spans="1:9" x14ac:dyDescent="0.25">
      <c r="A502" s="1" t="s">
        <v>774</v>
      </c>
      <c r="B502" s="1" t="s">
        <v>9</v>
      </c>
      <c r="C502" s="1" t="s">
        <v>191</v>
      </c>
      <c r="D502" s="1" t="s">
        <v>429</v>
      </c>
      <c r="E502" s="4" t="s">
        <v>10</v>
      </c>
      <c r="F502" s="4">
        <v>0</v>
      </c>
      <c r="G502" s="1" t="s">
        <v>11</v>
      </c>
      <c r="H502" s="6">
        <v>43962</v>
      </c>
      <c r="I502" s="12">
        <f t="shared" si="7"/>
        <v>5</v>
      </c>
    </row>
    <row r="503" spans="1:9" x14ac:dyDescent="0.25">
      <c r="A503" s="1" t="s">
        <v>786</v>
      </c>
      <c r="B503" s="1" t="s">
        <v>9</v>
      </c>
      <c r="C503" s="1" t="s">
        <v>9</v>
      </c>
      <c r="D503" s="1" t="s">
        <v>16</v>
      </c>
      <c r="E503" s="4" t="s">
        <v>10</v>
      </c>
      <c r="F503" s="4">
        <v>0</v>
      </c>
      <c r="G503" s="1" t="s">
        <v>17</v>
      </c>
      <c r="H503" s="6">
        <v>43962</v>
      </c>
      <c r="I503" s="12">
        <f t="shared" si="7"/>
        <v>5</v>
      </c>
    </row>
    <row r="504" spans="1:9" x14ac:dyDescent="0.25">
      <c r="A504" s="1" t="s">
        <v>758</v>
      </c>
      <c r="B504" s="1" t="s">
        <v>9</v>
      </c>
      <c r="C504" s="1" t="s">
        <v>9</v>
      </c>
      <c r="D504" s="1" t="s">
        <v>13</v>
      </c>
      <c r="E504" s="4" t="s">
        <v>10</v>
      </c>
      <c r="F504" s="4">
        <v>2</v>
      </c>
      <c r="G504" s="1" t="s">
        <v>11</v>
      </c>
      <c r="H504" s="6">
        <v>43962</v>
      </c>
      <c r="I504" s="12">
        <f t="shared" si="7"/>
        <v>5</v>
      </c>
    </row>
    <row r="505" spans="1:9" x14ac:dyDescent="0.25">
      <c r="A505" s="1" t="s">
        <v>801</v>
      </c>
      <c r="B505" s="1" t="s">
        <v>9</v>
      </c>
      <c r="C505" s="1" t="s">
        <v>9</v>
      </c>
      <c r="D505" s="1" t="s">
        <v>13</v>
      </c>
      <c r="E505" s="4" t="s">
        <v>10</v>
      </c>
      <c r="F505" s="4">
        <v>3</v>
      </c>
      <c r="G505" s="1" t="s">
        <v>11</v>
      </c>
      <c r="H505" s="6">
        <v>43962</v>
      </c>
      <c r="I505" s="12">
        <f t="shared" si="7"/>
        <v>5</v>
      </c>
    </row>
    <row r="506" spans="1:9" x14ac:dyDescent="0.25">
      <c r="A506" s="1" t="s">
        <v>770</v>
      </c>
      <c r="B506" s="1" t="s">
        <v>9</v>
      </c>
      <c r="C506" s="1" t="s">
        <v>191</v>
      </c>
      <c r="D506" s="1" t="s">
        <v>191</v>
      </c>
      <c r="E506" s="4" t="s">
        <v>10</v>
      </c>
      <c r="F506" s="4">
        <v>4</v>
      </c>
      <c r="G506" s="1" t="s">
        <v>17</v>
      </c>
      <c r="H506" s="6">
        <v>43962</v>
      </c>
      <c r="I506" s="12">
        <f t="shared" si="7"/>
        <v>5</v>
      </c>
    </row>
    <row r="507" spans="1:9" x14ac:dyDescent="0.25">
      <c r="A507" s="2" t="s">
        <v>784</v>
      </c>
      <c r="B507" s="1" t="s">
        <v>9</v>
      </c>
      <c r="C507" s="1" t="s">
        <v>9</v>
      </c>
      <c r="D507" s="1" t="s">
        <v>13</v>
      </c>
      <c r="E507" s="4" t="s">
        <v>10</v>
      </c>
      <c r="F507" s="4">
        <v>4</v>
      </c>
      <c r="G507" s="1" t="s">
        <v>11</v>
      </c>
      <c r="H507" s="6">
        <v>43962</v>
      </c>
      <c r="I507" s="12">
        <f t="shared" si="7"/>
        <v>5</v>
      </c>
    </row>
    <row r="508" spans="1:9" x14ac:dyDescent="0.25">
      <c r="A508" s="1" t="s">
        <v>812</v>
      </c>
      <c r="B508" s="1" t="s">
        <v>9</v>
      </c>
      <c r="C508" s="1" t="s">
        <v>9</v>
      </c>
      <c r="D508" s="1" t="s">
        <v>13</v>
      </c>
      <c r="E508" s="4" t="s">
        <v>10</v>
      </c>
      <c r="F508" s="4">
        <v>4</v>
      </c>
      <c r="G508" s="1" t="s">
        <v>11</v>
      </c>
      <c r="H508" s="6">
        <v>43962</v>
      </c>
      <c r="I508" s="12">
        <f t="shared" si="7"/>
        <v>5</v>
      </c>
    </row>
    <row r="509" spans="1:9" x14ac:dyDescent="0.25">
      <c r="A509" s="1" t="s">
        <v>780</v>
      </c>
      <c r="B509" s="1" t="s">
        <v>9</v>
      </c>
      <c r="C509" s="1" t="s">
        <v>133</v>
      </c>
      <c r="D509" s="1" t="s">
        <v>781</v>
      </c>
      <c r="E509" s="4" t="s">
        <v>10</v>
      </c>
      <c r="F509" s="4">
        <v>10</v>
      </c>
      <c r="G509" s="1" t="s">
        <v>17</v>
      </c>
      <c r="H509" s="6">
        <v>43962</v>
      </c>
      <c r="I509" s="12">
        <f t="shared" si="7"/>
        <v>5</v>
      </c>
    </row>
    <row r="510" spans="1:9" x14ac:dyDescent="0.25">
      <c r="A510" s="1" t="s">
        <v>793</v>
      </c>
      <c r="B510" s="1" t="s">
        <v>9</v>
      </c>
      <c r="C510" s="1" t="s">
        <v>9</v>
      </c>
      <c r="D510" s="1" t="s">
        <v>47</v>
      </c>
      <c r="E510" s="4" t="s">
        <v>10</v>
      </c>
      <c r="F510" s="4">
        <v>15</v>
      </c>
      <c r="G510" s="1" t="s">
        <v>17</v>
      </c>
      <c r="H510" s="6">
        <v>43962</v>
      </c>
      <c r="I510" s="12">
        <f t="shared" si="7"/>
        <v>5</v>
      </c>
    </row>
    <row r="511" spans="1:9" x14ac:dyDescent="0.25">
      <c r="A511" s="1" t="s">
        <v>809</v>
      </c>
      <c r="B511" s="1" t="s">
        <v>9</v>
      </c>
      <c r="C511" s="1" t="s">
        <v>133</v>
      </c>
      <c r="D511" s="1" t="s">
        <v>810</v>
      </c>
      <c r="E511" s="4" t="s">
        <v>10</v>
      </c>
      <c r="F511" s="4">
        <v>15</v>
      </c>
      <c r="G511" s="1" t="s">
        <v>17</v>
      </c>
      <c r="H511" s="6">
        <v>43962</v>
      </c>
      <c r="I511" s="12">
        <f t="shared" si="7"/>
        <v>5</v>
      </c>
    </row>
    <row r="512" spans="1:9" x14ac:dyDescent="0.25">
      <c r="A512" s="1" t="s">
        <v>811</v>
      </c>
      <c r="B512" s="1" t="s">
        <v>9</v>
      </c>
      <c r="C512" s="1" t="s">
        <v>133</v>
      </c>
      <c r="D512" s="1" t="s">
        <v>781</v>
      </c>
      <c r="E512" s="4" t="s">
        <v>10</v>
      </c>
      <c r="F512" s="4">
        <v>17</v>
      </c>
      <c r="G512" s="1" t="s">
        <v>17</v>
      </c>
      <c r="H512" s="6">
        <v>43962</v>
      </c>
      <c r="I512" s="12">
        <f t="shared" si="7"/>
        <v>5</v>
      </c>
    </row>
    <row r="513" spans="1:9" x14ac:dyDescent="0.25">
      <c r="A513" s="1" t="s">
        <v>791</v>
      </c>
      <c r="B513" s="1" t="s">
        <v>9</v>
      </c>
      <c r="C513" s="1" t="s">
        <v>9</v>
      </c>
      <c r="D513" s="1" t="s">
        <v>13</v>
      </c>
      <c r="E513" s="4" t="s">
        <v>10</v>
      </c>
      <c r="F513" s="4">
        <v>18</v>
      </c>
      <c r="G513" s="1" t="s">
        <v>17</v>
      </c>
      <c r="H513" s="6">
        <v>43962</v>
      </c>
      <c r="I513" s="12">
        <f t="shared" si="7"/>
        <v>5</v>
      </c>
    </row>
    <row r="514" spans="1:9" x14ac:dyDescent="0.25">
      <c r="A514" s="1" t="s">
        <v>794</v>
      </c>
      <c r="B514" s="1" t="s">
        <v>9</v>
      </c>
      <c r="C514" s="1" t="s">
        <v>160</v>
      </c>
      <c r="D514" s="1" t="s">
        <v>161</v>
      </c>
      <c r="E514" s="4" t="s">
        <v>10</v>
      </c>
      <c r="F514" s="4">
        <v>18</v>
      </c>
      <c r="G514" s="1" t="s">
        <v>17</v>
      </c>
      <c r="H514" s="6">
        <v>43962</v>
      </c>
      <c r="I514" s="12">
        <f t="shared" ref="I514:I577" si="8">MONTH(H514)</f>
        <v>5</v>
      </c>
    </row>
    <row r="515" spans="1:9" x14ac:dyDescent="0.25">
      <c r="A515" s="1" t="s">
        <v>813</v>
      </c>
      <c r="B515" s="1" t="s">
        <v>9</v>
      </c>
      <c r="C515" s="1" t="s">
        <v>173</v>
      </c>
      <c r="D515" s="1" t="s">
        <v>814</v>
      </c>
      <c r="E515" s="4" t="s">
        <v>10</v>
      </c>
      <c r="F515" s="4">
        <v>18</v>
      </c>
      <c r="G515" s="1" t="s">
        <v>11</v>
      </c>
      <c r="H515" s="6">
        <v>43962</v>
      </c>
      <c r="I515" s="12">
        <f t="shared" si="8"/>
        <v>5</v>
      </c>
    </row>
    <row r="516" spans="1:9" x14ac:dyDescent="0.25">
      <c r="A516" s="1" t="s">
        <v>773</v>
      </c>
      <c r="B516" s="1" t="s">
        <v>9</v>
      </c>
      <c r="C516" s="1" t="s">
        <v>50</v>
      </c>
      <c r="D516" s="1" t="s">
        <v>169</v>
      </c>
      <c r="E516" s="4" t="s">
        <v>10</v>
      </c>
      <c r="F516" s="4">
        <v>19</v>
      </c>
      <c r="G516" s="1" t="s">
        <v>17</v>
      </c>
      <c r="H516" s="6">
        <v>43962</v>
      </c>
      <c r="I516" s="12">
        <f t="shared" si="8"/>
        <v>5</v>
      </c>
    </row>
    <row r="517" spans="1:9" x14ac:dyDescent="0.25">
      <c r="A517" s="1" t="s">
        <v>789</v>
      </c>
      <c r="B517" s="1" t="s">
        <v>9</v>
      </c>
      <c r="C517" s="1" t="s">
        <v>50</v>
      </c>
      <c r="D517" s="1" t="s">
        <v>51</v>
      </c>
      <c r="E517" s="4" t="s">
        <v>10</v>
      </c>
      <c r="F517" s="4">
        <v>19</v>
      </c>
      <c r="G517" s="1" t="s">
        <v>17</v>
      </c>
      <c r="H517" s="6">
        <v>43962</v>
      </c>
      <c r="I517" s="12">
        <f t="shared" si="8"/>
        <v>5</v>
      </c>
    </row>
    <row r="518" spans="1:9" x14ac:dyDescent="0.25">
      <c r="A518" s="1" t="s">
        <v>805</v>
      </c>
      <c r="B518" s="1" t="s">
        <v>9</v>
      </c>
      <c r="C518" s="1" t="s">
        <v>191</v>
      </c>
      <c r="D518" s="1" t="s">
        <v>429</v>
      </c>
      <c r="E518" s="4" t="s">
        <v>10</v>
      </c>
      <c r="F518" s="4">
        <v>19</v>
      </c>
      <c r="G518" s="1" t="s">
        <v>17</v>
      </c>
      <c r="H518" s="6">
        <v>43962</v>
      </c>
      <c r="I518" s="12">
        <f t="shared" si="8"/>
        <v>5</v>
      </c>
    </row>
    <row r="519" spans="1:9" x14ac:dyDescent="0.25">
      <c r="A519" s="1" t="s">
        <v>803</v>
      </c>
      <c r="B519" s="1" t="s">
        <v>9</v>
      </c>
      <c r="C519" s="1" t="s">
        <v>9</v>
      </c>
      <c r="D519" s="1" t="s">
        <v>13</v>
      </c>
      <c r="E519" s="4" t="s">
        <v>10</v>
      </c>
      <c r="F519" s="4">
        <v>21</v>
      </c>
      <c r="G519" s="1" t="s">
        <v>17</v>
      </c>
      <c r="H519" s="6">
        <v>43962</v>
      </c>
      <c r="I519" s="12">
        <f t="shared" si="8"/>
        <v>5</v>
      </c>
    </row>
    <row r="520" spans="1:9" x14ac:dyDescent="0.25">
      <c r="A520" s="1" t="s">
        <v>807</v>
      </c>
      <c r="B520" s="1" t="s">
        <v>9</v>
      </c>
      <c r="C520" s="1" t="s">
        <v>191</v>
      </c>
      <c r="D520" s="1" t="s">
        <v>808</v>
      </c>
      <c r="E520" s="4" t="s">
        <v>10</v>
      </c>
      <c r="F520" s="4">
        <v>21</v>
      </c>
      <c r="G520" s="1" t="s">
        <v>17</v>
      </c>
      <c r="H520" s="6">
        <v>43962</v>
      </c>
      <c r="I520" s="12">
        <f t="shared" si="8"/>
        <v>5</v>
      </c>
    </row>
    <row r="521" spans="1:9" x14ac:dyDescent="0.25">
      <c r="A521" s="1" t="s">
        <v>767</v>
      </c>
      <c r="B521" s="1" t="s">
        <v>9</v>
      </c>
      <c r="C521" s="1" t="s">
        <v>191</v>
      </c>
      <c r="D521" s="1" t="s">
        <v>429</v>
      </c>
      <c r="E521" s="4" t="s">
        <v>10</v>
      </c>
      <c r="F521" s="4">
        <v>22</v>
      </c>
      <c r="G521" s="1" t="s">
        <v>11</v>
      </c>
      <c r="H521" s="6">
        <v>43962</v>
      </c>
      <c r="I521" s="12">
        <f t="shared" si="8"/>
        <v>5</v>
      </c>
    </row>
    <row r="522" spans="1:9" x14ac:dyDescent="0.25">
      <c r="A522" s="1" t="s">
        <v>799</v>
      </c>
      <c r="B522" s="1" t="s">
        <v>9</v>
      </c>
      <c r="C522" s="1" t="s">
        <v>9</v>
      </c>
      <c r="D522" s="1" t="s">
        <v>47</v>
      </c>
      <c r="E522" s="4" t="s">
        <v>10</v>
      </c>
      <c r="F522" s="4">
        <v>22</v>
      </c>
      <c r="G522" s="1" t="s">
        <v>17</v>
      </c>
      <c r="H522" s="6">
        <v>43962</v>
      </c>
      <c r="I522" s="12">
        <f t="shared" si="8"/>
        <v>5</v>
      </c>
    </row>
    <row r="523" spans="1:9" x14ac:dyDescent="0.25">
      <c r="A523" s="1" t="s">
        <v>800</v>
      </c>
      <c r="B523" s="1" t="s">
        <v>9</v>
      </c>
      <c r="C523" s="1" t="s">
        <v>9</v>
      </c>
      <c r="D523" s="1" t="s">
        <v>9</v>
      </c>
      <c r="E523" s="4" t="s">
        <v>10</v>
      </c>
      <c r="F523" s="4">
        <v>22</v>
      </c>
      <c r="G523" s="1" t="s">
        <v>17</v>
      </c>
      <c r="H523" s="6">
        <v>43962</v>
      </c>
      <c r="I523" s="12">
        <f t="shared" si="8"/>
        <v>5</v>
      </c>
    </row>
    <row r="524" spans="1:9" x14ac:dyDescent="0.25">
      <c r="A524" s="1" t="s">
        <v>759</v>
      </c>
      <c r="B524" s="1" t="s">
        <v>9</v>
      </c>
      <c r="C524" s="1" t="s">
        <v>133</v>
      </c>
      <c r="D524" s="1" t="s">
        <v>484</v>
      </c>
      <c r="E524" s="4" t="s">
        <v>10</v>
      </c>
      <c r="F524" s="4">
        <v>24</v>
      </c>
      <c r="G524" s="1" t="s">
        <v>17</v>
      </c>
      <c r="H524" s="6">
        <v>43962</v>
      </c>
      <c r="I524" s="12">
        <f t="shared" si="8"/>
        <v>5</v>
      </c>
    </row>
    <row r="525" spans="1:9" x14ac:dyDescent="0.25">
      <c r="A525" s="1" t="s">
        <v>792</v>
      </c>
      <c r="B525" s="1" t="s">
        <v>9</v>
      </c>
      <c r="C525" s="1" t="s">
        <v>108</v>
      </c>
      <c r="D525" s="1" t="s">
        <v>108</v>
      </c>
      <c r="E525" s="4" t="s">
        <v>10</v>
      </c>
      <c r="F525" s="4">
        <v>24</v>
      </c>
      <c r="G525" s="1" t="s">
        <v>17</v>
      </c>
      <c r="H525" s="6">
        <v>43962</v>
      </c>
      <c r="I525" s="12">
        <f t="shared" si="8"/>
        <v>5</v>
      </c>
    </row>
    <row r="526" spans="1:9" x14ac:dyDescent="0.25">
      <c r="A526" s="1" t="s">
        <v>778</v>
      </c>
      <c r="B526" s="1" t="s">
        <v>9</v>
      </c>
      <c r="C526" s="1" t="s">
        <v>173</v>
      </c>
      <c r="D526" s="1" t="s">
        <v>779</v>
      </c>
      <c r="E526" s="4" t="s">
        <v>10</v>
      </c>
      <c r="F526" s="4">
        <v>25</v>
      </c>
      <c r="G526" s="1" t="s">
        <v>11</v>
      </c>
      <c r="H526" s="6">
        <v>43962</v>
      </c>
      <c r="I526" s="12">
        <f t="shared" si="8"/>
        <v>5</v>
      </c>
    </row>
    <row r="527" spans="1:9" x14ac:dyDescent="0.25">
      <c r="A527" s="1" t="s">
        <v>815</v>
      </c>
      <c r="B527" s="1" t="s">
        <v>9</v>
      </c>
      <c r="C527" s="1" t="s">
        <v>9</v>
      </c>
      <c r="D527" s="1" t="s">
        <v>47</v>
      </c>
      <c r="E527" s="4" t="s">
        <v>10</v>
      </c>
      <c r="F527" s="4">
        <v>25</v>
      </c>
      <c r="G527" s="1" t="s">
        <v>17</v>
      </c>
      <c r="H527" s="6">
        <v>43962</v>
      </c>
      <c r="I527" s="12">
        <f t="shared" si="8"/>
        <v>5</v>
      </c>
    </row>
    <row r="528" spans="1:9" x14ac:dyDescent="0.25">
      <c r="A528" s="1" t="s">
        <v>761</v>
      </c>
      <c r="B528" s="1" t="s">
        <v>9</v>
      </c>
      <c r="C528" s="1" t="s">
        <v>217</v>
      </c>
      <c r="D528" s="1" t="s">
        <v>219</v>
      </c>
      <c r="E528" s="4" t="s">
        <v>10</v>
      </c>
      <c r="F528" s="4">
        <v>26</v>
      </c>
      <c r="G528" s="1" t="s">
        <v>17</v>
      </c>
      <c r="H528" s="6">
        <v>43962</v>
      </c>
      <c r="I528" s="12">
        <f t="shared" si="8"/>
        <v>5</v>
      </c>
    </row>
    <row r="529" spans="1:9" x14ac:dyDescent="0.25">
      <c r="A529" s="1" t="s">
        <v>756</v>
      </c>
      <c r="B529" s="1" t="s">
        <v>9</v>
      </c>
      <c r="C529" s="1" t="s">
        <v>160</v>
      </c>
      <c r="D529" s="1" t="s">
        <v>161</v>
      </c>
      <c r="E529" s="4" t="s">
        <v>10</v>
      </c>
      <c r="F529" s="4">
        <v>27</v>
      </c>
      <c r="G529" s="1" t="s">
        <v>17</v>
      </c>
      <c r="H529" s="6">
        <v>43962</v>
      </c>
      <c r="I529" s="12">
        <f t="shared" si="8"/>
        <v>5</v>
      </c>
    </row>
    <row r="530" spans="1:9" x14ac:dyDescent="0.25">
      <c r="A530" s="1" t="s">
        <v>782</v>
      </c>
      <c r="B530" s="1" t="s">
        <v>9</v>
      </c>
      <c r="C530" s="1" t="s">
        <v>9</v>
      </c>
      <c r="D530" s="1" t="s">
        <v>13</v>
      </c>
      <c r="E530" s="4" t="s">
        <v>10</v>
      </c>
      <c r="F530" s="4">
        <v>27</v>
      </c>
      <c r="G530" s="1" t="s">
        <v>17</v>
      </c>
      <c r="H530" s="6">
        <v>43962</v>
      </c>
      <c r="I530" s="12">
        <f t="shared" si="8"/>
        <v>5</v>
      </c>
    </row>
    <row r="531" spans="1:9" x14ac:dyDescent="0.25">
      <c r="A531" s="1" t="s">
        <v>796</v>
      </c>
      <c r="B531" s="1" t="s">
        <v>9</v>
      </c>
      <c r="C531" s="1" t="s">
        <v>133</v>
      </c>
      <c r="D531" s="1" t="s">
        <v>484</v>
      </c>
      <c r="E531" s="4" t="s">
        <v>10</v>
      </c>
      <c r="F531" s="4">
        <v>27</v>
      </c>
      <c r="G531" s="1" t="s">
        <v>11</v>
      </c>
      <c r="H531" s="6">
        <v>43962</v>
      </c>
      <c r="I531" s="12">
        <f t="shared" si="8"/>
        <v>5</v>
      </c>
    </row>
    <row r="532" spans="1:9" x14ac:dyDescent="0.25">
      <c r="A532" s="1" t="s">
        <v>798</v>
      </c>
      <c r="B532" s="1" t="s">
        <v>9</v>
      </c>
      <c r="C532" s="1" t="s">
        <v>133</v>
      </c>
      <c r="D532" s="1" t="s">
        <v>484</v>
      </c>
      <c r="E532" s="4" t="s">
        <v>10</v>
      </c>
      <c r="F532" s="4">
        <v>27</v>
      </c>
      <c r="G532" s="1" t="s">
        <v>17</v>
      </c>
      <c r="H532" s="6">
        <v>43962</v>
      </c>
      <c r="I532" s="12">
        <f t="shared" si="8"/>
        <v>5</v>
      </c>
    </row>
    <row r="533" spans="1:9" x14ac:dyDescent="0.25">
      <c r="A533" s="1" t="s">
        <v>753</v>
      </c>
      <c r="B533" s="1" t="s">
        <v>9</v>
      </c>
      <c r="C533" s="1" t="s">
        <v>217</v>
      </c>
      <c r="D533" s="1" t="s">
        <v>219</v>
      </c>
      <c r="E533" s="4" t="s">
        <v>10</v>
      </c>
      <c r="F533" s="4">
        <v>28</v>
      </c>
      <c r="G533" s="1" t="s">
        <v>11</v>
      </c>
      <c r="H533" s="6">
        <v>43962</v>
      </c>
      <c r="I533" s="12">
        <f t="shared" si="8"/>
        <v>5</v>
      </c>
    </row>
    <row r="534" spans="1:9" x14ac:dyDescent="0.25">
      <c r="A534" s="1" t="s">
        <v>776</v>
      </c>
      <c r="B534" s="1" t="s">
        <v>9</v>
      </c>
      <c r="C534" s="1" t="s">
        <v>9</v>
      </c>
      <c r="D534" s="1" t="s">
        <v>13</v>
      </c>
      <c r="E534" s="4" t="s">
        <v>10</v>
      </c>
      <c r="F534" s="4">
        <v>29</v>
      </c>
      <c r="G534" s="1" t="s">
        <v>17</v>
      </c>
      <c r="H534" s="6">
        <v>43962</v>
      </c>
      <c r="I534" s="12">
        <f t="shared" si="8"/>
        <v>5</v>
      </c>
    </row>
    <row r="535" spans="1:9" x14ac:dyDescent="0.25">
      <c r="A535" s="1" t="s">
        <v>760</v>
      </c>
      <c r="B535" s="1" t="s">
        <v>9</v>
      </c>
      <c r="C535" s="1" t="s">
        <v>191</v>
      </c>
      <c r="D535" s="1" t="s">
        <v>191</v>
      </c>
      <c r="E535" s="4" t="s">
        <v>10</v>
      </c>
      <c r="F535" s="4">
        <v>30</v>
      </c>
      <c r="G535" s="1" t="s">
        <v>17</v>
      </c>
      <c r="H535" s="6">
        <v>43962</v>
      </c>
      <c r="I535" s="12">
        <f t="shared" si="8"/>
        <v>5</v>
      </c>
    </row>
    <row r="536" spans="1:9" x14ac:dyDescent="0.25">
      <c r="A536" s="1" t="s">
        <v>754</v>
      </c>
      <c r="B536" s="1" t="s">
        <v>9</v>
      </c>
      <c r="C536" s="1" t="s">
        <v>160</v>
      </c>
      <c r="D536" s="1" t="s">
        <v>755</v>
      </c>
      <c r="E536" s="4" t="s">
        <v>10</v>
      </c>
      <c r="F536" s="4">
        <v>32</v>
      </c>
      <c r="G536" s="1" t="s">
        <v>11</v>
      </c>
      <c r="H536" s="6">
        <v>43962</v>
      </c>
      <c r="I536" s="12">
        <f t="shared" si="8"/>
        <v>5</v>
      </c>
    </row>
    <row r="537" spans="1:9" x14ac:dyDescent="0.25">
      <c r="A537" s="1" t="s">
        <v>768</v>
      </c>
      <c r="B537" s="1" t="s">
        <v>9</v>
      </c>
      <c r="C537" s="1" t="s">
        <v>9</v>
      </c>
      <c r="D537" s="1" t="s">
        <v>56</v>
      </c>
      <c r="E537" s="4" t="s">
        <v>10</v>
      </c>
      <c r="F537" s="4">
        <v>32</v>
      </c>
      <c r="G537" s="1" t="s">
        <v>17</v>
      </c>
      <c r="H537" s="6">
        <v>43962</v>
      </c>
      <c r="I537" s="12">
        <f t="shared" si="8"/>
        <v>5</v>
      </c>
    </row>
    <row r="538" spans="1:9" x14ac:dyDescent="0.25">
      <c r="A538" s="1" t="s">
        <v>771</v>
      </c>
      <c r="B538" s="1" t="s">
        <v>9</v>
      </c>
      <c r="C538" s="1" t="s">
        <v>9</v>
      </c>
      <c r="D538" s="1" t="s">
        <v>13</v>
      </c>
      <c r="E538" s="4" t="s">
        <v>10</v>
      </c>
      <c r="F538" s="4">
        <v>32</v>
      </c>
      <c r="G538" s="1" t="s">
        <v>11</v>
      </c>
      <c r="H538" s="6">
        <v>43962</v>
      </c>
      <c r="I538" s="12">
        <f t="shared" si="8"/>
        <v>5</v>
      </c>
    </row>
    <row r="539" spans="1:9" x14ac:dyDescent="0.25">
      <c r="A539" s="1" t="s">
        <v>802</v>
      </c>
      <c r="B539" s="1" t="s">
        <v>9</v>
      </c>
      <c r="C539" s="1" t="s">
        <v>9</v>
      </c>
      <c r="D539" s="1" t="s">
        <v>9</v>
      </c>
      <c r="E539" s="4" t="s">
        <v>10</v>
      </c>
      <c r="F539" s="4">
        <v>32</v>
      </c>
      <c r="G539" s="1" t="s">
        <v>11</v>
      </c>
      <c r="H539" s="6">
        <v>43962</v>
      </c>
      <c r="I539" s="12">
        <f t="shared" si="8"/>
        <v>5</v>
      </c>
    </row>
    <row r="540" spans="1:9" x14ac:dyDescent="0.25">
      <c r="A540" s="1" t="s">
        <v>763</v>
      </c>
      <c r="B540" s="1" t="s">
        <v>9</v>
      </c>
      <c r="C540" s="1" t="s">
        <v>19</v>
      </c>
      <c r="D540" s="1" t="s">
        <v>25</v>
      </c>
      <c r="E540" s="4" t="s">
        <v>10</v>
      </c>
      <c r="F540" s="4">
        <v>33</v>
      </c>
      <c r="G540" s="1" t="s">
        <v>17</v>
      </c>
      <c r="H540" s="6">
        <v>43962</v>
      </c>
      <c r="I540" s="12">
        <f t="shared" si="8"/>
        <v>5</v>
      </c>
    </row>
    <row r="541" spans="1:9" x14ac:dyDescent="0.25">
      <c r="A541" s="1" t="s">
        <v>783</v>
      </c>
      <c r="B541" s="1" t="s">
        <v>9</v>
      </c>
      <c r="C541" s="1" t="s">
        <v>97</v>
      </c>
      <c r="D541" s="1" t="s">
        <v>97</v>
      </c>
      <c r="E541" s="4" t="s">
        <v>10</v>
      </c>
      <c r="F541" s="4">
        <v>33</v>
      </c>
      <c r="G541" s="1" t="s">
        <v>11</v>
      </c>
      <c r="H541" s="6">
        <v>43962</v>
      </c>
      <c r="I541" s="12">
        <f t="shared" si="8"/>
        <v>5</v>
      </c>
    </row>
    <row r="542" spans="1:9" x14ac:dyDescent="0.25">
      <c r="A542" s="1" t="s">
        <v>797</v>
      </c>
      <c r="B542" s="1" t="s">
        <v>9</v>
      </c>
      <c r="C542" s="1" t="s">
        <v>9</v>
      </c>
      <c r="D542" s="1" t="s">
        <v>13</v>
      </c>
      <c r="E542" s="4" t="s">
        <v>10</v>
      </c>
      <c r="F542" s="4">
        <v>38</v>
      </c>
      <c r="G542" s="1" t="s">
        <v>17</v>
      </c>
      <c r="H542" s="6">
        <v>43962</v>
      </c>
      <c r="I542" s="12">
        <f t="shared" si="8"/>
        <v>5</v>
      </c>
    </row>
    <row r="543" spans="1:9" x14ac:dyDescent="0.25">
      <c r="A543" s="1" t="s">
        <v>764</v>
      </c>
      <c r="B543" s="1" t="s">
        <v>9</v>
      </c>
      <c r="C543" s="1" t="s">
        <v>9</v>
      </c>
      <c r="D543" s="1" t="s">
        <v>13</v>
      </c>
      <c r="E543" s="4" t="s">
        <v>10</v>
      </c>
      <c r="F543" s="4">
        <v>40</v>
      </c>
      <c r="G543" s="1" t="s">
        <v>11</v>
      </c>
      <c r="H543" s="6">
        <v>43962</v>
      </c>
      <c r="I543" s="12">
        <f t="shared" si="8"/>
        <v>5</v>
      </c>
    </row>
    <row r="544" spans="1:9" x14ac:dyDescent="0.25">
      <c r="A544" s="1" t="s">
        <v>785</v>
      </c>
      <c r="B544" s="1" t="s">
        <v>9</v>
      </c>
      <c r="C544" s="1" t="s">
        <v>9</v>
      </c>
      <c r="D544" s="1" t="s">
        <v>9</v>
      </c>
      <c r="E544" s="4" t="s">
        <v>10</v>
      </c>
      <c r="F544" s="4">
        <v>40</v>
      </c>
      <c r="G544" s="1" t="s">
        <v>11</v>
      </c>
      <c r="H544" s="6">
        <v>43962</v>
      </c>
      <c r="I544" s="12">
        <f t="shared" si="8"/>
        <v>5</v>
      </c>
    </row>
    <row r="545" spans="1:9" x14ac:dyDescent="0.25">
      <c r="A545" s="1" t="s">
        <v>757</v>
      </c>
      <c r="B545" s="1" t="s">
        <v>9</v>
      </c>
      <c r="C545" s="1" t="s">
        <v>9</v>
      </c>
      <c r="D545" s="1" t="s">
        <v>16</v>
      </c>
      <c r="E545" s="4" t="s">
        <v>10</v>
      </c>
      <c r="F545" s="4">
        <v>41</v>
      </c>
      <c r="G545" s="1" t="s">
        <v>17</v>
      </c>
      <c r="H545" s="6">
        <v>43962</v>
      </c>
      <c r="I545" s="12">
        <f t="shared" si="8"/>
        <v>5</v>
      </c>
    </row>
    <row r="546" spans="1:9" x14ac:dyDescent="0.25">
      <c r="A546" s="1" t="s">
        <v>806</v>
      </c>
      <c r="B546" s="1" t="s">
        <v>9</v>
      </c>
      <c r="C546" s="1" t="s">
        <v>9</v>
      </c>
      <c r="D546" s="1" t="s">
        <v>13</v>
      </c>
      <c r="E546" s="4" t="s">
        <v>10</v>
      </c>
      <c r="F546" s="4">
        <v>43</v>
      </c>
      <c r="G546" s="1" t="s">
        <v>11</v>
      </c>
      <c r="H546" s="6">
        <v>43962</v>
      </c>
      <c r="I546" s="12">
        <f t="shared" si="8"/>
        <v>5</v>
      </c>
    </row>
    <row r="547" spans="1:9" x14ac:dyDescent="0.25">
      <c r="A547" s="1" t="s">
        <v>772</v>
      </c>
      <c r="B547" s="1" t="s">
        <v>9</v>
      </c>
      <c r="C547" s="1" t="s">
        <v>9</v>
      </c>
      <c r="D547" s="1" t="s">
        <v>9</v>
      </c>
      <c r="E547" s="4" t="s">
        <v>10</v>
      </c>
      <c r="F547" s="4">
        <v>44</v>
      </c>
      <c r="G547" s="1" t="s">
        <v>17</v>
      </c>
      <c r="H547" s="6">
        <v>43962</v>
      </c>
      <c r="I547" s="12">
        <f t="shared" si="8"/>
        <v>5</v>
      </c>
    </row>
    <row r="548" spans="1:9" x14ac:dyDescent="0.25">
      <c r="A548" s="1" t="s">
        <v>804</v>
      </c>
      <c r="B548" s="1" t="s">
        <v>9</v>
      </c>
      <c r="C548" s="1" t="s">
        <v>9</v>
      </c>
      <c r="D548" s="1" t="s">
        <v>16</v>
      </c>
      <c r="E548" s="4" t="s">
        <v>10</v>
      </c>
      <c r="F548" s="4">
        <v>47</v>
      </c>
      <c r="G548" s="1" t="s">
        <v>17</v>
      </c>
      <c r="H548" s="6">
        <v>43962</v>
      </c>
      <c r="I548" s="12">
        <f t="shared" si="8"/>
        <v>5</v>
      </c>
    </row>
    <row r="549" spans="1:9" x14ac:dyDescent="0.25">
      <c r="A549" s="1" t="s">
        <v>775</v>
      </c>
      <c r="B549" s="1" t="s">
        <v>9</v>
      </c>
      <c r="C549" s="1" t="s">
        <v>9</v>
      </c>
      <c r="D549" s="1" t="s">
        <v>689</v>
      </c>
      <c r="E549" s="4" t="s">
        <v>10</v>
      </c>
      <c r="F549" s="4">
        <v>48</v>
      </c>
      <c r="G549" s="1" t="s">
        <v>11</v>
      </c>
      <c r="H549" s="6">
        <v>43962</v>
      </c>
      <c r="I549" s="12">
        <f t="shared" si="8"/>
        <v>5</v>
      </c>
    </row>
    <row r="550" spans="1:9" x14ac:dyDescent="0.25">
      <c r="A550" s="2" t="s">
        <v>765</v>
      </c>
      <c r="B550" s="1" t="s">
        <v>9</v>
      </c>
      <c r="C550" s="1" t="s">
        <v>191</v>
      </c>
      <c r="D550" s="1" t="s">
        <v>766</v>
      </c>
      <c r="E550" s="4" t="s">
        <v>10</v>
      </c>
      <c r="F550" s="4">
        <v>49</v>
      </c>
      <c r="G550" s="1" t="s">
        <v>11</v>
      </c>
      <c r="H550" s="6">
        <v>43962</v>
      </c>
      <c r="I550" s="12">
        <f t="shared" si="8"/>
        <v>5</v>
      </c>
    </row>
    <row r="551" spans="1:9" x14ac:dyDescent="0.25">
      <c r="A551" s="1" t="s">
        <v>787</v>
      </c>
      <c r="B551" s="1" t="s">
        <v>9</v>
      </c>
      <c r="C551" s="1" t="s">
        <v>9</v>
      </c>
      <c r="D551" s="1" t="s">
        <v>47</v>
      </c>
      <c r="E551" s="4" t="s">
        <v>10</v>
      </c>
      <c r="F551" s="4">
        <v>52</v>
      </c>
      <c r="G551" s="1" t="s">
        <v>11</v>
      </c>
      <c r="H551" s="6">
        <v>43962</v>
      </c>
      <c r="I551" s="12">
        <f t="shared" si="8"/>
        <v>5</v>
      </c>
    </row>
    <row r="552" spans="1:9" x14ac:dyDescent="0.25">
      <c r="A552" s="1" t="s">
        <v>769</v>
      </c>
      <c r="B552" s="1" t="s">
        <v>9</v>
      </c>
      <c r="C552" s="1" t="s">
        <v>9</v>
      </c>
      <c r="D552" s="1" t="s">
        <v>56</v>
      </c>
      <c r="E552" s="4" t="s">
        <v>10</v>
      </c>
      <c r="F552" s="4">
        <v>59</v>
      </c>
      <c r="G552" s="1" t="s">
        <v>11</v>
      </c>
      <c r="H552" s="6">
        <v>43962</v>
      </c>
      <c r="I552" s="12">
        <f t="shared" si="8"/>
        <v>5</v>
      </c>
    </row>
    <row r="553" spans="1:9" x14ac:dyDescent="0.25">
      <c r="A553" s="1" t="s">
        <v>762</v>
      </c>
      <c r="B553" s="1" t="s">
        <v>9</v>
      </c>
      <c r="C553" s="1" t="s">
        <v>160</v>
      </c>
      <c r="D553" s="1" t="s">
        <v>628</v>
      </c>
      <c r="E553" s="4" t="s">
        <v>10</v>
      </c>
      <c r="F553" s="4">
        <v>60</v>
      </c>
      <c r="G553" s="1" t="s">
        <v>11</v>
      </c>
      <c r="H553" s="6">
        <v>43962</v>
      </c>
      <c r="I553" s="12">
        <f t="shared" si="8"/>
        <v>5</v>
      </c>
    </row>
    <row r="554" spans="1:9" x14ac:dyDescent="0.25">
      <c r="A554" s="1" t="s">
        <v>795</v>
      </c>
      <c r="B554" s="1" t="s">
        <v>9</v>
      </c>
      <c r="C554" s="1" t="s">
        <v>9</v>
      </c>
      <c r="D554" s="1" t="s">
        <v>56</v>
      </c>
      <c r="E554" s="4" t="s">
        <v>10</v>
      </c>
      <c r="F554" s="4">
        <v>61</v>
      </c>
      <c r="G554" s="1" t="s">
        <v>11</v>
      </c>
      <c r="H554" s="6">
        <v>43962</v>
      </c>
      <c r="I554" s="12">
        <f t="shared" si="8"/>
        <v>5</v>
      </c>
    </row>
    <row r="555" spans="1:9" x14ac:dyDescent="0.25">
      <c r="A555" s="1" t="s">
        <v>788</v>
      </c>
      <c r="B555" s="1" t="s">
        <v>9</v>
      </c>
      <c r="C555" s="1" t="s">
        <v>9</v>
      </c>
      <c r="D555" s="1" t="s">
        <v>9</v>
      </c>
      <c r="E555" s="4" t="s">
        <v>10</v>
      </c>
      <c r="F555" s="4">
        <v>62</v>
      </c>
      <c r="G555" s="1" t="s">
        <v>17</v>
      </c>
      <c r="H555" s="6">
        <v>43962</v>
      </c>
      <c r="I555" s="12">
        <f t="shared" si="8"/>
        <v>5</v>
      </c>
    </row>
    <row r="556" spans="1:9" x14ac:dyDescent="0.25">
      <c r="A556" s="1" t="s">
        <v>777</v>
      </c>
      <c r="B556" s="1" t="s">
        <v>9</v>
      </c>
      <c r="C556" s="1" t="s">
        <v>9</v>
      </c>
      <c r="D556" s="1" t="s">
        <v>47</v>
      </c>
      <c r="E556" s="4" t="s">
        <v>10</v>
      </c>
      <c r="F556" s="4">
        <v>64</v>
      </c>
      <c r="G556" s="1" t="s">
        <v>11</v>
      </c>
      <c r="H556" s="6">
        <v>43962</v>
      </c>
      <c r="I556" s="12">
        <f t="shared" si="8"/>
        <v>5</v>
      </c>
    </row>
    <row r="557" spans="1:9" x14ac:dyDescent="0.25">
      <c r="A557" s="2" t="s">
        <v>790</v>
      </c>
      <c r="B557" s="1" t="s">
        <v>9</v>
      </c>
      <c r="C557" s="1" t="s">
        <v>9</v>
      </c>
      <c r="D557" s="1" t="s">
        <v>13</v>
      </c>
      <c r="E557" s="4" t="s">
        <v>10</v>
      </c>
      <c r="F557" s="4">
        <v>67</v>
      </c>
      <c r="G557" s="1" t="s">
        <v>17</v>
      </c>
      <c r="H557" s="6">
        <v>43962</v>
      </c>
      <c r="I557" s="12">
        <f t="shared" si="8"/>
        <v>5</v>
      </c>
    </row>
    <row r="558" spans="1:9" x14ac:dyDescent="0.25">
      <c r="A558" s="1" t="s">
        <v>1005</v>
      </c>
      <c r="B558" s="1" t="s">
        <v>9</v>
      </c>
      <c r="C558" s="1" t="s">
        <v>65</v>
      </c>
      <c r="D558" s="1" t="s">
        <v>997</v>
      </c>
      <c r="E558" s="4" t="s">
        <v>10</v>
      </c>
      <c r="F558" s="4">
        <v>10</v>
      </c>
      <c r="G558" s="1" t="s">
        <v>17</v>
      </c>
      <c r="H558" s="6">
        <v>43963</v>
      </c>
      <c r="I558" s="12">
        <f t="shared" si="8"/>
        <v>5</v>
      </c>
    </row>
    <row r="559" spans="1:9" x14ac:dyDescent="0.25">
      <c r="A559" s="1" t="s">
        <v>1006</v>
      </c>
      <c r="B559" s="1" t="s">
        <v>9</v>
      </c>
      <c r="C559" s="1" t="s">
        <v>65</v>
      </c>
      <c r="D559" s="1" t="s">
        <v>997</v>
      </c>
      <c r="E559" s="4" t="s">
        <v>10</v>
      </c>
      <c r="F559" s="4">
        <v>17</v>
      </c>
      <c r="G559" s="1" t="s">
        <v>11</v>
      </c>
      <c r="H559" s="6">
        <v>43963</v>
      </c>
      <c r="I559" s="12">
        <f t="shared" si="8"/>
        <v>5</v>
      </c>
    </row>
    <row r="560" spans="1:9" x14ac:dyDescent="0.25">
      <c r="A560" s="1" t="s">
        <v>1016</v>
      </c>
      <c r="B560" s="1" t="s">
        <v>9</v>
      </c>
      <c r="C560" s="1" t="s">
        <v>65</v>
      </c>
      <c r="D560" s="1" t="s">
        <v>65</v>
      </c>
      <c r="E560" s="4" t="s">
        <v>10</v>
      </c>
      <c r="F560" s="4">
        <v>19</v>
      </c>
      <c r="G560" s="1" t="s">
        <v>11</v>
      </c>
      <c r="H560" s="6">
        <v>43963</v>
      </c>
      <c r="I560" s="12">
        <f t="shared" si="8"/>
        <v>5</v>
      </c>
    </row>
    <row r="561" spans="1:9" x14ac:dyDescent="0.25">
      <c r="A561" s="1" t="s">
        <v>1018</v>
      </c>
      <c r="B561" s="1" t="s">
        <v>9</v>
      </c>
      <c r="C561" s="1" t="s">
        <v>173</v>
      </c>
      <c r="D561" s="1" t="s">
        <v>174</v>
      </c>
      <c r="E561" s="4" t="s">
        <v>10</v>
      </c>
      <c r="F561" s="4">
        <v>20</v>
      </c>
      <c r="G561" s="1" t="s">
        <v>17</v>
      </c>
      <c r="H561" s="6">
        <v>43963</v>
      </c>
      <c r="I561" s="12">
        <f t="shared" si="8"/>
        <v>5</v>
      </c>
    </row>
    <row r="562" spans="1:9" x14ac:dyDescent="0.25">
      <c r="A562" s="1" t="s">
        <v>1007</v>
      </c>
      <c r="B562" s="1" t="s">
        <v>9</v>
      </c>
      <c r="C562" s="1" t="s">
        <v>9</v>
      </c>
      <c r="D562" s="1" t="s">
        <v>13</v>
      </c>
      <c r="E562" s="4" t="s">
        <v>10</v>
      </c>
      <c r="F562" s="4">
        <v>21</v>
      </c>
      <c r="G562" s="1" t="s">
        <v>11</v>
      </c>
      <c r="H562" s="6">
        <v>43963</v>
      </c>
      <c r="I562" s="12">
        <f t="shared" si="8"/>
        <v>5</v>
      </c>
    </row>
    <row r="563" spans="1:9" x14ac:dyDescent="0.25">
      <c r="A563" s="1" t="s">
        <v>1009</v>
      </c>
      <c r="B563" s="1" t="s">
        <v>9</v>
      </c>
      <c r="C563" s="1" t="s">
        <v>191</v>
      </c>
      <c r="D563" s="1" t="s">
        <v>429</v>
      </c>
      <c r="E563" s="4" t="s">
        <v>10</v>
      </c>
      <c r="F563" s="4">
        <v>22</v>
      </c>
      <c r="G563" s="1" t="s">
        <v>17</v>
      </c>
      <c r="H563" s="6">
        <v>43963</v>
      </c>
      <c r="I563" s="12">
        <f t="shared" si="8"/>
        <v>5</v>
      </c>
    </row>
    <row r="564" spans="1:9" x14ac:dyDescent="0.25">
      <c r="A564" s="1" t="s">
        <v>1021</v>
      </c>
      <c r="B564" s="1" t="s">
        <v>9</v>
      </c>
      <c r="C564" s="1" t="s">
        <v>19</v>
      </c>
      <c r="D564" s="1" t="s">
        <v>67</v>
      </c>
      <c r="E564" s="4" t="s">
        <v>10</v>
      </c>
      <c r="F564" s="4">
        <v>24</v>
      </c>
      <c r="G564" s="1" t="s">
        <v>17</v>
      </c>
      <c r="H564" s="6">
        <v>43963</v>
      </c>
      <c r="I564" s="12">
        <f t="shared" si="8"/>
        <v>5</v>
      </c>
    </row>
    <row r="565" spans="1:9" x14ac:dyDescent="0.25">
      <c r="A565" s="1" t="s">
        <v>1014</v>
      </c>
      <c r="B565" s="1" t="s">
        <v>9</v>
      </c>
      <c r="C565" s="1" t="s">
        <v>42</v>
      </c>
      <c r="D565" s="1" t="s">
        <v>553</v>
      </c>
      <c r="E565" s="4" t="s">
        <v>10</v>
      </c>
      <c r="F565" s="4">
        <v>26</v>
      </c>
      <c r="G565" s="1" t="s">
        <v>11</v>
      </c>
      <c r="H565" s="6">
        <v>43963</v>
      </c>
      <c r="I565" s="12">
        <f t="shared" si="8"/>
        <v>5</v>
      </c>
    </row>
    <row r="566" spans="1:9" x14ac:dyDescent="0.25">
      <c r="A566" s="1" t="s">
        <v>1015</v>
      </c>
      <c r="B566" s="1" t="s">
        <v>9</v>
      </c>
      <c r="C566" s="1" t="s">
        <v>173</v>
      </c>
      <c r="D566" s="1" t="s">
        <v>174</v>
      </c>
      <c r="E566" s="4" t="s">
        <v>10</v>
      </c>
      <c r="F566" s="4">
        <v>26</v>
      </c>
      <c r="G566" s="1" t="s">
        <v>11</v>
      </c>
      <c r="H566" s="6">
        <v>43963</v>
      </c>
      <c r="I566" s="12">
        <f t="shared" si="8"/>
        <v>5</v>
      </c>
    </row>
    <row r="567" spans="1:9" x14ac:dyDescent="0.25">
      <c r="A567" s="1" t="s">
        <v>1022</v>
      </c>
      <c r="B567" s="1" t="s">
        <v>9</v>
      </c>
      <c r="C567" s="1" t="s">
        <v>9</v>
      </c>
      <c r="D567" s="1" t="s">
        <v>16</v>
      </c>
      <c r="E567" s="4" t="s">
        <v>10</v>
      </c>
      <c r="F567" s="4">
        <v>26</v>
      </c>
      <c r="G567" s="1" t="s">
        <v>11</v>
      </c>
      <c r="H567" s="6">
        <v>43963</v>
      </c>
      <c r="I567" s="12">
        <f t="shared" si="8"/>
        <v>5</v>
      </c>
    </row>
    <row r="568" spans="1:9" x14ac:dyDescent="0.25">
      <c r="A568" s="1" t="s">
        <v>998</v>
      </c>
      <c r="B568" s="1" t="s">
        <v>9</v>
      </c>
      <c r="C568" s="1" t="s">
        <v>173</v>
      </c>
      <c r="D568" s="1" t="s">
        <v>174</v>
      </c>
      <c r="E568" s="4" t="s">
        <v>10</v>
      </c>
      <c r="F568" s="4">
        <v>27</v>
      </c>
      <c r="G568" s="1" t="s">
        <v>11</v>
      </c>
      <c r="H568" s="6">
        <v>43963</v>
      </c>
      <c r="I568" s="12">
        <f t="shared" si="8"/>
        <v>5</v>
      </c>
    </row>
    <row r="569" spans="1:9" x14ac:dyDescent="0.25">
      <c r="A569" s="1" t="s">
        <v>1000</v>
      </c>
      <c r="B569" s="1" t="s">
        <v>9</v>
      </c>
      <c r="C569" s="1" t="s">
        <v>9</v>
      </c>
      <c r="D569" s="1" t="s">
        <v>9</v>
      </c>
      <c r="E569" s="4" t="s">
        <v>10</v>
      </c>
      <c r="F569" s="4">
        <v>27</v>
      </c>
      <c r="G569" s="1" t="s">
        <v>11</v>
      </c>
      <c r="H569" s="6">
        <v>43963</v>
      </c>
      <c r="I569" s="12">
        <f t="shared" si="8"/>
        <v>5</v>
      </c>
    </row>
    <row r="570" spans="1:9" x14ac:dyDescent="0.25">
      <c r="A570" s="1" t="s">
        <v>1012</v>
      </c>
      <c r="B570" s="1" t="s">
        <v>9</v>
      </c>
      <c r="C570" s="1" t="s">
        <v>9</v>
      </c>
      <c r="D570" s="1" t="s">
        <v>16</v>
      </c>
      <c r="E570" s="4" t="s">
        <v>10</v>
      </c>
      <c r="F570" s="4">
        <v>29</v>
      </c>
      <c r="G570" s="1" t="s">
        <v>17</v>
      </c>
      <c r="H570" s="6">
        <v>43963</v>
      </c>
      <c r="I570" s="12">
        <f t="shared" si="8"/>
        <v>5</v>
      </c>
    </row>
    <row r="571" spans="1:9" x14ac:dyDescent="0.25">
      <c r="A571" s="1" t="s">
        <v>1011</v>
      </c>
      <c r="B571" s="1" t="s">
        <v>9</v>
      </c>
      <c r="C571" s="1" t="s">
        <v>9</v>
      </c>
      <c r="D571" s="1" t="s">
        <v>16</v>
      </c>
      <c r="E571" s="4" t="s">
        <v>10</v>
      </c>
      <c r="F571" s="4">
        <v>30</v>
      </c>
      <c r="G571" s="1" t="s">
        <v>17</v>
      </c>
      <c r="H571" s="6">
        <v>43963</v>
      </c>
      <c r="I571" s="12">
        <f t="shared" si="8"/>
        <v>5</v>
      </c>
    </row>
    <row r="572" spans="1:9" x14ac:dyDescent="0.25">
      <c r="A572" s="1" t="s">
        <v>1020</v>
      </c>
      <c r="B572" s="1" t="s">
        <v>9</v>
      </c>
      <c r="C572" s="1" t="s">
        <v>9</v>
      </c>
      <c r="D572" s="1" t="s">
        <v>9</v>
      </c>
      <c r="E572" s="4" t="s">
        <v>10</v>
      </c>
      <c r="F572" s="4">
        <v>31</v>
      </c>
      <c r="G572" s="1" t="s">
        <v>17</v>
      </c>
      <c r="H572" s="6">
        <v>43963</v>
      </c>
      <c r="I572" s="12">
        <f t="shared" si="8"/>
        <v>5</v>
      </c>
    </row>
    <row r="573" spans="1:9" x14ac:dyDescent="0.25">
      <c r="A573" s="1" t="s">
        <v>996</v>
      </c>
      <c r="B573" s="1" t="s">
        <v>9</v>
      </c>
      <c r="C573" s="1" t="s">
        <v>65</v>
      </c>
      <c r="D573" s="1" t="s">
        <v>997</v>
      </c>
      <c r="E573" s="4" t="s">
        <v>10</v>
      </c>
      <c r="F573" s="4">
        <v>35</v>
      </c>
      <c r="G573" s="1" t="s">
        <v>11</v>
      </c>
      <c r="H573" s="6">
        <v>43963</v>
      </c>
      <c r="I573" s="12">
        <f t="shared" si="8"/>
        <v>5</v>
      </c>
    </row>
    <row r="574" spans="1:9" x14ac:dyDescent="0.25">
      <c r="A574" s="1" t="s">
        <v>1010</v>
      </c>
      <c r="B574" s="1" t="s">
        <v>9</v>
      </c>
      <c r="C574" s="1" t="s">
        <v>9</v>
      </c>
      <c r="D574" s="1" t="s">
        <v>9</v>
      </c>
      <c r="E574" s="4" t="s">
        <v>10</v>
      </c>
      <c r="F574" s="4">
        <v>35</v>
      </c>
      <c r="G574" s="1" t="s">
        <v>17</v>
      </c>
      <c r="H574" s="6">
        <v>43963</v>
      </c>
      <c r="I574" s="12">
        <f t="shared" si="8"/>
        <v>5</v>
      </c>
    </row>
    <row r="575" spans="1:9" x14ac:dyDescent="0.25">
      <c r="A575" s="1" t="s">
        <v>991</v>
      </c>
      <c r="B575" s="1" t="s">
        <v>9</v>
      </c>
      <c r="C575" s="1" t="s">
        <v>9</v>
      </c>
      <c r="D575" s="1" t="s">
        <v>9</v>
      </c>
      <c r="E575" s="4" t="s">
        <v>10</v>
      </c>
      <c r="F575" s="4">
        <v>37</v>
      </c>
      <c r="G575" s="1" t="s">
        <v>11</v>
      </c>
      <c r="H575" s="6">
        <v>43963</v>
      </c>
      <c r="I575" s="12">
        <f t="shared" si="8"/>
        <v>5</v>
      </c>
    </row>
    <row r="576" spans="1:9" x14ac:dyDescent="0.25">
      <c r="A576" s="1" t="s">
        <v>1008</v>
      </c>
      <c r="B576" s="1" t="s">
        <v>9</v>
      </c>
      <c r="C576" s="1" t="s">
        <v>9</v>
      </c>
      <c r="D576" s="1" t="s">
        <v>56</v>
      </c>
      <c r="E576" s="4" t="s">
        <v>10</v>
      </c>
      <c r="F576" s="4">
        <v>37</v>
      </c>
      <c r="G576" s="1" t="s">
        <v>11</v>
      </c>
      <c r="H576" s="6">
        <v>43963</v>
      </c>
      <c r="I576" s="12">
        <f t="shared" si="8"/>
        <v>5</v>
      </c>
    </row>
    <row r="577" spans="1:9" x14ac:dyDescent="0.25">
      <c r="A577" s="1" t="s">
        <v>1003</v>
      </c>
      <c r="B577" s="1" t="s">
        <v>9</v>
      </c>
      <c r="C577" s="1" t="s">
        <v>9</v>
      </c>
      <c r="D577" s="1" t="s">
        <v>13</v>
      </c>
      <c r="E577" s="4" t="s">
        <v>10</v>
      </c>
      <c r="F577" s="4">
        <v>38</v>
      </c>
      <c r="G577" s="1" t="s">
        <v>17</v>
      </c>
      <c r="H577" s="6">
        <v>43963</v>
      </c>
      <c r="I577" s="12">
        <f t="shared" si="8"/>
        <v>5</v>
      </c>
    </row>
    <row r="578" spans="1:9" x14ac:dyDescent="0.25">
      <c r="A578" s="1" t="s">
        <v>993</v>
      </c>
      <c r="B578" s="1" t="s">
        <v>9</v>
      </c>
      <c r="C578" s="1" t="s">
        <v>217</v>
      </c>
      <c r="D578" s="1" t="s">
        <v>994</v>
      </c>
      <c r="E578" s="4" t="s">
        <v>10</v>
      </c>
      <c r="F578" s="4">
        <v>40</v>
      </c>
      <c r="G578" s="1" t="s">
        <v>11</v>
      </c>
      <c r="H578" s="6">
        <v>43963</v>
      </c>
      <c r="I578" s="12">
        <f t="shared" ref="I578:I641" si="9">MONTH(H578)</f>
        <v>5</v>
      </c>
    </row>
    <row r="579" spans="1:9" x14ac:dyDescent="0.25">
      <c r="A579" s="1" t="s">
        <v>995</v>
      </c>
      <c r="B579" s="1" t="s">
        <v>9</v>
      </c>
      <c r="C579" s="1" t="s">
        <v>9</v>
      </c>
      <c r="D579" s="1" t="s">
        <v>13</v>
      </c>
      <c r="E579" s="4" t="s">
        <v>10</v>
      </c>
      <c r="F579" s="4">
        <v>40</v>
      </c>
      <c r="G579" s="1" t="s">
        <v>11</v>
      </c>
      <c r="H579" s="6">
        <v>43963</v>
      </c>
      <c r="I579" s="12">
        <f t="shared" si="9"/>
        <v>5</v>
      </c>
    </row>
    <row r="580" spans="1:9" x14ac:dyDescent="0.25">
      <c r="A580" s="1" t="s">
        <v>1370</v>
      </c>
      <c r="B580" s="1" t="s">
        <v>9</v>
      </c>
      <c r="C580" s="1" t="s">
        <v>9</v>
      </c>
      <c r="D580" s="1" t="s">
        <v>9</v>
      </c>
      <c r="E580" s="4" t="s">
        <v>1301</v>
      </c>
      <c r="F580" s="4">
        <v>40</v>
      </c>
      <c r="G580" s="1" t="s">
        <v>11</v>
      </c>
      <c r="H580" s="6">
        <v>43963</v>
      </c>
      <c r="I580" s="12">
        <f t="shared" si="9"/>
        <v>5</v>
      </c>
    </row>
    <row r="581" spans="1:9" x14ac:dyDescent="0.25">
      <c r="A581" s="1" t="s">
        <v>999</v>
      </c>
      <c r="B581" s="1" t="s">
        <v>9</v>
      </c>
      <c r="C581" s="1" t="s">
        <v>9</v>
      </c>
      <c r="D581" s="1" t="s">
        <v>16</v>
      </c>
      <c r="E581" s="4" t="s">
        <v>10</v>
      </c>
      <c r="F581" s="4">
        <v>42</v>
      </c>
      <c r="G581" s="1" t="s">
        <v>17</v>
      </c>
      <c r="H581" s="6">
        <v>43963</v>
      </c>
      <c r="I581" s="12">
        <f t="shared" si="9"/>
        <v>5</v>
      </c>
    </row>
    <row r="582" spans="1:9" x14ac:dyDescent="0.25">
      <c r="A582" s="1" t="s">
        <v>1017</v>
      </c>
      <c r="B582" s="1" t="s">
        <v>9</v>
      </c>
      <c r="C582" s="1" t="s">
        <v>9</v>
      </c>
      <c r="D582" s="1" t="s">
        <v>9</v>
      </c>
      <c r="E582" s="4" t="s">
        <v>10</v>
      </c>
      <c r="F582" s="4">
        <v>44</v>
      </c>
      <c r="G582" s="1" t="s">
        <v>11</v>
      </c>
      <c r="H582" s="6">
        <v>43963</v>
      </c>
      <c r="I582" s="12">
        <f t="shared" si="9"/>
        <v>5</v>
      </c>
    </row>
    <row r="583" spans="1:9" x14ac:dyDescent="0.25">
      <c r="A583" s="1" t="s">
        <v>1001</v>
      </c>
      <c r="B583" s="1" t="s">
        <v>9</v>
      </c>
      <c r="C583" s="1" t="s">
        <v>9</v>
      </c>
      <c r="D583" s="1" t="s">
        <v>9</v>
      </c>
      <c r="E583" s="4" t="s">
        <v>10</v>
      </c>
      <c r="F583" s="4">
        <v>49</v>
      </c>
      <c r="G583" s="1" t="s">
        <v>11</v>
      </c>
      <c r="H583" s="6">
        <v>43963</v>
      </c>
      <c r="I583" s="12">
        <f t="shared" si="9"/>
        <v>5</v>
      </c>
    </row>
    <row r="584" spans="1:9" x14ac:dyDescent="0.25">
      <c r="A584" s="1" t="s">
        <v>1004</v>
      </c>
      <c r="B584" s="1" t="s">
        <v>9</v>
      </c>
      <c r="C584" s="1" t="s">
        <v>9</v>
      </c>
      <c r="D584" s="1" t="s">
        <v>16</v>
      </c>
      <c r="E584" s="4" t="s">
        <v>10</v>
      </c>
      <c r="F584" s="4">
        <v>50</v>
      </c>
      <c r="G584" s="1" t="s">
        <v>11</v>
      </c>
      <c r="H584" s="6">
        <v>43963</v>
      </c>
      <c r="I584" s="12">
        <f t="shared" si="9"/>
        <v>5</v>
      </c>
    </row>
    <row r="585" spans="1:9" x14ac:dyDescent="0.25">
      <c r="A585" s="1" t="s">
        <v>1013</v>
      </c>
      <c r="B585" s="1" t="s">
        <v>9</v>
      </c>
      <c r="C585" s="1" t="s">
        <v>133</v>
      </c>
      <c r="D585" s="1" t="s">
        <v>484</v>
      </c>
      <c r="E585" s="4" t="s">
        <v>10</v>
      </c>
      <c r="F585" s="4">
        <v>50</v>
      </c>
      <c r="G585" s="1" t="s">
        <v>11</v>
      </c>
      <c r="H585" s="6">
        <v>43963</v>
      </c>
      <c r="I585" s="12">
        <f t="shared" si="9"/>
        <v>5</v>
      </c>
    </row>
    <row r="586" spans="1:9" x14ac:dyDescent="0.25">
      <c r="A586" s="1" t="s">
        <v>990</v>
      </c>
      <c r="B586" s="1" t="s">
        <v>9</v>
      </c>
      <c r="C586" s="1" t="s">
        <v>9</v>
      </c>
      <c r="D586" s="1" t="s">
        <v>56</v>
      </c>
      <c r="E586" s="4" t="s">
        <v>10</v>
      </c>
      <c r="F586" s="4">
        <v>51</v>
      </c>
      <c r="G586" s="1" t="s">
        <v>17</v>
      </c>
      <c r="H586" s="6">
        <v>43963</v>
      </c>
      <c r="I586" s="12">
        <f t="shared" si="9"/>
        <v>5</v>
      </c>
    </row>
    <row r="587" spans="1:9" x14ac:dyDescent="0.25">
      <c r="A587" s="1" t="s">
        <v>79</v>
      </c>
      <c r="B587" s="1" t="s">
        <v>9</v>
      </c>
      <c r="C587" s="1" t="s">
        <v>9</v>
      </c>
      <c r="D587" s="1" t="s">
        <v>13</v>
      </c>
      <c r="E587" s="4" t="s">
        <v>10</v>
      </c>
      <c r="F587" s="4">
        <v>52</v>
      </c>
      <c r="G587" s="1" t="s">
        <v>17</v>
      </c>
      <c r="H587" s="6">
        <v>43963</v>
      </c>
      <c r="I587" s="12">
        <f t="shared" si="9"/>
        <v>5</v>
      </c>
    </row>
    <row r="588" spans="1:9" x14ac:dyDescent="0.25">
      <c r="A588" s="1" t="s">
        <v>992</v>
      </c>
      <c r="B588" s="1" t="s">
        <v>9</v>
      </c>
      <c r="C588" s="1" t="s">
        <v>9</v>
      </c>
      <c r="D588" s="1" t="s">
        <v>13</v>
      </c>
      <c r="E588" s="4" t="s">
        <v>10</v>
      </c>
      <c r="F588" s="4">
        <v>52</v>
      </c>
      <c r="G588" s="1" t="s">
        <v>17</v>
      </c>
      <c r="H588" s="6">
        <v>43963</v>
      </c>
      <c r="I588" s="12">
        <f t="shared" si="9"/>
        <v>5</v>
      </c>
    </row>
    <row r="589" spans="1:9" x14ac:dyDescent="0.25">
      <c r="A589" s="1" t="s">
        <v>1002</v>
      </c>
      <c r="B589" s="1" t="s">
        <v>9</v>
      </c>
      <c r="C589" s="1" t="s">
        <v>9</v>
      </c>
      <c r="D589" s="1" t="s">
        <v>16</v>
      </c>
      <c r="E589" s="4" t="s">
        <v>10</v>
      </c>
      <c r="F589" s="4">
        <v>54</v>
      </c>
      <c r="G589" s="1" t="s">
        <v>11</v>
      </c>
      <c r="H589" s="6">
        <v>43963</v>
      </c>
      <c r="I589" s="12">
        <f t="shared" si="9"/>
        <v>5</v>
      </c>
    </row>
    <row r="590" spans="1:9" x14ac:dyDescent="0.25">
      <c r="A590" s="1" t="s">
        <v>1019</v>
      </c>
      <c r="B590" s="1" t="s">
        <v>9</v>
      </c>
      <c r="C590" s="1" t="s">
        <v>9</v>
      </c>
      <c r="D590" s="1" t="s">
        <v>9</v>
      </c>
      <c r="E590" s="4" t="s">
        <v>10</v>
      </c>
      <c r="F590" s="4">
        <v>59</v>
      </c>
      <c r="G590" s="1" t="s">
        <v>17</v>
      </c>
      <c r="H590" s="6">
        <v>43963</v>
      </c>
      <c r="I590" s="12">
        <f t="shared" si="9"/>
        <v>5</v>
      </c>
    </row>
    <row r="591" spans="1:9" x14ac:dyDescent="0.25">
      <c r="A591" s="1" t="s">
        <v>1033</v>
      </c>
      <c r="B591" s="1" t="s">
        <v>9</v>
      </c>
      <c r="C591" s="1" t="s">
        <v>9</v>
      </c>
      <c r="D591" s="1" t="s">
        <v>9</v>
      </c>
      <c r="E591" s="4" t="s">
        <v>10</v>
      </c>
      <c r="F591" s="4">
        <v>10</v>
      </c>
      <c r="G591" s="1" t="s">
        <v>17</v>
      </c>
      <c r="H591" s="6">
        <v>43964</v>
      </c>
      <c r="I591" s="12">
        <f t="shared" si="9"/>
        <v>5</v>
      </c>
    </row>
    <row r="592" spans="1:9" x14ac:dyDescent="0.25">
      <c r="A592" s="1" t="s">
        <v>1043</v>
      </c>
      <c r="B592" s="1" t="s">
        <v>9</v>
      </c>
      <c r="C592" s="1" t="s">
        <v>9</v>
      </c>
      <c r="D592" s="1" t="s">
        <v>16</v>
      </c>
      <c r="E592" s="4" t="s">
        <v>10</v>
      </c>
      <c r="F592" s="4">
        <v>15</v>
      </c>
      <c r="G592" s="1" t="s">
        <v>17</v>
      </c>
      <c r="H592" s="6">
        <v>43964</v>
      </c>
      <c r="I592" s="12">
        <f t="shared" si="9"/>
        <v>5</v>
      </c>
    </row>
    <row r="593" spans="1:9" x14ac:dyDescent="0.25">
      <c r="A593" s="1" t="s">
        <v>1056</v>
      </c>
      <c r="B593" s="1" t="s">
        <v>9</v>
      </c>
      <c r="C593" s="1" t="s">
        <v>217</v>
      </c>
      <c r="D593" s="1" t="s">
        <v>1057</v>
      </c>
      <c r="E593" s="4" t="s">
        <v>10</v>
      </c>
      <c r="F593" s="4">
        <v>18</v>
      </c>
      <c r="G593" s="1" t="s">
        <v>17</v>
      </c>
      <c r="H593" s="6">
        <v>43964</v>
      </c>
      <c r="I593" s="12">
        <f t="shared" si="9"/>
        <v>5</v>
      </c>
    </row>
    <row r="594" spans="1:9" x14ac:dyDescent="0.25">
      <c r="A594" s="1" t="s">
        <v>1036</v>
      </c>
      <c r="B594" s="1" t="s">
        <v>9</v>
      </c>
      <c r="C594" s="1" t="s">
        <v>34</v>
      </c>
      <c r="D594" s="1" t="s">
        <v>129</v>
      </c>
      <c r="E594" s="4" t="s">
        <v>10</v>
      </c>
      <c r="F594" s="4">
        <v>21</v>
      </c>
      <c r="G594" s="1" t="s">
        <v>17</v>
      </c>
      <c r="H594" s="6">
        <v>43964</v>
      </c>
      <c r="I594" s="12">
        <f t="shared" si="9"/>
        <v>5</v>
      </c>
    </row>
    <row r="595" spans="1:9" x14ac:dyDescent="0.25">
      <c r="A595" s="1" t="s">
        <v>1042</v>
      </c>
      <c r="B595" s="1" t="s">
        <v>9</v>
      </c>
      <c r="C595" s="1" t="s">
        <v>9</v>
      </c>
      <c r="D595" s="1" t="s">
        <v>9</v>
      </c>
      <c r="E595" s="4" t="s">
        <v>10</v>
      </c>
      <c r="F595" s="4">
        <v>21</v>
      </c>
      <c r="G595" s="1" t="s">
        <v>11</v>
      </c>
      <c r="H595" s="6">
        <v>43964</v>
      </c>
      <c r="I595" s="12">
        <f t="shared" si="9"/>
        <v>5</v>
      </c>
    </row>
    <row r="596" spans="1:9" x14ac:dyDescent="0.25">
      <c r="A596" s="1" t="s">
        <v>1041</v>
      </c>
      <c r="B596" s="1" t="s">
        <v>9</v>
      </c>
      <c r="C596" s="1" t="s">
        <v>140</v>
      </c>
      <c r="D596" s="1" t="s">
        <v>140</v>
      </c>
      <c r="E596" s="4" t="s">
        <v>10</v>
      </c>
      <c r="F596" s="4">
        <v>22</v>
      </c>
      <c r="G596" s="1" t="s">
        <v>17</v>
      </c>
      <c r="H596" s="6">
        <v>43964</v>
      </c>
      <c r="I596" s="12">
        <f t="shared" si="9"/>
        <v>5</v>
      </c>
    </row>
    <row r="597" spans="1:9" x14ac:dyDescent="0.25">
      <c r="A597" s="1" t="s">
        <v>1044</v>
      </c>
      <c r="B597" s="1" t="s">
        <v>9</v>
      </c>
      <c r="C597" s="1" t="s">
        <v>160</v>
      </c>
      <c r="D597" s="1" t="s">
        <v>755</v>
      </c>
      <c r="E597" s="4" t="s">
        <v>10</v>
      </c>
      <c r="F597" s="4">
        <v>22</v>
      </c>
      <c r="G597" s="1" t="s">
        <v>11</v>
      </c>
      <c r="H597" s="6">
        <v>43964</v>
      </c>
      <c r="I597" s="12">
        <f t="shared" si="9"/>
        <v>5</v>
      </c>
    </row>
    <row r="598" spans="1:9" x14ac:dyDescent="0.25">
      <c r="A598" s="1" t="s">
        <v>1026</v>
      </c>
      <c r="B598" s="1" t="s">
        <v>9</v>
      </c>
      <c r="C598" s="1" t="s">
        <v>9</v>
      </c>
      <c r="D598" s="1" t="s">
        <v>47</v>
      </c>
      <c r="E598" s="4" t="s">
        <v>10</v>
      </c>
      <c r="F598" s="4">
        <v>23</v>
      </c>
      <c r="G598" s="1" t="s">
        <v>11</v>
      </c>
      <c r="H598" s="6">
        <v>43964</v>
      </c>
      <c r="I598" s="12">
        <f t="shared" si="9"/>
        <v>5</v>
      </c>
    </row>
    <row r="599" spans="1:9" x14ac:dyDescent="0.25">
      <c r="A599" s="1" t="s">
        <v>1047</v>
      </c>
      <c r="B599" s="1" t="s">
        <v>9</v>
      </c>
      <c r="C599" s="1" t="s">
        <v>9</v>
      </c>
      <c r="D599" s="1" t="s">
        <v>9</v>
      </c>
      <c r="E599" s="4" t="s">
        <v>10</v>
      </c>
      <c r="F599" s="4">
        <v>23</v>
      </c>
      <c r="G599" s="1" t="s">
        <v>17</v>
      </c>
      <c r="H599" s="6">
        <v>43964</v>
      </c>
      <c r="I599" s="12">
        <f t="shared" si="9"/>
        <v>5</v>
      </c>
    </row>
    <row r="600" spans="1:9" x14ac:dyDescent="0.25">
      <c r="A600" s="1" t="s">
        <v>1058</v>
      </c>
      <c r="B600" s="1" t="s">
        <v>9</v>
      </c>
      <c r="C600" s="1" t="s">
        <v>9</v>
      </c>
      <c r="D600" s="1" t="s">
        <v>13</v>
      </c>
      <c r="E600" s="4" t="s">
        <v>10</v>
      </c>
      <c r="F600" s="4">
        <v>25</v>
      </c>
      <c r="G600" s="1" t="s">
        <v>17</v>
      </c>
      <c r="H600" s="6">
        <v>43964</v>
      </c>
      <c r="I600" s="12">
        <f t="shared" si="9"/>
        <v>5</v>
      </c>
    </row>
    <row r="601" spans="1:9" x14ac:dyDescent="0.25">
      <c r="A601" s="1" t="s">
        <v>1050</v>
      </c>
      <c r="B601" s="1" t="s">
        <v>9</v>
      </c>
      <c r="C601" s="1" t="s">
        <v>9</v>
      </c>
      <c r="D601" s="1" t="s">
        <v>9</v>
      </c>
      <c r="E601" s="4" t="s">
        <v>10</v>
      </c>
      <c r="F601" s="4">
        <v>26</v>
      </c>
      <c r="G601" s="1" t="s">
        <v>17</v>
      </c>
      <c r="H601" s="6">
        <v>43964</v>
      </c>
      <c r="I601" s="12">
        <f t="shared" si="9"/>
        <v>5</v>
      </c>
    </row>
    <row r="602" spans="1:9" x14ac:dyDescent="0.25">
      <c r="A602" s="1" t="s">
        <v>1059</v>
      </c>
      <c r="B602" s="1" t="s">
        <v>9</v>
      </c>
      <c r="C602" s="1" t="s">
        <v>9</v>
      </c>
      <c r="D602" s="1" t="s">
        <v>16</v>
      </c>
      <c r="E602" s="4" t="s">
        <v>10</v>
      </c>
      <c r="F602" s="4">
        <v>27</v>
      </c>
      <c r="G602" s="1" t="s">
        <v>17</v>
      </c>
      <c r="H602" s="6">
        <v>43964</v>
      </c>
      <c r="I602" s="12">
        <f t="shared" si="9"/>
        <v>5</v>
      </c>
    </row>
    <row r="603" spans="1:9" x14ac:dyDescent="0.25">
      <c r="A603" s="1" t="s">
        <v>1025</v>
      </c>
      <c r="B603" s="1" t="s">
        <v>9</v>
      </c>
      <c r="C603" s="1" t="s">
        <v>9</v>
      </c>
      <c r="D603" s="1" t="s">
        <v>16</v>
      </c>
      <c r="E603" s="4" t="s">
        <v>10</v>
      </c>
      <c r="F603" s="4">
        <v>28</v>
      </c>
      <c r="G603" s="1" t="s">
        <v>11</v>
      </c>
      <c r="H603" s="6">
        <v>43964</v>
      </c>
      <c r="I603" s="12">
        <f t="shared" si="9"/>
        <v>5</v>
      </c>
    </row>
    <row r="604" spans="1:9" x14ac:dyDescent="0.25">
      <c r="A604" s="1" t="s">
        <v>1052</v>
      </c>
      <c r="B604" s="1" t="s">
        <v>9</v>
      </c>
      <c r="C604" s="1" t="s">
        <v>9</v>
      </c>
      <c r="D604" s="1" t="s">
        <v>9</v>
      </c>
      <c r="E604" s="4" t="s">
        <v>10</v>
      </c>
      <c r="F604" s="4">
        <v>29</v>
      </c>
      <c r="G604" s="1" t="s">
        <v>11</v>
      </c>
      <c r="H604" s="6">
        <v>43964</v>
      </c>
      <c r="I604" s="12">
        <f t="shared" si="9"/>
        <v>5</v>
      </c>
    </row>
    <row r="605" spans="1:9" x14ac:dyDescent="0.25">
      <c r="A605" s="1" t="s">
        <v>1031</v>
      </c>
      <c r="B605" s="1" t="s">
        <v>9</v>
      </c>
      <c r="C605" s="1" t="s">
        <v>34</v>
      </c>
      <c r="D605" s="1" t="s">
        <v>155</v>
      </c>
      <c r="E605" s="4" t="s">
        <v>10</v>
      </c>
      <c r="F605" s="4">
        <v>30</v>
      </c>
      <c r="G605" s="1" t="s">
        <v>11</v>
      </c>
      <c r="H605" s="6">
        <v>43964</v>
      </c>
      <c r="I605" s="12">
        <f t="shared" si="9"/>
        <v>5</v>
      </c>
    </row>
    <row r="606" spans="1:9" x14ac:dyDescent="0.25">
      <c r="A606" s="1" t="s">
        <v>1063</v>
      </c>
      <c r="B606" s="1" t="s">
        <v>9</v>
      </c>
      <c r="C606" s="1" t="s">
        <v>19</v>
      </c>
      <c r="D606" s="1" t="s">
        <v>25</v>
      </c>
      <c r="E606" s="4" t="s">
        <v>10</v>
      </c>
      <c r="F606" s="4">
        <v>31</v>
      </c>
      <c r="G606" s="1" t="s">
        <v>17</v>
      </c>
      <c r="H606" s="6">
        <v>43964</v>
      </c>
      <c r="I606" s="12">
        <f t="shared" si="9"/>
        <v>5</v>
      </c>
    </row>
    <row r="607" spans="1:9" x14ac:dyDescent="0.25">
      <c r="A607" s="1" t="s">
        <v>1066</v>
      </c>
      <c r="B607" s="1" t="s">
        <v>9</v>
      </c>
      <c r="C607" s="1" t="s">
        <v>9</v>
      </c>
      <c r="D607" s="1" t="s">
        <v>47</v>
      </c>
      <c r="E607" s="4" t="s">
        <v>10</v>
      </c>
      <c r="F607" s="4">
        <v>31</v>
      </c>
      <c r="G607" s="1" t="s">
        <v>11</v>
      </c>
      <c r="H607" s="6">
        <v>43964</v>
      </c>
      <c r="I607" s="12">
        <f t="shared" si="9"/>
        <v>5</v>
      </c>
    </row>
    <row r="608" spans="1:9" x14ac:dyDescent="0.25">
      <c r="A608" s="1" t="s">
        <v>1371</v>
      </c>
      <c r="B608" s="1" t="s">
        <v>9</v>
      </c>
      <c r="C608" s="1" t="s">
        <v>9</v>
      </c>
      <c r="D608" s="1" t="s">
        <v>9</v>
      </c>
      <c r="E608" s="4" t="s">
        <v>1301</v>
      </c>
      <c r="F608" s="4">
        <v>31</v>
      </c>
      <c r="G608" s="1" t="s">
        <v>11</v>
      </c>
      <c r="H608" s="6">
        <v>43964</v>
      </c>
      <c r="I608" s="12">
        <f t="shared" si="9"/>
        <v>5</v>
      </c>
    </row>
    <row r="609" spans="1:9" x14ac:dyDescent="0.25">
      <c r="A609" s="1" t="s">
        <v>1029</v>
      </c>
      <c r="B609" s="1" t="s">
        <v>9</v>
      </c>
      <c r="C609" s="1" t="s">
        <v>34</v>
      </c>
      <c r="D609" s="1" t="s">
        <v>155</v>
      </c>
      <c r="E609" s="4" t="s">
        <v>10</v>
      </c>
      <c r="F609" s="4">
        <v>32</v>
      </c>
      <c r="G609" s="1" t="s">
        <v>17</v>
      </c>
      <c r="H609" s="6">
        <v>43964</v>
      </c>
      <c r="I609" s="12">
        <f t="shared" si="9"/>
        <v>5</v>
      </c>
    </row>
    <row r="610" spans="1:9" x14ac:dyDescent="0.25">
      <c r="A610" s="1" t="s">
        <v>1034</v>
      </c>
      <c r="B610" s="1" t="s">
        <v>9</v>
      </c>
      <c r="C610" s="1" t="s">
        <v>9</v>
      </c>
      <c r="D610" s="1" t="s">
        <v>13</v>
      </c>
      <c r="E610" s="4" t="s">
        <v>10</v>
      </c>
      <c r="F610" s="4">
        <v>32</v>
      </c>
      <c r="G610" s="1" t="s">
        <v>11</v>
      </c>
      <c r="H610" s="6">
        <v>43964</v>
      </c>
      <c r="I610" s="12">
        <f t="shared" si="9"/>
        <v>5</v>
      </c>
    </row>
    <row r="611" spans="1:9" x14ac:dyDescent="0.25">
      <c r="A611" s="1" t="s">
        <v>1023</v>
      </c>
      <c r="B611" s="1" t="s">
        <v>9</v>
      </c>
      <c r="C611" s="1" t="s">
        <v>9</v>
      </c>
      <c r="D611" s="1" t="s">
        <v>16</v>
      </c>
      <c r="E611" s="4" t="s">
        <v>10</v>
      </c>
      <c r="F611" s="4">
        <v>33</v>
      </c>
      <c r="G611" s="1" t="s">
        <v>11</v>
      </c>
      <c r="H611" s="6">
        <v>43964</v>
      </c>
      <c r="I611" s="12">
        <f t="shared" si="9"/>
        <v>5</v>
      </c>
    </row>
    <row r="612" spans="1:9" x14ac:dyDescent="0.25">
      <c r="A612" s="1" t="s">
        <v>1027</v>
      </c>
      <c r="B612" s="1" t="s">
        <v>9</v>
      </c>
      <c r="C612" s="1" t="s">
        <v>9</v>
      </c>
      <c r="D612" s="1" t="s">
        <v>909</v>
      </c>
      <c r="E612" s="4" t="s">
        <v>10</v>
      </c>
      <c r="F612" s="4">
        <v>33</v>
      </c>
      <c r="G612" s="1" t="s">
        <v>11</v>
      </c>
      <c r="H612" s="6">
        <v>43964</v>
      </c>
      <c r="I612" s="12">
        <f t="shared" si="9"/>
        <v>5</v>
      </c>
    </row>
    <row r="613" spans="1:9" x14ac:dyDescent="0.25">
      <c r="A613" s="1" t="s">
        <v>1062</v>
      </c>
      <c r="B613" s="1" t="s">
        <v>9</v>
      </c>
      <c r="C613" s="1" t="s">
        <v>9</v>
      </c>
      <c r="D613" s="1" t="s">
        <v>9</v>
      </c>
      <c r="E613" s="4" t="s">
        <v>10</v>
      </c>
      <c r="F613" s="4">
        <v>33</v>
      </c>
      <c r="G613" s="1" t="s">
        <v>17</v>
      </c>
      <c r="H613" s="6">
        <v>43964</v>
      </c>
      <c r="I613" s="12">
        <f t="shared" si="9"/>
        <v>5</v>
      </c>
    </row>
    <row r="614" spans="1:9" x14ac:dyDescent="0.25">
      <c r="A614" s="1" t="s">
        <v>1028</v>
      </c>
      <c r="B614" s="1" t="s">
        <v>9</v>
      </c>
      <c r="C614" s="1" t="s">
        <v>9</v>
      </c>
      <c r="D614" s="1" t="s">
        <v>9</v>
      </c>
      <c r="E614" s="4" t="s">
        <v>10</v>
      </c>
      <c r="F614" s="4">
        <v>34</v>
      </c>
      <c r="G614" s="1" t="s">
        <v>11</v>
      </c>
      <c r="H614" s="6">
        <v>43964</v>
      </c>
      <c r="I614" s="12">
        <f t="shared" si="9"/>
        <v>5</v>
      </c>
    </row>
    <row r="615" spans="1:9" x14ac:dyDescent="0.25">
      <c r="A615" s="1" t="s">
        <v>1032</v>
      </c>
      <c r="B615" s="1" t="s">
        <v>9</v>
      </c>
      <c r="C615" s="1" t="s">
        <v>140</v>
      </c>
      <c r="D615" s="1" t="s">
        <v>140</v>
      </c>
      <c r="E615" s="4" t="s">
        <v>10</v>
      </c>
      <c r="F615" s="4">
        <v>36</v>
      </c>
      <c r="G615" s="1" t="s">
        <v>11</v>
      </c>
      <c r="H615" s="6">
        <v>43964</v>
      </c>
      <c r="I615" s="12">
        <f t="shared" si="9"/>
        <v>5</v>
      </c>
    </row>
    <row r="616" spans="1:9" x14ac:dyDescent="0.25">
      <c r="A616" s="2" t="s">
        <v>1065</v>
      </c>
      <c r="B616" s="1" t="s">
        <v>9</v>
      </c>
      <c r="C616" s="1" t="s">
        <v>108</v>
      </c>
      <c r="D616" s="1" t="s">
        <v>558</v>
      </c>
      <c r="E616" s="4" t="s">
        <v>10</v>
      </c>
      <c r="F616" s="4">
        <v>36</v>
      </c>
      <c r="G616" s="1" t="s">
        <v>11</v>
      </c>
      <c r="H616" s="6">
        <v>43964</v>
      </c>
      <c r="I616" s="12">
        <f t="shared" si="9"/>
        <v>5</v>
      </c>
    </row>
    <row r="617" spans="1:9" x14ac:dyDescent="0.25">
      <c r="A617" s="1" t="s">
        <v>1067</v>
      </c>
      <c r="B617" s="1" t="s">
        <v>9</v>
      </c>
      <c r="C617" s="1" t="s">
        <v>9</v>
      </c>
      <c r="D617" s="1" t="s">
        <v>9</v>
      </c>
      <c r="E617" s="4" t="s">
        <v>10</v>
      </c>
      <c r="F617" s="4">
        <v>36</v>
      </c>
      <c r="G617" s="1" t="s">
        <v>11</v>
      </c>
      <c r="H617" s="6">
        <v>43964</v>
      </c>
      <c r="I617" s="12">
        <f t="shared" si="9"/>
        <v>5</v>
      </c>
    </row>
    <row r="618" spans="1:9" x14ac:dyDescent="0.25">
      <c r="A618" s="1" t="s">
        <v>1049</v>
      </c>
      <c r="B618" s="1" t="s">
        <v>9</v>
      </c>
      <c r="C618" s="1" t="s">
        <v>9</v>
      </c>
      <c r="D618" s="1" t="s">
        <v>16</v>
      </c>
      <c r="E618" s="4" t="s">
        <v>10</v>
      </c>
      <c r="F618" s="4">
        <v>37</v>
      </c>
      <c r="G618" s="1" t="s">
        <v>11</v>
      </c>
      <c r="H618" s="6">
        <v>43964</v>
      </c>
      <c r="I618" s="12">
        <f t="shared" si="9"/>
        <v>5</v>
      </c>
    </row>
    <row r="619" spans="1:9" x14ac:dyDescent="0.25">
      <c r="A619" s="1" t="s">
        <v>1039</v>
      </c>
      <c r="B619" s="1" t="s">
        <v>9</v>
      </c>
      <c r="C619" s="1" t="s">
        <v>9</v>
      </c>
      <c r="D619" s="1" t="s">
        <v>9</v>
      </c>
      <c r="E619" s="4" t="s">
        <v>10</v>
      </c>
      <c r="F619" s="4">
        <v>38</v>
      </c>
      <c r="G619" s="1" t="s">
        <v>17</v>
      </c>
      <c r="H619" s="6">
        <v>43964</v>
      </c>
      <c r="I619" s="12">
        <f t="shared" si="9"/>
        <v>5</v>
      </c>
    </row>
    <row r="620" spans="1:9" x14ac:dyDescent="0.25">
      <c r="A620" s="1" t="s">
        <v>1053</v>
      </c>
      <c r="B620" s="1" t="s">
        <v>9</v>
      </c>
      <c r="C620" s="1" t="s">
        <v>9</v>
      </c>
      <c r="D620" s="1" t="s">
        <v>47</v>
      </c>
      <c r="E620" s="4" t="s">
        <v>10</v>
      </c>
      <c r="F620" s="4">
        <v>38</v>
      </c>
      <c r="G620" s="1" t="s">
        <v>17</v>
      </c>
      <c r="H620" s="6">
        <v>43964</v>
      </c>
      <c r="I620" s="12">
        <f t="shared" si="9"/>
        <v>5</v>
      </c>
    </row>
    <row r="621" spans="1:9" x14ac:dyDescent="0.25">
      <c r="A621" s="1" t="s">
        <v>1040</v>
      </c>
      <c r="B621" s="1" t="s">
        <v>9</v>
      </c>
      <c r="C621" s="1" t="s">
        <v>9</v>
      </c>
      <c r="D621" s="1" t="s">
        <v>9</v>
      </c>
      <c r="E621" s="4" t="s">
        <v>10</v>
      </c>
      <c r="F621" s="4">
        <v>39</v>
      </c>
      <c r="G621" s="1" t="s">
        <v>17</v>
      </c>
      <c r="H621" s="6">
        <v>43964</v>
      </c>
      <c r="I621" s="12">
        <f t="shared" si="9"/>
        <v>5</v>
      </c>
    </row>
    <row r="622" spans="1:9" x14ac:dyDescent="0.25">
      <c r="A622" s="1" t="s">
        <v>1414</v>
      </c>
      <c r="B622" s="1" t="s">
        <v>9</v>
      </c>
      <c r="C622" s="1" t="s">
        <v>19</v>
      </c>
      <c r="D622" s="1" t="s">
        <v>25</v>
      </c>
      <c r="E622" s="4" t="s">
        <v>1301</v>
      </c>
      <c r="F622" s="4">
        <v>39</v>
      </c>
      <c r="G622" s="1" t="s">
        <v>11</v>
      </c>
      <c r="H622" s="6">
        <v>43964</v>
      </c>
      <c r="I622" s="12">
        <f t="shared" si="9"/>
        <v>5</v>
      </c>
    </row>
    <row r="623" spans="1:9" x14ac:dyDescent="0.25">
      <c r="A623" s="1" t="s">
        <v>1055</v>
      </c>
      <c r="B623" s="1" t="s">
        <v>9</v>
      </c>
      <c r="C623" s="1" t="s">
        <v>9</v>
      </c>
      <c r="D623" s="1" t="s">
        <v>9</v>
      </c>
      <c r="E623" s="4" t="s">
        <v>10</v>
      </c>
      <c r="F623" s="4">
        <v>41</v>
      </c>
      <c r="G623" s="1" t="s">
        <v>11</v>
      </c>
      <c r="H623" s="6">
        <v>43964</v>
      </c>
      <c r="I623" s="12">
        <f t="shared" si="9"/>
        <v>5</v>
      </c>
    </row>
    <row r="624" spans="1:9" x14ac:dyDescent="0.25">
      <c r="A624" s="1" t="s">
        <v>1045</v>
      </c>
      <c r="B624" s="1" t="s">
        <v>9</v>
      </c>
      <c r="C624" s="1" t="s">
        <v>9</v>
      </c>
      <c r="D624" s="1" t="s">
        <v>16</v>
      </c>
      <c r="E624" s="4" t="s">
        <v>10</v>
      </c>
      <c r="F624" s="4">
        <v>43</v>
      </c>
      <c r="G624" s="1" t="s">
        <v>17</v>
      </c>
      <c r="H624" s="6">
        <v>43964</v>
      </c>
      <c r="I624" s="12">
        <f t="shared" si="9"/>
        <v>5</v>
      </c>
    </row>
    <row r="625" spans="1:9" x14ac:dyDescent="0.25">
      <c r="A625" s="1" t="s">
        <v>1035</v>
      </c>
      <c r="B625" s="1" t="s">
        <v>9</v>
      </c>
      <c r="C625" s="1" t="s">
        <v>9</v>
      </c>
      <c r="D625" s="1" t="s">
        <v>16</v>
      </c>
      <c r="E625" s="4" t="s">
        <v>10</v>
      </c>
      <c r="F625" s="4">
        <v>44</v>
      </c>
      <c r="G625" s="1" t="s">
        <v>17</v>
      </c>
      <c r="H625" s="6">
        <v>43964</v>
      </c>
      <c r="I625" s="12">
        <f t="shared" si="9"/>
        <v>5</v>
      </c>
    </row>
    <row r="626" spans="1:9" x14ac:dyDescent="0.25">
      <c r="A626" s="1" t="s">
        <v>1048</v>
      </c>
      <c r="B626" s="1" t="s">
        <v>9</v>
      </c>
      <c r="C626" s="1" t="s">
        <v>9</v>
      </c>
      <c r="D626" s="1" t="s">
        <v>13</v>
      </c>
      <c r="E626" s="4" t="s">
        <v>10</v>
      </c>
      <c r="F626" s="4">
        <v>47</v>
      </c>
      <c r="G626" s="1" t="s">
        <v>11</v>
      </c>
      <c r="H626" s="6">
        <v>43964</v>
      </c>
      <c r="I626" s="12">
        <f t="shared" si="9"/>
        <v>5</v>
      </c>
    </row>
    <row r="627" spans="1:9" x14ac:dyDescent="0.25">
      <c r="A627" s="2" t="s">
        <v>1054</v>
      </c>
      <c r="B627" s="1" t="s">
        <v>9</v>
      </c>
      <c r="C627" s="1" t="s">
        <v>9</v>
      </c>
      <c r="D627" s="1" t="s">
        <v>9</v>
      </c>
      <c r="E627" s="4" t="s">
        <v>10</v>
      </c>
      <c r="F627" s="4">
        <v>47</v>
      </c>
      <c r="G627" s="1" t="s">
        <v>11</v>
      </c>
      <c r="H627" s="6">
        <v>43964</v>
      </c>
      <c r="I627" s="12">
        <f t="shared" si="9"/>
        <v>5</v>
      </c>
    </row>
    <row r="628" spans="1:9" x14ac:dyDescent="0.25">
      <c r="A628" s="1" t="s">
        <v>1037</v>
      </c>
      <c r="B628" s="1" t="s">
        <v>9</v>
      </c>
      <c r="C628" s="1" t="s">
        <v>9</v>
      </c>
      <c r="D628" s="1" t="s">
        <v>13</v>
      </c>
      <c r="E628" s="4" t="s">
        <v>10</v>
      </c>
      <c r="F628" s="4">
        <v>51</v>
      </c>
      <c r="G628" s="1" t="s">
        <v>17</v>
      </c>
      <c r="H628" s="6">
        <v>43964</v>
      </c>
      <c r="I628" s="12">
        <f t="shared" si="9"/>
        <v>5</v>
      </c>
    </row>
    <row r="629" spans="1:9" x14ac:dyDescent="0.25">
      <c r="A629" s="1" t="s">
        <v>84</v>
      </c>
      <c r="B629" s="1" t="s">
        <v>9</v>
      </c>
      <c r="C629" s="1" t="s">
        <v>9</v>
      </c>
      <c r="D629" s="1" t="s">
        <v>16</v>
      </c>
      <c r="E629" s="4" t="s">
        <v>10</v>
      </c>
      <c r="F629" s="4">
        <v>54</v>
      </c>
      <c r="G629" s="1" t="s">
        <v>11</v>
      </c>
      <c r="H629" s="6">
        <v>43964</v>
      </c>
      <c r="I629" s="12">
        <f t="shared" si="9"/>
        <v>5</v>
      </c>
    </row>
    <row r="630" spans="1:9" x14ac:dyDescent="0.25">
      <c r="A630" s="1" t="s">
        <v>1024</v>
      </c>
      <c r="B630" s="1" t="s">
        <v>9</v>
      </c>
      <c r="C630" s="1" t="s">
        <v>9</v>
      </c>
      <c r="D630" s="1" t="s">
        <v>16</v>
      </c>
      <c r="E630" s="4" t="s">
        <v>10</v>
      </c>
      <c r="F630" s="4">
        <v>54</v>
      </c>
      <c r="G630" s="1" t="s">
        <v>11</v>
      </c>
      <c r="H630" s="6">
        <v>43964</v>
      </c>
      <c r="I630" s="12">
        <f t="shared" si="9"/>
        <v>5</v>
      </c>
    </row>
    <row r="631" spans="1:9" x14ac:dyDescent="0.25">
      <c r="A631" s="1" t="s">
        <v>1051</v>
      </c>
      <c r="B631" s="1" t="s">
        <v>9</v>
      </c>
      <c r="C631" s="1" t="s">
        <v>9</v>
      </c>
      <c r="D631" s="1" t="s">
        <v>16</v>
      </c>
      <c r="E631" s="4" t="s">
        <v>10</v>
      </c>
      <c r="F631" s="4">
        <v>57</v>
      </c>
      <c r="G631" s="1" t="s">
        <v>11</v>
      </c>
      <c r="H631" s="6">
        <v>43964</v>
      </c>
      <c r="I631" s="12">
        <f t="shared" si="9"/>
        <v>5</v>
      </c>
    </row>
    <row r="632" spans="1:9" x14ac:dyDescent="0.25">
      <c r="A632" s="1" t="s">
        <v>1038</v>
      </c>
      <c r="B632" s="1" t="s">
        <v>9</v>
      </c>
      <c r="C632" s="1" t="s">
        <v>9</v>
      </c>
      <c r="D632" s="1" t="s">
        <v>13</v>
      </c>
      <c r="E632" s="4" t="s">
        <v>10</v>
      </c>
      <c r="F632" s="4">
        <v>59</v>
      </c>
      <c r="G632" s="1" t="s">
        <v>17</v>
      </c>
      <c r="H632" s="6">
        <v>43964</v>
      </c>
      <c r="I632" s="12">
        <f t="shared" si="9"/>
        <v>5</v>
      </c>
    </row>
    <row r="633" spans="1:9" x14ac:dyDescent="0.25">
      <c r="A633" s="1" t="s">
        <v>1030</v>
      </c>
      <c r="B633" s="1" t="s">
        <v>9</v>
      </c>
      <c r="C633" s="1" t="s">
        <v>9</v>
      </c>
      <c r="D633" s="1" t="s">
        <v>16</v>
      </c>
      <c r="E633" s="4" t="s">
        <v>10</v>
      </c>
      <c r="F633" s="4">
        <v>60</v>
      </c>
      <c r="G633" s="1" t="s">
        <v>11</v>
      </c>
      <c r="H633" s="6">
        <v>43964</v>
      </c>
      <c r="I633" s="12">
        <f t="shared" si="9"/>
        <v>5</v>
      </c>
    </row>
    <row r="634" spans="1:9" x14ac:dyDescent="0.25">
      <c r="A634" s="1" t="s">
        <v>1046</v>
      </c>
      <c r="B634" s="1" t="s">
        <v>9</v>
      </c>
      <c r="C634" s="1" t="s">
        <v>9</v>
      </c>
      <c r="D634" s="1" t="s">
        <v>13</v>
      </c>
      <c r="E634" s="4" t="s">
        <v>10</v>
      </c>
      <c r="F634" s="4">
        <v>60</v>
      </c>
      <c r="G634" s="1" t="s">
        <v>17</v>
      </c>
      <c r="H634" s="6">
        <v>43964</v>
      </c>
      <c r="I634" s="12">
        <f t="shared" si="9"/>
        <v>5</v>
      </c>
    </row>
    <row r="635" spans="1:9" x14ac:dyDescent="0.25">
      <c r="A635" s="1" t="s">
        <v>1064</v>
      </c>
      <c r="B635" s="1" t="s">
        <v>9</v>
      </c>
      <c r="C635" s="1" t="s">
        <v>9</v>
      </c>
      <c r="D635" s="1" t="s">
        <v>16</v>
      </c>
      <c r="E635" s="4" t="s">
        <v>10</v>
      </c>
      <c r="F635" s="4">
        <v>61</v>
      </c>
      <c r="G635" s="1" t="s">
        <v>17</v>
      </c>
      <c r="H635" s="6">
        <v>43964</v>
      </c>
      <c r="I635" s="12">
        <f t="shared" si="9"/>
        <v>5</v>
      </c>
    </row>
    <row r="636" spans="1:9" x14ac:dyDescent="0.25">
      <c r="A636" s="1" t="s">
        <v>1061</v>
      </c>
      <c r="B636" s="1" t="s">
        <v>9</v>
      </c>
      <c r="C636" s="1" t="s">
        <v>9</v>
      </c>
      <c r="D636" s="1" t="s">
        <v>9</v>
      </c>
      <c r="E636" s="4" t="s">
        <v>10</v>
      </c>
      <c r="F636" s="4">
        <v>65</v>
      </c>
      <c r="G636" s="1" t="s">
        <v>11</v>
      </c>
      <c r="H636" s="6">
        <v>43964</v>
      </c>
      <c r="I636" s="12">
        <f t="shared" si="9"/>
        <v>5</v>
      </c>
    </row>
    <row r="637" spans="1:9" x14ac:dyDescent="0.25">
      <c r="A637" s="1" t="s">
        <v>1060</v>
      </c>
      <c r="B637" s="1" t="s">
        <v>9</v>
      </c>
      <c r="C637" s="1" t="s">
        <v>9</v>
      </c>
      <c r="D637" s="1" t="s">
        <v>9</v>
      </c>
      <c r="E637" s="4" t="s">
        <v>10</v>
      </c>
      <c r="F637" s="4">
        <v>67</v>
      </c>
      <c r="G637" s="1" t="s">
        <v>17</v>
      </c>
      <c r="H637" s="6">
        <v>43964</v>
      </c>
      <c r="I637" s="12">
        <f t="shared" si="9"/>
        <v>5</v>
      </c>
    </row>
    <row r="638" spans="1:9" x14ac:dyDescent="0.25">
      <c r="A638" s="1" t="s">
        <v>313</v>
      </c>
      <c r="B638" s="1" t="s">
        <v>9</v>
      </c>
      <c r="C638" s="1" t="s">
        <v>191</v>
      </c>
      <c r="D638" s="1" t="s">
        <v>314</v>
      </c>
      <c r="E638" s="4" t="s">
        <v>10</v>
      </c>
      <c r="F638" s="4">
        <v>1</v>
      </c>
      <c r="G638" s="1" t="s">
        <v>17</v>
      </c>
      <c r="H638" s="6">
        <v>43965</v>
      </c>
      <c r="I638" s="12">
        <f t="shared" si="9"/>
        <v>5</v>
      </c>
    </row>
    <row r="639" spans="1:9" x14ac:dyDescent="0.25">
      <c r="A639" s="1" t="s">
        <v>362</v>
      </c>
      <c r="B639" s="1" t="s">
        <v>9</v>
      </c>
      <c r="C639" s="1" t="s">
        <v>34</v>
      </c>
      <c r="D639" s="1" t="s">
        <v>34</v>
      </c>
      <c r="E639" s="4" t="s">
        <v>10</v>
      </c>
      <c r="F639" s="4">
        <v>9</v>
      </c>
      <c r="G639" s="1" t="s">
        <v>11</v>
      </c>
      <c r="H639" s="6">
        <v>43965</v>
      </c>
      <c r="I639" s="12">
        <f t="shared" si="9"/>
        <v>5</v>
      </c>
    </row>
    <row r="640" spans="1:9" x14ac:dyDescent="0.25">
      <c r="A640" s="1" t="s">
        <v>381</v>
      </c>
      <c r="B640" s="1" t="s">
        <v>9</v>
      </c>
      <c r="C640" s="1" t="s">
        <v>9</v>
      </c>
      <c r="D640" s="1" t="s">
        <v>16</v>
      </c>
      <c r="E640" s="4" t="s">
        <v>10</v>
      </c>
      <c r="F640" s="4">
        <v>11</v>
      </c>
      <c r="G640" s="1" t="s">
        <v>11</v>
      </c>
      <c r="H640" s="6">
        <v>43965</v>
      </c>
      <c r="I640" s="12">
        <f t="shared" si="9"/>
        <v>5</v>
      </c>
    </row>
    <row r="641" spans="1:9" x14ac:dyDescent="0.25">
      <c r="A641" s="1" t="s">
        <v>378</v>
      </c>
      <c r="B641" s="1" t="s">
        <v>9</v>
      </c>
      <c r="C641" s="1" t="s">
        <v>191</v>
      </c>
      <c r="D641" s="1" t="s">
        <v>314</v>
      </c>
      <c r="E641" s="4" t="s">
        <v>10</v>
      </c>
      <c r="F641" s="4">
        <v>16</v>
      </c>
      <c r="G641" s="1" t="s">
        <v>17</v>
      </c>
      <c r="H641" s="6">
        <v>43965</v>
      </c>
      <c r="I641" s="12">
        <f t="shared" si="9"/>
        <v>5</v>
      </c>
    </row>
    <row r="642" spans="1:9" x14ac:dyDescent="0.25">
      <c r="A642" s="1" t="s">
        <v>505</v>
      </c>
      <c r="B642" s="1" t="s">
        <v>9</v>
      </c>
      <c r="C642" s="1" t="s">
        <v>9</v>
      </c>
      <c r="D642" s="1" t="s">
        <v>9</v>
      </c>
      <c r="E642" s="4" t="s">
        <v>10</v>
      </c>
      <c r="F642" s="4">
        <v>24</v>
      </c>
      <c r="G642" s="1" t="s">
        <v>11</v>
      </c>
      <c r="H642" s="6">
        <v>43965</v>
      </c>
      <c r="I642" s="12">
        <f t="shared" ref="I642:I705" si="10">MONTH(H642)</f>
        <v>5</v>
      </c>
    </row>
    <row r="643" spans="1:9" x14ac:dyDescent="0.25">
      <c r="A643" s="1" t="s">
        <v>372</v>
      </c>
      <c r="B643" s="1" t="s">
        <v>9</v>
      </c>
      <c r="C643" s="1" t="s">
        <v>9</v>
      </c>
      <c r="D643" s="1" t="s">
        <v>9</v>
      </c>
      <c r="E643" s="4" t="s">
        <v>10</v>
      </c>
      <c r="F643" s="4">
        <v>25</v>
      </c>
      <c r="G643" s="1" t="s">
        <v>11</v>
      </c>
      <c r="H643" s="6">
        <v>43965</v>
      </c>
      <c r="I643" s="12">
        <f t="shared" si="10"/>
        <v>5</v>
      </c>
    </row>
    <row r="644" spans="1:9" x14ac:dyDescent="0.25">
      <c r="A644" s="1" t="s">
        <v>504</v>
      </c>
      <c r="B644" s="1" t="s">
        <v>9</v>
      </c>
      <c r="C644" s="1" t="s">
        <v>191</v>
      </c>
      <c r="D644" s="1" t="s">
        <v>314</v>
      </c>
      <c r="E644" s="4" t="s">
        <v>10</v>
      </c>
      <c r="F644" s="4">
        <v>27</v>
      </c>
      <c r="G644" s="1" t="s">
        <v>17</v>
      </c>
      <c r="H644" s="6">
        <v>43965</v>
      </c>
      <c r="I644" s="12">
        <f t="shared" si="10"/>
        <v>5</v>
      </c>
    </row>
    <row r="645" spans="1:9" x14ac:dyDescent="0.25">
      <c r="A645" s="1" t="s">
        <v>361</v>
      </c>
      <c r="B645" s="1" t="s">
        <v>9</v>
      </c>
      <c r="C645" s="1" t="s">
        <v>50</v>
      </c>
      <c r="D645" s="1" t="s">
        <v>111</v>
      </c>
      <c r="E645" s="4" t="s">
        <v>10</v>
      </c>
      <c r="F645" s="4">
        <v>29</v>
      </c>
      <c r="G645" s="1" t="s">
        <v>11</v>
      </c>
      <c r="H645" s="6">
        <v>43965</v>
      </c>
      <c r="I645" s="12">
        <f t="shared" si="10"/>
        <v>5</v>
      </c>
    </row>
    <row r="646" spans="1:9" x14ac:dyDescent="0.25">
      <c r="A646" s="1" t="s">
        <v>1155</v>
      </c>
      <c r="B646" s="1" t="s">
        <v>9</v>
      </c>
      <c r="C646" s="1" t="s">
        <v>9</v>
      </c>
      <c r="D646" s="1" t="s">
        <v>9</v>
      </c>
      <c r="E646" s="4" t="s">
        <v>10</v>
      </c>
      <c r="F646" s="4">
        <v>29</v>
      </c>
      <c r="G646" s="1" t="s">
        <v>17</v>
      </c>
      <c r="H646" s="6">
        <v>43965</v>
      </c>
      <c r="I646" s="12">
        <f t="shared" si="10"/>
        <v>5</v>
      </c>
    </row>
    <row r="647" spans="1:9" x14ac:dyDescent="0.25">
      <c r="A647" s="1" t="s">
        <v>1151</v>
      </c>
      <c r="B647" s="1" t="s">
        <v>9</v>
      </c>
      <c r="C647" s="1" t="s">
        <v>9</v>
      </c>
      <c r="D647" s="1" t="s">
        <v>9</v>
      </c>
      <c r="E647" s="4" t="s">
        <v>10</v>
      </c>
      <c r="F647" s="4">
        <v>31</v>
      </c>
      <c r="G647" s="1" t="s">
        <v>17</v>
      </c>
      <c r="H647" s="6">
        <v>43965</v>
      </c>
      <c r="I647" s="12">
        <f t="shared" si="10"/>
        <v>5</v>
      </c>
    </row>
    <row r="648" spans="1:9" x14ac:dyDescent="0.25">
      <c r="A648" s="1" t="s">
        <v>522</v>
      </c>
      <c r="B648" s="1" t="s">
        <v>9</v>
      </c>
      <c r="C648" s="1" t="s">
        <v>9</v>
      </c>
      <c r="D648" s="1" t="s">
        <v>56</v>
      </c>
      <c r="E648" s="4" t="s">
        <v>10</v>
      </c>
      <c r="F648" s="4">
        <v>32</v>
      </c>
      <c r="G648" s="1" t="s">
        <v>11</v>
      </c>
      <c r="H648" s="6">
        <v>43965</v>
      </c>
      <c r="I648" s="12">
        <f t="shared" si="10"/>
        <v>5</v>
      </c>
    </row>
    <row r="649" spans="1:9" x14ac:dyDescent="0.25">
      <c r="A649" s="1" t="s">
        <v>506</v>
      </c>
      <c r="B649" s="1" t="s">
        <v>9</v>
      </c>
      <c r="C649" s="1" t="s">
        <v>19</v>
      </c>
      <c r="D649" s="1" t="s">
        <v>25</v>
      </c>
      <c r="E649" s="4" t="s">
        <v>10</v>
      </c>
      <c r="F649" s="4">
        <v>33</v>
      </c>
      <c r="G649" s="1" t="s">
        <v>11</v>
      </c>
      <c r="H649" s="6">
        <v>43965</v>
      </c>
      <c r="I649" s="12">
        <f t="shared" si="10"/>
        <v>5</v>
      </c>
    </row>
    <row r="650" spans="1:9" x14ac:dyDescent="0.25">
      <c r="A650" s="1" t="s">
        <v>1150</v>
      </c>
      <c r="B650" s="1" t="s">
        <v>9</v>
      </c>
      <c r="C650" s="1" t="s">
        <v>191</v>
      </c>
      <c r="D650" s="1" t="s">
        <v>314</v>
      </c>
      <c r="E650" s="4" t="s">
        <v>10</v>
      </c>
      <c r="F650" s="4">
        <v>34</v>
      </c>
      <c r="G650" s="1" t="s">
        <v>17</v>
      </c>
      <c r="H650" s="6">
        <v>43965</v>
      </c>
      <c r="I650" s="12">
        <f t="shared" si="10"/>
        <v>5</v>
      </c>
    </row>
    <row r="651" spans="1:9" x14ac:dyDescent="0.25">
      <c r="A651" s="1" t="s">
        <v>315</v>
      </c>
      <c r="B651" s="1" t="s">
        <v>9</v>
      </c>
      <c r="C651" s="1" t="s">
        <v>34</v>
      </c>
      <c r="D651" s="1" t="s">
        <v>34</v>
      </c>
      <c r="E651" s="4" t="s">
        <v>10</v>
      </c>
      <c r="F651" s="4">
        <v>36</v>
      </c>
      <c r="G651" s="1" t="s">
        <v>17</v>
      </c>
      <c r="H651" s="6">
        <v>43965</v>
      </c>
      <c r="I651" s="12">
        <f t="shared" si="10"/>
        <v>5</v>
      </c>
    </row>
    <row r="652" spans="1:9" x14ac:dyDescent="0.25">
      <c r="A652" s="1" t="s">
        <v>1153</v>
      </c>
      <c r="B652" s="1" t="s">
        <v>9</v>
      </c>
      <c r="C652" s="1" t="s">
        <v>9</v>
      </c>
      <c r="D652" s="1" t="s">
        <v>56</v>
      </c>
      <c r="E652" s="4" t="s">
        <v>10</v>
      </c>
      <c r="F652" s="4">
        <v>36</v>
      </c>
      <c r="G652" s="1" t="s">
        <v>11</v>
      </c>
      <c r="H652" s="6">
        <v>43965</v>
      </c>
      <c r="I652" s="12">
        <f t="shared" si="10"/>
        <v>5</v>
      </c>
    </row>
    <row r="653" spans="1:9" x14ac:dyDescent="0.25">
      <c r="A653" s="1" t="s">
        <v>371</v>
      </c>
      <c r="B653" s="1" t="s">
        <v>9</v>
      </c>
      <c r="C653" s="1" t="s">
        <v>191</v>
      </c>
      <c r="D653" s="1" t="s">
        <v>314</v>
      </c>
      <c r="E653" s="4" t="s">
        <v>10</v>
      </c>
      <c r="F653" s="4">
        <v>37</v>
      </c>
      <c r="G653" s="1" t="s">
        <v>11</v>
      </c>
      <c r="H653" s="6">
        <v>43965</v>
      </c>
      <c r="I653" s="12">
        <f t="shared" si="10"/>
        <v>5</v>
      </c>
    </row>
    <row r="654" spans="1:9" x14ac:dyDescent="0.25">
      <c r="A654" s="1" t="s">
        <v>377</v>
      </c>
      <c r="B654" s="1" t="s">
        <v>9</v>
      </c>
      <c r="C654" s="1" t="s">
        <v>9</v>
      </c>
      <c r="D654" s="1" t="s">
        <v>47</v>
      </c>
      <c r="E654" s="4" t="s">
        <v>10</v>
      </c>
      <c r="F654" s="4">
        <v>37</v>
      </c>
      <c r="G654" s="1" t="s">
        <v>17</v>
      </c>
      <c r="H654" s="6">
        <v>43965</v>
      </c>
      <c r="I654" s="12">
        <f t="shared" si="10"/>
        <v>5</v>
      </c>
    </row>
    <row r="655" spans="1:9" x14ac:dyDescent="0.25">
      <c r="A655" s="1" t="s">
        <v>379</v>
      </c>
      <c r="B655" s="1" t="s">
        <v>9</v>
      </c>
      <c r="C655" s="1" t="s">
        <v>9</v>
      </c>
      <c r="D655" s="1" t="s">
        <v>9</v>
      </c>
      <c r="E655" s="4" t="s">
        <v>10</v>
      </c>
      <c r="F655" s="4">
        <v>37</v>
      </c>
      <c r="G655" s="1" t="s">
        <v>11</v>
      </c>
      <c r="H655" s="6">
        <v>43965</v>
      </c>
      <c r="I655" s="12">
        <f t="shared" si="10"/>
        <v>5</v>
      </c>
    </row>
    <row r="656" spans="1:9" x14ac:dyDescent="0.25">
      <c r="A656" s="1" t="s">
        <v>358</v>
      </c>
      <c r="B656" s="1" t="s">
        <v>9</v>
      </c>
      <c r="C656" s="1" t="s">
        <v>34</v>
      </c>
      <c r="D656" s="1" t="s">
        <v>129</v>
      </c>
      <c r="E656" s="4" t="s">
        <v>10</v>
      </c>
      <c r="F656" s="4">
        <v>38</v>
      </c>
      <c r="G656" s="1" t="s">
        <v>17</v>
      </c>
      <c r="H656" s="6">
        <v>43965</v>
      </c>
      <c r="I656" s="12">
        <f t="shared" si="10"/>
        <v>5</v>
      </c>
    </row>
    <row r="657" spans="1:9" x14ac:dyDescent="0.25">
      <c r="A657" s="1" t="s">
        <v>370</v>
      </c>
      <c r="B657" s="1" t="s">
        <v>9</v>
      </c>
      <c r="C657" s="1" t="s">
        <v>9</v>
      </c>
      <c r="D657" s="1" t="s">
        <v>47</v>
      </c>
      <c r="E657" s="4" t="s">
        <v>10</v>
      </c>
      <c r="F657" s="4">
        <v>38</v>
      </c>
      <c r="G657" s="1" t="s">
        <v>11</v>
      </c>
      <c r="H657" s="6">
        <v>43965</v>
      </c>
      <c r="I657" s="12">
        <f t="shared" si="10"/>
        <v>5</v>
      </c>
    </row>
    <row r="658" spans="1:9" x14ac:dyDescent="0.25">
      <c r="A658" s="1" t="s">
        <v>507</v>
      </c>
      <c r="B658" s="1" t="s">
        <v>9</v>
      </c>
      <c r="C658" s="1" t="s">
        <v>9</v>
      </c>
      <c r="D658" s="1" t="s">
        <v>16</v>
      </c>
      <c r="E658" s="4" t="s">
        <v>10</v>
      </c>
      <c r="F658" s="4">
        <v>38</v>
      </c>
      <c r="G658" s="1" t="s">
        <v>11</v>
      </c>
      <c r="H658" s="6">
        <v>43965</v>
      </c>
      <c r="I658" s="12">
        <f t="shared" si="10"/>
        <v>5</v>
      </c>
    </row>
    <row r="659" spans="1:9" x14ac:dyDescent="0.25">
      <c r="A659" s="1" t="s">
        <v>373</v>
      </c>
      <c r="B659" s="1" t="s">
        <v>9</v>
      </c>
      <c r="C659" s="1" t="s">
        <v>9</v>
      </c>
      <c r="D659" s="1" t="s">
        <v>16</v>
      </c>
      <c r="E659" s="4" t="s">
        <v>10</v>
      </c>
      <c r="F659" s="4">
        <v>39</v>
      </c>
      <c r="G659" s="1" t="s">
        <v>17</v>
      </c>
      <c r="H659" s="6">
        <v>43965</v>
      </c>
      <c r="I659" s="12">
        <f t="shared" si="10"/>
        <v>5</v>
      </c>
    </row>
    <row r="660" spans="1:9" x14ac:dyDescent="0.25">
      <c r="A660" s="1" t="s">
        <v>374</v>
      </c>
      <c r="B660" s="1" t="s">
        <v>9</v>
      </c>
      <c r="C660" s="1" t="s">
        <v>9</v>
      </c>
      <c r="D660" s="1" t="s">
        <v>56</v>
      </c>
      <c r="E660" s="4" t="s">
        <v>10</v>
      </c>
      <c r="F660" s="4">
        <v>43</v>
      </c>
      <c r="G660" s="1" t="s">
        <v>11</v>
      </c>
      <c r="H660" s="6">
        <v>43965</v>
      </c>
      <c r="I660" s="12">
        <f t="shared" si="10"/>
        <v>5</v>
      </c>
    </row>
    <row r="661" spans="1:9" x14ac:dyDescent="0.25">
      <c r="A661" s="1" t="s">
        <v>376</v>
      </c>
      <c r="B661" s="1" t="s">
        <v>9</v>
      </c>
      <c r="C661" s="1" t="s">
        <v>19</v>
      </c>
      <c r="D661" s="1" t="s">
        <v>25</v>
      </c>
      <c r="E661" s="4" t="s">
        <v>10</v>
      </c>
      <c r="F661" s="4">
        <v>43</v>
      </c>
      <c r="G661" s="1" t="s">
        <v>11</v>
      </c>
      <c r="H661" s="6">
        <v>43965</v>
      </c>
      <c r="I661" s="12">
        <f t="shared" si="10"/>
        <v>5</v>
      </c>
    </row>
    <row r="662" spans="1:9" x14ac:dyDescent="0.25">
      <c r="A662" s="1" t="s">
        <v>1152</v>
      </c>
      <c r="B662" s="1" t="s">
        <v>9</v>
      </c>
      <c r="C662" s="1" t="s">
        <v>9</v>
      </c>
      <c r="D662" s="1" t="s">
        <v>13</v>
      </c>
      <c r="E662" s="4" t="s">
        <v>10</v>
      </c>
      <c r="F662" s="4">
        <v>45</v>
      </c>
      <c r="G662" s="1" t="s">
        <v>17</v>
      </c>
      <c r="H662" s="6">
        <v>43965</v>
      </c>
      <c r="I662" s="12">
        <f t="shared" si="10"/>
        <v>5</v>
      </c>
    </row>
    <row r="663" spans="1:9" x14ac:dyDescent="0.25">
      <c r="A663" s="1" t="s">
        <v>359</v>
      </c>
      <c r="B663" s="1" t="s">
        <v>9</v>
      </c>
      <c r="C663" s="1" t="s">
        <v>9</v>
      </c>
      <c r="D663" s="1" t="s">
        <v>9</v>
      </c>
      <c r="E663" s="4" t="s">
        <v>10</v>
      </c>
      <c r="F663" s="4">
        <v>46</v>
      </c>
      <c r="G663" s="1" t="s">
        <v>11</v>
      </c>
      <c r="H663" s="6">
        <v>43965</v>
      </c>
      <c r="I663" s="12">
        <f t="shared" si="10"/>
        <v>5</v>
      </c>
    </row>
    <row r="664" spans="1:9" x14ac:dyDescent="0.25">
      <c r="A664" s="1" t="s">
        <v>1068</v>
      </c>
      <c r="B664" s="1" t="s">
        <v>9</v>
      </c>
      <c r="C664" s="1" t="s">
        <v>9</v>
      </c>
      <c r="D664" s="1" t="s">
        <v>13</v>
      </c>
      <c r="E664" s="4" t="s">
        <v>10</v>
      </c>
      <c r="F664" s="4">
        <v>52</v>
      </c>
      <c r="G664" s="1" t="s">
        <v>11</v>
      </c>
      <c r="H664" s="6">
        <v>43965</v>
      </c>
      <c r="I664" s="12">
        <f t="shared" si="10"/>
        <v>5</v>
      </c>
    </row>
    <row r="665" spans="1:9" x14ac:dyDescent="0.25">
      <c r="A665" s="1" t="s">
        <v>380</v>
      </c>
      <c r="B665" s="1" t="s">
        <v>9</v>
      </c>
      <c r="C665" s="1" t="s">
        <v>9</v>
      </c>
      <c r="D665" s="1" t="s">
        <v>9</v>
      </c>
      <c r="E665" s="4" t="s">
        <v>10</v>
      </c>
      <c r="F665" s="4">
        <v>53</v>
      </c>
      <c r="G665" s="1" t="s">
        <v>11</v>
      </c>
      <c r="H665" s="6">
        <v>43965</v>
      </c>
      <c r="I665" s="12">
        <f t="shared" si="10"/>
        <v>5</v>
      </c>
    </row>
    <row r="666" spans="1:9" x14ac:dyDescent="0.25">
      <c r="A666" s="1" t="s">
        <v>1154</v>
      </c>
      <c r="B666" s="1" t="s">
        <v>9</v>
      </c>
      <c r="C666" s="1" t="s">
        <v>9</v>
      </c>
      <c r="D666" s="1" t="s">
        <v>13</v>
      </c>
      <c r="E666" s="4" t="s">
        <v>10</v>
      </c>
      <c r="F666" s="4">
        <v>55</v>
      </c>
      <c r="G666" s="1" t="s">
        <v>11</v>
      </c>
      <c r="H666" s="6">
        <v>43965</v>
      </c>
      <c r="I666" s="12">
        <f t="shared" si="10"/>
        <v>5</v>
      </c>
    </row>
    <row r="667" spans="1:9" x14ac:dyDescent="0.25">
      <c r="A667" s="1" t="s">
        <v>375</v>
      </c>
      <c r="B667" s="1" t="s">
        <v>9</v>
      </c>
      <c r="C667" s="1" t="s">
        <v>34</v>
      </c>
      <c r="D667" s="1" t="s">
        <v>129</v>
      </c>
      <c r="E667" s="4" t="s">
        <v>10</v>
      </c>
      <c r="F667" s="4">
        <v>59</v>
      </c>
      <c r="G667" s="1" t="s">
        <v>11</v>
      </c>
      <c r="H667" s="6">
        <v>43965</v>
      </c>
      <c r="I667" s="12">
        <f t="shared" si="10"/>
        <v>5</v>
      </c>
    </row>
    <row r="668" spans="1:9" x14ac:dyDescent="0.25">
      <c r="A668" s="1" t="s">
        <v>360</v>
      </c>
      <c r="B668" s="1" t="s">
        <v>9</v>
      </c>
      <c r="C668" s="1" t="s">
        <v>34</v>
      </c>
      <c r="D668" s="1" t="s">
        <v>34</v>
      </c>
      <c r="E668" s="4" t="s">
        <v>10</v>
      </c>
      <c r="F668" s="4">
        <v>69</v>
      </c>
      <c r="G668" s="1" t="s">
        <v>11</v>
      </c>
      <c r="H668" s="6">
        <v>43965</v>
      </c>
      <c r="I668" s="12">
        <f t="shared" si="10"/>
        <v>5</v>
      </c>
    </row>
    <row r="669" spans="1:9" x14ac:dyDescent="0.25">
      <c r="A669" s="1" t="s">
        <v>508</v>
      </c>
      <c r="B669" s="1" t="s">
        <v>9</v>
      </c>
      <c r="C669" s="1" t="s">
        <v>19</v>
      </c>
      <c r="D669" s="1" t="s">
        <v>25</v>
      </c>
      <c r="E669" s="4" t="s">
        <v>10</v>
      </c>
      <c r="F669" s="4">
        <v>24</v>
      </c>
      <c r="G669" s="1" t="s">
        <v>17</v>
      </c>
      <c r="H669" s="6">
        <v>43966</v>
      </c>
      <c r="I669" s="12">
        <f t="shared" si="10"/>
        <v>5</v>
      </c>
    </row>
    <row r="670" spans="1:9" x14ac:dyDescent="0.25">
      <c r="A670" s="1" t="s">
        <v>1156</v>
      </c>
      <c r="B670" s="1" t="s">
        <v>9</v>
      </c>
      <c r="C670" s="1" t="s">
        <v>97</v>
      </c>
      <c r="D670" s="1" t="s">
        <v>97</v>
      </c>
      <c r="E670" s="4" t="s">
        <v>10</v>
      </c>
      <c r="F670" s="4">
        <v>38</v>
      </c>
      <c r="G670" s="1" t="s">
        <v>11</v>
      </c>
      <c r="H670" s="6">
        <v>43966</v>
      </c>
      <c r="I670" s="12">
        <f t="shared" si="10"/>
        <v>5</v>
      </c>
    </row>
    <row r="671" spans="1:9" x14ac:dyDescent="0.25">
      <c r="A671" s="1" t="s">
        <v>509</v>
      </c>
      <c r="B671" s="1" t="s">
        <v>9</v>
      </c>
      <c r="C671" s="1" t="s">
        <v>9</v>
      </c>
      <c r="D671" s="1" t="s">
        <v>9</v>
      </c>
      <c r="E671" s="4" t="s">
        <v>10</v>
      </c>
      <c r="F671" s="4">
        <v>53</v>
      </c>
      <c r="G671" s="1" t="s">
        <v>11</v>
      </c>
      <c r="H671" s="6">
        <v>43966</v>
      </c>
      <c r="I671" s="12">
        <f t="shared" si="10"/>
        <v>5</v>
      </c>
    </row>
    <row r="672" spans="1:9" x14ac:dyDescent="0.25">
      <c r="A672" s="1" t="s">
        <v>1157</v>
      </c>
      <c r="B672" s="1" t="s">
        <v>9</v>
      </c>
      <c r="C672" s="1" t="s">
        <v>9</v>
      </c>
      <c r="D672" s="1" t="s">
        <v>9</v>
      </c>
      <c r="E672" s="4" t="s">
        <v>10</v>
      </c>
      <c r="F672" s="4">
        <v>54</v>
      </c>
      <c r="G672" s="1" t="s">
        <v>17</v>
      </c>
      <c r="H672" s="6">
        <v>43966</v>
      </c>
      <c r="I672" s="12">
        <f t="shared" si="10"/>
        <v>5</v>
      </c>
    </row>
    <row r="673" spans="1:9" x14ac:dyDescent="0.25">
      <c r="A673" s="1" t="s">
        <v>952</v>
      </c>
      <c r="B673" s="1" t="s">
        <v>9</v>
      </c>
      <c r="C673" s="1" t="s">
        <v>9</v>
      </c>
      <c r="D673" s="1" t="s">
        <v>13</v>
      </c>
      <c r="E673" s="4" t="s">
        <v>10</v>
      </c>
      <c r="F673" s="4">
        <v>56</v>
      </c>
      <c r="G673" s="1" t="s">
        <v>11</v>
      </c>
      <c r="H673" s="6">
        <v>43966</v>
      </c>
      <c r="I673" s="12">
        <f t="shared" si="10"/>
        <v>5</v>
      </c>
    </row>
    <row r="674" spans="1:9" x14ac:dyDescent="0.25">
      <c r="A674" s="1" t="s">
        <v>1415</v>
      </c>
      <c r="B674" s="1" t="s">
        <v>9</v>
      </c>
      <c r="C674" s="1" t="s">
        <v>9</v>
      </c>
      <c r="D674" s="1" t="s">
        <v>9</v>
      </c>
      <c r="E674" s="4" t="s">
        <v>1301</v>
      </c>
      <c r="F674" s="4">
        <v>64</v>
      </c>
      <c r="G674" s="1" t="s">
        <v>11</v>
      </c>
      <c r="H674" s="6">
        <v>43966</v>
      </c>
      <c r="I674" s="12">
        <f t="shared" si="10"/>
        <v>5</v>
      </c>
    </row>
    <row r="675" spans="1:9" x14ac:dyDescent="0.25">
      <c r="A675" s="1" t="s">
        <v>1251</v>
      </c>
      <c r="B675" s="1" t="s">
        <v>9</v>
      </c>
      <c r="C675" s="1" t="s">
        <v>9</v>
      </c>
      <c r="D675" s="1" t="s">
        <v>47</v>
      </c>
      <c r="E675" s="4" t="s">
        <v>10</v>
      </c>
      <c r="F675" s="4">
        <v>25</v>
      </c>
      <c r="G675" s="1" t="s">
        <v>17</v>
      </c>
      <c r="H675" s="6">
        <v>43967</v>
      </c>
      <c r="I675" s="12">
        <f t="shared" si="10"/>
        <v>5</v>
      </c>
    </row>
    <row r="676" spans="1:9" x14ac:dyDescent="0.25">
      <c r="A676" s="1" t="s">
        <v>1244</v>
      </c>
      <c r="B676" s="1" t="s">
        <v>9</v>
      </c>
      <c r="C676" s="1" t="s">
        <v>9</v>
      </c>
      <c r="D676" s="1" t="s">
        <v>16</v>
      </c>
      <c r="E676" s="4" t="s">
        <v>10</v>
      </c>
      <c r="F676" s="4">
        <v>29</v>
      </c>
      <c r="G676" s="1" t="s">
        <v>17</v>
      </c>
      <c r="H676" s="6">
        <v>43967</v>
      </c>
      <c r="I676" s="12">
        <f t="shared" si="10"/>
        <v>5</v>
      </c>
    </row>
    <row r="677" spans="1:9" x14ac:dyDescent="0.25">
      <c r="A677" s="1" t="s">
        <v>925</v>
      </c>
      <c r="B677" s="1" t="s">
        <v>9</v>
      </c>
      <c r="C677" s="1" t="s">
        <v>173</v>
      </c>
      <c r="D677" s="1" t="s">
        <v>515</v>
      </c>
      <c r="E677" s="4" t="s">
        <v>10</v>
      </c>
      <c r="F677" s="4">
        <v>31</v>
      </c>
      <c r="G677" s="1" t="s">
        <v>11</v>
      </c>
      <c r="H677" s="6">
        <v>43967</v>
      </c>
      <c r="I677" s="12">
        <f t="shared" si="10"/>
        <v>5</v>
      </c>
    </row>
    <row r="678" spans="1:9" x14ac:dyDescent="0.25">
      <c r="A678" s="1" t="s">
        <v>677</v>
      </c>
      <c r="B678" s="1" t="s">
        <v>9</v>
      </c>
      <c r="C678" s="1" t="s">
        <v>173</v>
      </c>
      <c r="D678" s="1" t="s">
        <v>515</v>
      </c>
      <c r="E678" s="4" t="s">
        <v>10</v>
      </c>
      <c r="F678" s="4">
        <v>35</v>
      </c>
      <c r="G678" s="1" t="s">
        <v>11</v>
      </c>
      <c r="H678" s="6">
        <v>43967</v>
      </c>
      <c r="I678" s="12">
        <f t="shared" si="10"/>
        <v>5</v>
      </c>
    </row>
    <row r="679" spans="1:9" x14ac:dyDescent="0.25">
      <c r="A679" s="1" t="s">
        <v>930</v>
      </c>
      <c r="B679" s="1" t="s">
        <v>9</v>
      </c>
      <c r="C679" s="1" t="s">
        <v>173</v>
      </c>
      <c r="D679" s="1" t="s">
        <v>515</v>
      </c>
      <c r="E679" s="4" t="s">
        <v>10</v>
      </c>
      <c r="F679" s="4">
        <v>37</v>
      </c>
      <c r="G679" s="1" t="s">
        <v>11</v>
      </c>
      <c r="H679" s="6">
        <v>43967</v>
      </c>
      <c r="I679" s="12">
        <f t="shared" si="10"/>
        <v>5</v>
      </c>
    </row>
    <row r="680" spans="1:9" x14ac:dyDescent="0.25">
      <c r="A680" s="1" t="s">
        <v>931</v>
      </c>
      <c r="B680" s="1" t="s">
        <v>9</v>
      </c>
      <c r="C680" s="1" t="s">
        <v>9</v>
      </c>
      <c r="D680" s="1" t="s">
        <v>47</v>
      </c>
      <c r="E680" s="4" t="s">
        <v>10</v>
      </c>
      <c r="F680" s="4">
        <v>38</v>
      </c>
      <c r="G680" s="1" t="s">
        <v>11</v>
      </c>
      <c r="H680" s="6">
        <v>43967</v>
      </c>
      <c r="I680" s="12">
        <f t="shared" si="10"/>
        <v>5</v>
      </c>
    </row>
    <row r="681" spans="1:9" x14ac:dyDescent="0.25">
      <c r="A681" s="1" t="s">
        <v>835</v>
      </c>
      <c r="B681" s="1" t="s">
        <v>9</v>
      </c>
      <c r="C681" s="1" t="s">
        <v>19</v>
      </c>
      <c r="D681" s="1" t="s">
        <v>103</v>
      </c>
      <c r="E681" s="4" t="s">
        <v>10</v>
      </c>
      <c r="F681" s="4">
        <v>39</v>
      </c>
      <c r="G681" s="1" t="s">
        <v>17</v>
      </c>
      <c r="H681" s="6">
        <v>43967</v>
      </c>
      <c r="I681" s="12">
        <f t="shared" si="10"/>
        <v>5</v>
      </c>
    </row>
    <row r="682" spans="1:9" x14ac:dyDescent="0.25">
      <c r="A682" s="1" t="s">
        <v>947</v>
      </c>
      <c r="B682" s="1" t="s">
        <v>9</v>
      </c>
      <c r="C682" s="1" t="s">
        <v>9</v>
      </c>
      <c r="D682" s="1" t="s">
        <v>16</v>
      </c>
      <c r="E682" s="4" t="s">
        <v>10</v>
      </c>
      <c r="F682" s="4">
        <v>50</v>
      </c>
      <c r="G682" s="1" t="s">
        <v>11</v>
      </c>
      <c r="H682" s="6">
        <v>43967</v>
      </c>
      <c r="I682" s="12">
        <f t="shared" si="10"/>
        <v>5</v>
      </c>
    </row>
    <row r="683" spans="1:9" x14ac:dyDescent="0.25">
      <c r="A683" s="1" t="s">
        <v>78</v>
      </c>
      <c r="B683" s="1" t="s">
        <v>9</v>
      </c>
      <c r="C683" s="1" t="s">
        <v>9</v>
      </c>
      <c r="D683" s="1" t="s">
        <v>16</v>
      </c>
      <c r="E683" s="4" t="s">
        <v>10</v>
      </c>
      <c r="F683" s="4">
        <v>62</v>
      </c>
      <c r="G683" s="1" t="s">
        <v>17</v>
      </c>
      <c r="H683" s="6">
        <v>43967</v>
      </c>
      <c r="I683" s="12">
        <f t="shared" si="10"/>
        <v>5</v>
      </c>
    </row>
    <row r="684" spans="1:9" x14ac:dyDescent="0.25">
      <c r="A684" s="1" t="s">
        <v>80</v>
      </c>
      <c r="B684" s="1" t="s">
        <v>9</v>
      </c>
      <c r="C684" s="1" t="s">
        <v>9</v>
      </c>
      <c r="D684" s="1" t="s">
        <v>16</v>
      </c>
      <c r="E684" s="4" t="s">
        <v>10</v>
      </c>
      <c r="F684" s="4">
        <v>65</v>
      </c>
      <c r="G684" s="1" t="s">
        <v>17</v>
      </c>
      <c r="H684" s="6">
        <v>43967</v>
      </c>
      <c r="I684" s="12">
        <f t="shared" si="10"/>
        <v>5</v>
      </c>
    </row>
    <row r="685" spans="1:9" x14ac:dyDescent="0.25">
      <c r="A685" s="1" t="s">
        <v>696</v>
      </c>
      <c r="B685" s="1" t="s">
        <v>9</v>
      </c>
      <c r="C685" s="1" t="s">
        <v>97</v>
      </c>
      <c r="D685" s="1" t="s">
        <v>97</v>
      </c>
      <c r="E685" s="4" t="s">
        <v>10</v>
      </c>
      <c r="F685" s="4">
        <v>19</v>
      </c>
      <c r="G685" s="1" t="s">
        <v>11</v>
      </c>
      <c r="H685" s="6">
        <v>43969</v>
      </c>
      <c r="I685" s="12">
        <f t="shared" si="10"/>
        <v>5</v>
      </c>
    </row>
    <row r="686" spans="1:9" x14ac:dyDescent="0.25">
      <c r="A686" s="1" t="s">
        <v>926</v>
      </c>
      <c r="B686" s="1" t="s">
        <v>9</v>
      </c>
      <c r="C686" s="1" t="s">
        <v>97</v>
      </c>
      <c r="D686" s="1" t="s">
        <v>97</v>
      </c>
      <c r="E686" s="4" t="s">
        <v>10</v>
      </c>
      <c r="F686" s="4">
        <v>38</v>
      </c>
      <c r="G686" s="1" t="s">
        <v>11</v>
      </c>
      <c r="H686" s="6">
        <v>43969</v>
      </c>
      <c r="I686" s="12">
        <f t="shared" si="10"/>
        <v>5</v>
      </c>
    </row>
    <row r="687" spans="1:9" x14ac:dyDescent="0.25">
      <c r="A687" s="1" t="s">
        <v>680</v>
      </c>
      <c r="B687" s="1" t="s">
        <v>9</v>
      </c>
      <c r="C687" s="1" t="s">
        <v>9</v>
      </c>
      <c r="D687" s="1" t="s">
        <v>9</v>
      </c>
      <c r="E687" s="4" t="s">
        <v>10</v>
      </c>
      <c r="F687" s="4">
        <v>41</v>
      </c>
      <c r="G687" s="1" t="s">
        <v>11</v>
      </c>
      <c r="H687" s="6">
        <v>43969</v>
      </c>
      <c r="I687" s="12">
        <f t="shared" si="10"/>
        <v>5</v>
      </c>
    </row>
    <row r="688" spans="1:9" x14ac:dyDescent="0.25">
      <c r="A688" s="1" t="s">
        <v>975</v>
      </c>
      <c r="B688" s="1" t="s">
        <v>9</v>
      </c>
      <c r="C688" s="1" t="s">
        <v>9</v>
      </c>
      <c r="D688" s="1" t="s">
        <v>16</v>
      </c>
      <c r="E688" s="4" t="s">
        <v>10</v>
      </c>
      <c r="F688" s="4">
        <v>41</v>
      </c>
      <c r="G688" s="1" t="s">
        <v>11</v>
      </c>
      <c r="H688" s="6">
        <v>43969</v>
      </c>
      <c r="I688" s="12">
        <f t="shared" si="10"/>
        <v>5</v>
      </c>
    </row>
    <row r="689" spans="1:9" x14ac:dyDescent="0.25">
      <c r="A689" s="1" t="s">
        <v>978</v>
      </c>
      <c r="B689" s="1" t="s">
        <v>9</v>
      </c>
      <c r="C689" s="1" t="s">
        <v>9</v>
      </c>
      <c r="D689" s="1" t="s">
        <v>56</v>
      </c>
      <c r="E689" s="4" t="s">
        <v>10</v>
      </c>
      <c r="F689" s="4">
        <v>48</v>
      </c>
      <c r="G689" s="1" t="s">
        <v>11</v>
      </c>
      <c r="H689" s="6">
        <v>43969</v>
      </c>
      <c r="I689" s="12">
        <f t="shared" si="10"/>
        <v>5</v>
      </c>
    </row>
    <row r="690" spans="1:9" x14ac:dyDescent="0.25">
      <c r="A690" s="1" t="s">
        <v>1328</v>
      </c>
      <c r="B690" s="1" t="s">
        <v>9</v>
      </c>
      <c r="C690" s="1" t="s">
        <v>9</v>
      </c>
      <c r="D690" s="1" t="s">
        <v>9</v>
      </c>
      <c r="E690" s="4" t="s">
        <v>1301</v>
      </c>
      <c r="F690" s="4">
        <v>55</v>
      </c>
      <c r="G690" s="1" t="s">
        <v>17</v>
      </c>
      <c r="H690" s="6">
        <v>43969</v>
      </c>
      <c r="I690" s="12">
        <f t="shared" si="10"/>
        <v>5</v>
      </c>
    </row>
    <row r="691" spans="1:9" x14ac:dyDescent="0.25">
      <c r="A691" s="1" t="s">
        <v>1183</v>
      </c>
      <c r="B691" s="1" t="s">
        <v>9</v>
      </c>
      <c r="C691" s="1" t="s">
        <v>191</v>
      </c>
      <c r="D691" s="1" t="s">
        <v>766</v>
      </c>
      <c r="E691" s="4" t="s">
        <v>10</v>
      </c>
      <c r="F691" s="4">
        <v>1</v>
      </c>
      <c r="G691" s="1" t="s">
        <v>11</v>
      </c>
      <c r="H691" s="6">
        <v>43970</v>
      </c>
      <c r="I691" s="12">
        <f t="shared" si="10"/>
        <v>5</v>
      </c>
    </row>
    <row r="692" spans="1:9" x14ac:dyDescent="0.25">
      <c r="A692" s="1" t="s">
        <v>1184</v>
      </c>
      <c r="B692" s="1" t="s">
        <v>9</v>
      </c>
      <c r="C692" s="1" t="s">
        <v>9</v>
      </c>
      <c r="D692" s="1" t="s">
        <v>16</v>
      </c>
      <c r="E692" s="4" t="s">
        <v>10</v>
      </c>
      <c r="F692" s="4">
        <v>2</v>
      </c>
      <c r="G692" s="1" t="s">
        <v>11</v>
      </c>
      <c r="H692" s="6">
        <v>43970</v>
      </c>
      <c r="I692" s="12">
        <f t="shared" si="10"/>
        <v>5</v>
      </c>
    </row>
    <row r="693" spans="1:9" x14ac:dyDescent="0.25">
      <c r="A693" s="1" t="s">
        <v>1272</v>
      </c>
      <c r="B693" s="1" t="s">
        <v>9</v>
      </c>
      <c r="C693" s="1" t="s">
        <v>9</v>
      </c>
      <c r="D693" s="1" t="s">
        <v>16</v>
      </c>
      <c r="E693" s="4" t="s">
        <v>10</v>
      </c>
      <c r="F693" s="4">
        <v>2</v>
      </c>
      <c r="G693" s="1" t="s">
        <v>17</v>
      </c>
      <c r="H693" s="6">
        <v>43970</v>
      </c>
      <c r="I693" s="12">
        <f t="shared" si="10"/>
        <v>5</v>
      </c>
    </row>
    <row r="694" spans="1:9" x14ac:dyDescent="0.25">
      <c r="A694" s="1" t="s">
        <v>1273</v>
      </c>
      <c r="B694" s="1" t="s">
        <v>9</v>
      </c>
      <c r="C694" s="1" t="s">
        <v>9</v>
      </c>
      <c r="D694" s="1" t="s">
        <v>16</v>
      </c>
      <c r="E694" s="4" t="s">
        <v>10</v>
      </c>
      <c r="F694" s="4">
        <v>4</v>
      </c>
      <c r="G694" s="1" t="s">
        <v>17</v>
      </c>
      <c r="H694" s="6">
        <v>43970</v>
      </c>
      <c r="I694" s="12">
        <f t="shared" si="10"/>
        <v>5</v>
      </c>
    </row>
    <row r="695" spans="1:9" x14ac:dyDescent="0.25">
      <c r="A695" s="1" t="s">
        <v>1274</v>
      </c>
      <c r="B695" s="1" t="s">
        <v>9</v>
      </c>
      <c r="C695" s="1" t="s">
        <v>9</v>
      </c>
      <c r="D695" s="1" t="s">
        <v>16</v>
      </c>
      <c r="E695" s="4" t="s">
        <v>10</v>
      </c>
      <c r="F695" s="4">
        <v>5</v>
      </c>
      <c r="G695" s="1" t="s">
        <v>17</v>
      </c>
      <c r="H695" s="6">
        <v>43970</v>
      </c>
      <c r="I695" s="12">
        <f t="shared" si="10"/>
        <v>5</v>
      </c>
    </row>
    <row r="696" spans="1:9" x14ac:dyDescent="0.25">
      <c r="A696" s="1" t="s">
        <v>1186</v>
      </c>
      <c r="B696" s="1" t="s">
        <v>9</v>
      </c>
      <c r="C696" s="1" t="s">
        <v>9</v>
      </c>
      <c r="D696" s="1" t="s">
        <v>16</v>
      </c>
      <c r="E696" s="4" t="s">
        <v>10</v>
      </c>
      <c r="F696" s="4">
        <v>6</v>
      </c>
      <c r="G696" s="1" t="s">
        <v>11</v>
      </c>
      <c r="H696" s="6">
        <v>43970</v>
      </c>
      <c r="I696" s="12">
        <f t="shared" si="10"/>
        <v>5</v>
      </c>
    </row>
    <row r="697" spans="1:9" x14ac:dyDescent="0.25">
      <c r="A697" s="1" t="s">
        <v>1187</v>
      </c>
      <c r="B697" s="1" t="s">
        <v>9</v>
      </c>
      <c r="C697" s="1" t="s">
        <v>9</v>
      </c>
      <c r="D697" s="1" t="s">
        <v>16</v>
      </c>
      <c r="E697" s="4" t="s">
        <v>10</v>
      </c>
      <c r="F697" s="4">
        <v>11</v>
      </c>
      <c r="G697" s="1" t="s">
        <v>11</v>
      </c>
      <c r="H697" s="6">
        <v>43970</v>
      </c>
      <c r="I697" s="12">
        <f t="shared" si="10"/>
        <v>5</v>
      </c>
    </row>
    <row r="698" spans="1:9" x14ac:dyDescent="0.25">
      <c r="A698" s="1" t="s">
        <v>964</v>
      </c>
      <c r="B698" s="1" t="s">
        <v>9</v>
      </c>
      <c r="C698" s="1" t="s">
        <v>191</v>
      </c>
      <c r="D698" s="1" t="s">
        <v>965</v>
      </c>
      <c r="E698" s="4" t="s">
        <v>10</v>
      </c>
      <c r="F698" s="4">
        <v>13</v>
      </c>
      <c r="G698" s="1" t="s">
        <v>11</v>
      </c>
      <c r="H698" s="6">
        <v>43970</v>
      </c>
      <c r="I698" s="12">
        <f t="shared" si="10"/>
        <v>5</v>
      </c>
    </row>
    <row r="699" spans="1:9" x14ac:dyDescent="0.25">
      <c r="A699" s="1" t="s">
        <v>984</v>
      </c>
      <c r="B699" s="1" t="s">
        <v>9</v>
      </c>
      <c r="C699" s="1" t="s">
        <v>9</v>
      </c>
      <c r="D699" s="1" t="s">
        <v>9</v>
      </c>
      <c r="E699" s="4" t="s">
        <v>10</v>
      </c>
      <c r="F699" s="4">
        <v>18</v>
      </c>
      <c r="G699" s="1" t="s">
        <v>11</v>
      </c>
      <c r="H699" s="6">
        <v>43970</v>
      </c>
      <c r="I699" s="12">
        <f t="shared" si="10"/>
        <v>5</v>
      </c>
    </row>
    <row r="700" spans="1:9" x14ac:dyDescent="0.25">
      <c r="A700" s="1" t="s">
        <v>985</v>
      </c>
      <c r="B700" s="1" t="s">
        <v>9</v>
      </c>
      <c r="C700" s="1" t="s">
        <v>191</v>
      </c>
      <c r="D700" s="1" t="s">
        <v>965</v>
      </c>
      <c r="E700" s="4" t="s">
        <v>10</v>
      </c>
      <c r="F700" s="4">
        <v>20</v>
      </c>
      <c r="G700" s="1" t="s">
        <v>11</v>
      </c>
      <c r="H700" s="6">
        <v>43970</v>
      </c>
      <c r="I700" s="12">
        <f t="shared" si="10"/>
        <v>5</v>
      </c>
    </row>
    <row r="701" spans="1:9" x14ac:dyDescent="0.25">
      <c r="A701" s="1" t="s">
        <v>1259</v>
      </c>
      <c r="B701" s="1" t="s">
        <v>9</v>
      </c>
      <c r="C701" s="1" t="s">
        <v>9</v>
      </c>
      <c r="D701" s="1" t="s">
        <v>16</v>
      </c>
      <c r="E701" s="4" t="s">
        <v>10</v>
      </c>
      <c r="F701" s="4">
        <v>20</v>
      </c>
      <c r="G701" s="1" t="s">
        <v>17</v>
      </c>
      <c r="H701" s="6">
        <v>43970</v>
      </c>
      <c r="I701" s="12">
        <f t="shared" si="10"/>
        <v>5</v>
      </c>
    </row>
    <row r="702" spans="1:9" x14ac:dyDescent="0.25">
      <c r="A702" s="1" t="s">
        <v>986</v>
      </c>
      <c r="B702" s="1" t="s">
        <v>9</v>
      </c>
      <c r="C702" s="1" t="s">
        <v>9</v>
      </c>
      <c r="D702" s="1" t="s">
        <v>16</v>
      </c>
      <c r="E702" s="4" t="s">
        <v>10</v>
      </c>
      <c r="F702" s="4">
        <v>22</v>
      </c>
      <c r="G702" s="1" t="s">
        <v>11</v>
      </c>
      <c r="H702" s="6">
        <v>43970</v>
      </c>
      <c r="I702" s="12">
        <f t="shared" si="10"/>
        <v>5</v>
      </c>
    </row>
    <row r="703" spans="1:9" x14ac:dyDescent="0.25">
      <c r="A703" s="1" t="s">
        <v>1207</v>
      </c>
      <c r="B703" s="1" t="s">
        <v>9</v>
      </c>
      <c r="C703" s="1" t="s">
        <v>191</v>
      </c>
      <c r="D703" s="1" t="s">
        <v>965</v>
      </c>
      <c r="E703" s="4" t="s">
        <v>10</v>
      </c>
      <c r="F703" s="4">
        <v>22</v>
      </c>
      <c r="G703" s="1" t="s">
        <v>11</v>
      </c>
      <c r="H703" s="6">
        <v>43970</v>
      </c>
      <c r="I703" s="12">
        <f t="shared" si="10"/>
        <v>5</v>
      </c>
    </row>
    <row r="704" spans="1:9" x14ac:dyDescent="0.25">
      <c r="A704" s="1" t="s">
        <v>1260</v>
      </c>
      <c r="B704" s="1" t="s">
        <v>9</v>
      </c>
      <c r="C704" s="1" t="s">
        <v>9</v>
      </c>
      <c r="D704" s="1" t="s">
        <v>16</v>
      </c>
      <c r="E704" s="4" t="s">
        <v>10</v>
      </c>
      <c r="F704" s="4">
        <v>23</v>
      </c>
      <c r="G704" s="1" t="s">
        <v>17</v>
      </c>
      <c r="H704" s="6">
        <v>43970</v>
      </c>
      <c r="I704" s="12">
        <f t="shared" si="10"/>
        <v>5</v>
      </c>
    </row>
    <row r="705" spans="1:9" x14ac:dyDescent="0.25">
      <c r="A705" s="1" t="s">
        <v>1261</v>
      </c>
      <c r="B705" s="1" t="s">
        <v>9</v>
      </c>
      <c r="C705" s="1" t="s">
        <v>9</v>
      </c>
      <c r="D705" s="1" t="s">
        <v>16</v>
      </c>
      <c r="E705" s="4" t="s">
        <v>10</v>
      </c>
      <c r="F705" s="4">
        <v>23</v>
      </c>
      <c r="G705" s="1" t="s">
        <v>17</v>
      </c>
      <c r="H705" s="6">
        <v>43970</v>
      </c>
      <c r="I705" s="12">
        <f t="shared" si="10"/>
        <v>5</v>
      </c>
    </row>
    <row r="706" spans="1:9" x14ac:dyDescent="0.25">
      <c r="A706" s="1" t="s">
        <v>987</v>
      </c>
      <c r="B706" s="1" t="s">
        <v>9</v>
      </c>
      <c r="C706" s="1" t="s">
        <v>191</v>
      </c>
      <c r="D706" s="1" t="s">
        <v>191</v>
      </c>
      <c r="E706" s="4" t="s">
        <v>10</v>
      </c>
      <c r="F706" s="4">
        <v>24</v>
      </c>
      <c r="G706" s="1" t="s">
        <v>11</v>
      </c>
      <c r="H706" s="6">
        <v>43970</v>
      </c>
      <c r="I706" s="12">
        <f t="shared" ref="I706:I769" si="11">MONTH(H706)</f>
        <v>5</v>
      </c>
    </row>
    <row r="707" spans="1:9" x14ac:dyDescent="0.25">
      <c r="A707" s="1" t="s">
        <v>988</v>
      </c>
      <c r="B707" s="1" t="s">
        <v>9</v>
      </c>
      <c r="C707" s="1" t="s">
        <v>9</v>
      </c>
      <c r="D707" s="1" t="s">
        <v>16</v>
      </c>
      <c r="E707" s="4" t="s">
        <v>10</v>
      </c>
      <c r="F707" s="4">
        <v>24</v>
      </c>
      <c r="G707" s="1" t="s">
        <v>11</v>
      </c>
      <c r="H707" s="6">
        <v>43970</v>
      </c>
      <c r="I707" s="12">
        <f t="shared" si="11"/>
        <v>5</v>
      </c>
    </row>
    <row r="708" spans="1:9" x14ac:dyDescent="0.25">
      <c r="A708" s="1" t="s">
        <v>1208</v>
      </c>
      <c r="B708" s="1" t="s">
        <v>9</v>
      </c>
      <c r="C708" s="1" t="s">
        <v>9</v>
      </c>
      <c r="D708" s="1" t="s">
        <v>16</v>
      </c>
      <c r="E708" s="4" t="s">
        <v>10</v>
      </c>
      <c r="F708" s="4">
        <v>24</v>
      </c>
      <c r="G708" s="1" t="s">
        <v>11</v>
      </c>
      <c r="H708" s="6">
        <v>43970</v>
      </c>
      <c r="I708" s="12">
        <f t="shared" si="11"/>
        <v>5</v>
      </c>
    </row>
    <row r="709" spans="1:9" x14ac:dyDescent="0.25">
      <c r="A709" s="1" t="s">
        <v>1213</v>
      </c>
      <c r="B709" s="1" t="s">
        <v>9</v>
      </c>
      <c r="C709" s="1" t="s">
        <v>191</v>
      </c>
      <c r="D709" s="1" t="s">
        <v>766</v>
      </c>
      <c r="E709" s="4" t="s">
        <v>10</v>
      </c>
      <c r="F709" s="4">
        <v>26</v>
      </c>
      <c r="G709" s="1" t="s">
        <v>11</v>
      </c>
      <c r="H709" s="6">
        <v>43970</v>
      </c>
      <c r="I709" s="12">
        <f t="shared" si="11"/>
        <v>5</v>
      </c>
    </row>
    <row r="710" spans="1:9" x14ac:dyDescent="0.25">
      <c r="A710" s="1" t="s">
        <v>1174</v>
      </c>
      <c r="B710" s="1" t="s">
        <v>9</v>
      </c>
      <c r="C710" s="1" t="s">
        <v>9</v>
      </c>
      <c r="D710" s="1" t="s">
        <v>16</v>
      </c>
      <c r="E710" s="4" t="s">
        <v>10</v>
      </c>
      <c r="F710" s="4">
        <v>27</v>
      </c>
      <c r="G710" s="1" t="s">
        <v>11</v>
      </c>
      <c r="H710" s="6">
        <v>43970</v>
      </c>
      <c r="I710" s="12">
        <f t="shared" si="11"/>
        <v>5</v>
      </c>
    </row>
    <row r="711" spans="1:9" x14ac:dyDescent="0.25">
      <c r="A711" s="1" t="s">
        <v>1249</v>
      </c>
      <c r="B711" s="1" t="s">
        <v>9</v>
      </c>
      <c r="C711" s="1" t="s">
        <v>97</v>
      </c>
      <c r="D711" s="1" t="s">
        <v>1250</v>
      </c>
      <c r="E711" s="4" t="s">
        <v>10</v>
      </c>
      <c r="F711" s="4">
        <v>29</v>
      </c>
      <c r="G711" s="1" t="s">
        <v>17</v>
      </c>
      <c r="H711" s="6">
        <v>43970</v>
      </c>
      <c r="I711" s="12">
        <f t="shared" si="11"/>
        <v>5</v>
      </c>
    </row>
    <row r="712" spans="1:9" x14ac:dyDescent="0.25">
      <c r="A712" s="1" t="s">
        <v>1189</v>
      </c>
      <c r="B712" s="1" t="s">
        <v>9</v>
      </c>
      <c r="C712" s="1" t="s">
        <v>9</v>
      </c>
      <c r="D712" s="1" t="s">
        <v>16</v>
      </c>
      <c r="E712" s="4" t="s">
        <v>10</v>
      </c>
      <c r="F712" s="4">
        <v>30</v>
      </c>
      <c r="G712" s="1" t="s">
        <v>11</v>
      </c>
      <c r="H712" s="6">
        <v>43970</v>
      </c>
      <c r="I712" s="12">
        <f t="shared" si="11"/>
        <v>5</v>
      </c>
    </row>
    <row r="713" spans="1:9" x14ac:dyDescent="0.25">
      <c r="A713" s="1" t="s">
        <v>1190</v>
      </c>
      <c r="B713" s="1" t="s">
        <v>9</v>
      </c>
      <c r="C713" s="1" t="s">
        <v>9</v>
      </c>
      <c r="D713" s="1" t="s">
        <v>16</v>
      </c>
      <c r="E713" s="4" t="s">
        <v>10</v>
      </c>
      <c r="F713" s="4">
        <v>31</v>
      </c>
      <c r="G713" s="1" t="s">
        <v>11</v>
      </c>
      <c r="H713" s="6">
        <v>43970</v>
      </c>
      <c r="I713" s="12">
        <f t="shared" si="11"/>
        <v>5</v>
      </c>
    </row>
    <row r="714" spans="1:9" x14ac:dyDescent="0.25">
      <c r="A714" s="1" t="s">
        <v>1276</v>
      </c>
      <c r="B714" s="1" t="s">
        <v>9</v>
      </c>
      <c r="C714" s="1" t="s">
        <v>9</v>
      </c>
      <c r="D714" s="1" t="s">
        <v>16</v>
      </c>
      <c r="E714" s="4" t="s">
        <v>10</v>
      </c>
      <c r="F714" s="4">
        <v>31</v>
      </c>
      <c r="G714" s="1" t="s">
        <v>17</v>
      </c>
      <c r="H714" s="6">
        <v>43970</v>
      </c>
      <c r="I714" s="12">
        <f t="shared" si="11"/>
        <v>5</v>
      </c>
    </row>
    <row r="715" spans="1:9" x14ac:dyDescent="0.25">
      <c r="A715" s="1" t="s">
        <v>845</v>
      </c>
      <c r="B715" s="1" t="s">
        <v>9</v>
      </c>
      <c r="C715" s="1" t="s">
        <v>9</v>
      </c>
      <c r="D715" s="1" t="s">
        <v>13</v>
      </c>
      <c r="E715" s="4" t="s">
        <v>10</v>
      </c>
      <c r="F715" s="4">
        <v>32</v>
      </c>
      <c r="G715" s="1" t="s">
        <v>17</v>
      </c>
      <c r="H715" s="6">
        <v>43970</v>
      </c>
      <c r="I715" s="12">
        <f t="shared" si="11"/>
        <v>5</v>
      </c>
    </row>
    <row r="716" spans="1:9" x14ac:dyDescent="0.25">
      <c r="A716" s="1" t="s">
        <v>1277</v>
      </c>
      <c r="B716" s="1" t="s">
        <v>9</v>
      </c>
      <c r="C716" s="1" t="s">
        <v>9</v>
      </c>
      <c r="D716" s="1" t="s">
        <v>16</v>
      </c>
      <c r="E716" s="4" t="s">
        <v>10</v>
      </c>
      <c r="F716" s="4">
        <v>32</v>
      </c>
      <c r="G716" s="1" t="s">
        <v>17</v>
      </c>
      <c r="H716" s="6">
        <v>43970</v>
      </c>
      <c r="I716" s="12">
        <f t="shared" si="11"/>
        <v>5</v>
      </c>
    </row>
    <row r="717" spans="1:9" x14ac:dyDescent="0.25">
      <c r="A717" s="2" t="s">
        <v>1191</v>
      </c>
      <c r="B717" s="1" t="s">
        <v>9</v>
      </c>
      <c r="C717" s="1" t="s">
        <v>9</v>
      </c>
      <c r="D717" s="1" t="s">
        <v>16</v>
      </c>
      <c r="E717" s="4" t="s">
        <v>10</v>
      </c>
      <c r="F717" s="4">
        <v>34</v>
      </c>
      <c r="G717" s="1" t="s">
        <v>11</v>
      </c>
      <c r="H717" s="6">
        <v>43970</v>
      </c>
      <c r="I717" s="12">
        <f t="shared" si="11"/>
        <v>5</v>
      </c>
    </row>
    <row r="718" spans="1:9" x14ac:dyDescent="0.25">
      <c r="A718" s="1" t="s">
        <v>659</v>
      </c>
      <c r="B718" s="1" t="s">
        <v>9</v>
      </c>
      <c r="C718" s="1" t="s">
        <v>9</v>
      </c>
      <c r="D718" s="1" t="s">
        <v>47</v>
      </c>
      <c r="E718" s="4" t="s">
        <v>10</v>
      </c>
      <c r="F718" s="4">
        <v>39</v>
      </c>
      <c r="G718" s="1" t="s">
        <v>11</v>
      </c>
      <c r="H718" s="6">
        <v>43970</v>
      </c>
      <c r="I718" s="12">
        <f t="shared" si="11"/>
        <v>5</v>
      </c>
    </row>
    <row r="719" spans="1:9" x14ac:dyDescent="0.25">
      <c r="A719" s="1" t="s">
        <v>935</v>
      </c>
      <c r="B719" s="1" t="s">
        <v>9</v>
      </c>
      <c r="C719" s="1" t="s">
        <v>19</v>
      </c>
      <c r="D719" s="1" t="s">
        <v>25</v>
      </c>
      <c r="E719" s="4" t="s">
        <v>10</v>
      </c>
      <c r="F719" s="4">
        <v>41</v>
      </c>
      <c r="G719" s="1" t="s">
        <v>11</v>
      </c>
      <c r="H719" s="6">
        <v>43970</v>
      </c>
      <c r="I719" s="12">
        <f t="shared" si="11"/>
        <v>5</v>
      </c>
    </row>
    <row r="720" spans="1:9" x14ac:dyDescent="0.25">
      <c r="A720" s="1" t="s">
        <v>936</v>
      </c>
      <c r="B720" s="1" t="s">
        <v>9</v>
      </c>
      <c r="C720" s="1" t="s">
        <v>191</v>
      </c>
      <c r="D720" s="1" t="s">
        <v>314</v>
      </c>
      <c r="E720" s="4" t="s">
        <v>10</v>
      </c>
      <c r="F720" s="4">
        <v>41</v>
      </c>
      <c r="G720" s="1" t="s">
        <v>11</v>
      </c>
      <c r="H720" s="6">
        <v>43970</v>
      </c>
      <c r="I720" s="12">
        <f t="shared" si="11"/>
        <v>5</v>
      </c>
    </row>
    <row r="721" spans="1:9" x14ac:dyDescent="0.25">
      <c r="A721" s="2" t="s">
        <v>681</v>
      </c>
      <c r="B721" s="1" t="s">
        <v>9</v>
      </c>
      <c r="C721" s="1" t="s">
        <v>65</v>
      </c>
      <c r="D721" s="1" t="s">
        <v>682</v>
      </c>
      <c r="E721" s="4" t="s">
        <v>10</v>
      </c>
      <c r="F721" s="4">
        <v>43</v>
      </c>
      <c r="G721" s="1" t="s">
        <v>11</v>
      </c>
      <c r="H721" s="6">
        <v>43970</v>
      </c>
      <c r="I721" s="12">
        <f t="shared" si="11"/>
        <v>5</v>
      </c>
    </row>
    <row r="722" spans="1:9" x14ac:dyDescent="0.25">
      <c r="A722" s="1" t="s">
        <v>369</v>
      </c>
      <c r="B722" s="1" t="s">
        <v>9</v>
      </c>
      <c r="C722" s="1" t="s">
        <v>42</v>
      </c>
      <c r="D722" s="1" t="s">
        <v>43</v>
      </c>
      <c r="E722" s="4" t="s">
        <v>10</v>
      </c>
      <c r="F722" s="4">
        <v>44</v>
      </c>
      <c r="G722" s="1" t="s">
        <v>11</v>
      </c>
      <c r="H722" s="6">
        <v>43970</v>
      </c>
      <c r="I722" s="12">
        <f t="shared" si="11"/>
        <v>5</v>
      </c>
    </row>
    <row r="723" spans="1:9" x14ac:dyDescent="0.25">
      <c r="A723" s="1" t="s">
        <v>382</v>
      </c>
      <c r="B723" s="1" t="s">
        <v>9</v>
      </c>
      <c r="C723" s="1" t="s">
        <v>42</v>
      </c>
      <c r="D723" s="1" t="s">
        <v>43</v>
      </c>
      <c r="E723" s="4" t="s">
        <v>10</v>
      </c>
      <c r="F723" s="4">
        <v>46</v>
      </c>
      <c r="G723" s="1" t="s">
        <v>11</v>
      </c>
      <c r="H723" s="6">
        <v>43970</v>
      </c>
      <c r="I723" s="12">
        <f t="shared" si="11"/>
        <v>5</v>
      </c>
    </row>
    <row r="724" spans="1:9" x14ac:dyDescent="0.25">
      <c r="A724" s="1" t="s">
        <v>873</v>
      </c>
      <c r="B724" s="1" t="s">
        <v>9</v>
      </c>
      <c r="C724" s="1" t="s">
        <v>97</v>
      </c>
      <c r="D724" s="1" t="s">
        <v>97</v>
      </c>
      <c r="E724" s="4" t="s">
        <v>10</v>
      </c>
      <c r="F724" s="4">
        <v>47</v>
      </c>
      <c r="G724" s="1" t="s">
        <v>17</v>
      </c>
      <c r="H724" s="6">
        <v>43970</v>
      </c>
      <c r="I724" s="12">
        <f t="shared" si="11"/>
        <v>5</v>
      </c>
    </row>
    <row r="725" spans="1:9" x14ac:dyDescent="0.25">
      <c r="A725" s="1" t="s">
        <v>1202</v>
      </c>
      <c r="B725" s="1" t="s">
        <v>9</v>
      </c>
      <c r="C725" s="1" t="s">
        <v>140</v>
      </c>
      <c r="D725" s="1" t="s">
        <v>140</v>
      </c>
      <c r="E725" s="4" t="s">
        <v>10</v>
      </c>
      <c r="F725" s="4">
        <v>47</v>
      </c>
      <c r="G725" s="1" t="s">
        <v>11</v>
      </c>
      <c r="H725" s="6">
        <v>43970</v>
      </c>
      <c r="I725" s="12">
        <f t="shared" si="11"/>
        <v>5</v>
      </c>
    </row>
    <row r="726" spans="1:9" x14ac:dyDescent="0.25">
      <c r="A726" s="1" t="s">
        <v>876</v>
      </c>
      <c r="B726" s="1" t="s">
        <v>9</v>
      </c>
      <c r="C726" s="1" t="s">
        <v>97</v>
      </c>
      <c r="D726" s="1" t="s">
        <v>97</v>
      </c>
      <c r="E726" s="4" t="s">
        <v>10</v>
      </c>
      <c r="F726" s="4">
        <v>52</v>
      </c>
      <c r="G726" s="1" t="s">
        <v>17</v>
      </c>
      <c r="H726" s="6">
        <v>43970</v>
      </c>
      <c r="I726" s="12">
        <f t="shared" si="11"/>
        <v>5</v>
      </c>
    </row>
    <row r="727" spans="1:9" x14ac:dyDescent="0.25">
      <c r="A727" s="1" t="s">
        <v>826</v>
      </c>
      <c r="B727" s="1" t="s">
        <v>9</v>
      </c>
      <c r="C727" s="1" t="s">
        <v>97</v>
      </c>
      <c r="D727" s="1" t="s">
        <v>97</v>
      </c>
      <c r="E727" s="4" t="s">
        <v>10</v>
      </c>
      <c r="F727" s="4">
        <v>57</v>
      </c>
      <c r="G727" s="1" t="s">
        <v>17</v>
      </c>
      <c r="H727" s="6">
        <v>43970</v>
      </c>
      <c r="I727" s="12">
        <f t="shared" si="11"/>
        <v>5</v>
      </c>
    </row>
    <row r="728" spans="1:9" x14ac:dyDescent="0.25">
      <c r="A728" s="1" t="s">
        <v>843</v>
      </c>
      <c r="B728" s="1" t="s">
        <v>9</v>
      </c>
      <c r="C728" s="1" t="s">
        <v>9</v>
      </c>
      <c r="D728" s="1" t="s">
        <v>16</v>
      </c>
      <c r="E728" s="4" t="s">
        <v>10</v>
      </c>
      <c r="F728" s="4">
        <v>59</v>
      </c>
      <c r="G728" s="1" t="s">
        <v>17</v>
      </c>
      <c r="H728" s="6">
        <v>43970</v>
      </c>
      <c r="I728" s="12">
        <f t="shared" si="11"/>
        <v>5</v>
      </c>
    </row>
    <row r="729" spans="1:9" x14ac:dyDescent="0.25">
      <c r="A729" s="1" t="s">
        <v>844</v>
      </c>
      <c r="B729" s="1" t="s">
        <v>9</v>
      </c>
      <c r="C729" s="1" t="s">
        <v>19</v>
      </c>
      <c r="D729" s="1" t="s">
        <v>25</v>
      </c>
      <c r="E729" s="4" t="s">
        <v>10</v>
      </c>
      <c r="F729" s="4">
        <v>69</v>
      </c>
      <c r="G729" s="1" t="s">
        <v>17</v>
      </c>
      <c r="H729" s="6">
        <v>43970</v>
      </c>
      <c r="I729" s="12">
        <f t="shared" si="11"/>
        <v>5</v>
      </c>
    </row>
    <row r="730" spans="1:9" x14ac:dyDescent="0.25">
      <c r="A730" s="1" t="s">
        <v>667</v>
      </c>
      <c r="B730" s="1" t="s">
        <v>9</v>
      </c>
      <c r="C730" s="1" t="s">
        <v>9</v>
      </c>
      <c r="D730" s="1" t="s">
        <v>16</v>
      </c>
      <c r="E730" s="4" t="s">
        <v>10</v>
      </c>
      <c r="F730" s="4">
        <v>12</v>
      </c>
      <c r="G730" s="1" t="s">
        <v>11</v>
      </c>
      <c r="H730" s="6">
        <v>43971</v>
      </c>
      <c r="I730" s="12">
        <f t="shared" si="11"/>
        <v>5</v>
      </c>
    </row>
    <row r="731" spans="1:9" x14ac:dyDescent="0.25">
      <c r="A731" s="1" t="s">
        <v>1188</v>
      </c>
      <c r="B731" s="1" t="s">
        <v>9</v>
      </c>
      <c r="C731" s="1" t="s">
        <v>191</v>
      </c>
      <c r="D731" s="1" t="s">
        <v>766</v>
      </c>
      <c r="E731" s="4" t="s">
        <v>10</v>
      </c>
      <c r="F731" s="4">
        <v>16</v>
      </c>
      <c r="G731" s="1" t="s">
        <v>11</v>
      </c>
      <c r="H731" s="6">
        <v>43971</v>
      </c>
      <c r="I731" s="12">
        <f t="shared" si="11"/>
        <v>5</v>
      </c>
    </row>
    <row r="732" spans="1:9" x14ac:dyDescent="0.25">
      <c r="A732" s="1" t="s">
        <v>956</v>
      </c>
      <c r="B732" s="1" t="s">
        <v>9</v>
      </c>
      <c r="C732" s="1" t="s">
        <v>9</v>
      </c>
      <c r="D732" s="1" t="s">
        <v>13</v>
      </c>
      <c r="E732" s="4" t="s">
        <v>10</v>
      </c>
      <c r="F732" s="4">
        <v>22</v>
      </c>
      <c r="G732" s="1" t="s">
        <v>11</v>
      </c>
      <c r="H732" s="6">
        <v>43971</v>
      </c>
      <c r="I732" s="12">
        <f t="shared" si="11"/>
        <v>5</v>
      </c>
    </row>
    <row r="733" spans="1:9" x14ac:dyDescent="0.25">
      <c r="A733" s="1" t="s">
        <v>1248</v>
      </c>
      <c r="B733" s="1" t="s">
        <v>9</v>
      </c>
      <c r="C733" s="1" t="s">
        <v>9</v>
      </c>
      <c r="D733" s="1" t="s">
        <v>9</v>
      </c>
      <c r="E733" s="4" t="s">
        <v>10</v>
      </c>
      <c r="F733" s="4">
        <v>23</v>
      </c>
      <c r="G733" s="1" t="s">
        <v>17</v>
      </c>
      <c r="H733" s="6">
        <v>43971</v>
      </c>
      <c r="I733" s="12">
        <f t="shared" si="11"/>
        <v>5</v>
      </c>
    </row>
    <row r="734" spans="1:9" x14ac:dyDescent="0.25">
      <c r="A734" s="1" t="s">
        <v>861</v>
      </c>
      <c r="B734" s="1" t="s">
        <v>9</v>
      </c>
      <c r="C734" s="1" t="s">
        <v>9</v>
      </c>
      <c r="D734" s="1" t="s">
        <v>9</v>
      </c>
      <c r="E734" s="4" t="s">
        <v>10</v>
      </c>
      <c r="F734" s="4">
        <v>24</v>
      </c>
      <c r="G734" s="1" t="s">
        <v>17</v>
      </c>
      <c r="H734" s="6">
        <v>43971</v>
      </c>
      <c r="I734" s="12">
        <f t="shared" si="11"/>
        <v>5</v>
      </c>
    </row>
    <row r="735" spans="1:9" x14ac:dyDescent="0.25">
      <c r="A735" s="1" t="s">
        <v>1175</v>
      </c>
      <c r="B735" s="1" t="s">
        <v>9</v>
      </c>
      <c r="C735" s="1" t="s">
        <v>19</v>
      </c>
      <c r="D735" s="1" t="s">
        <v>67</v>
      </c>
      <c r="E735" s="4" t="s">
        <v>10</v>
      </c>
      <c r="F735" s="4">
        <v>25</v>
      </c>
      <c r="G735" s="1" t="s">
        <v>11</v>
      </c>
      <c r="H735" s="6">
        <v>43971</v>
      </c>
      <c r="I735" s="12">
        <f t="shared" si="11"/>
        <v>5</v>
      </c>
    </row>
    <row r="736" spans="1:9" x14ac:dyDescent="0.25">
      <c r="A736" s="1" t="s">
        <v>701</v>
      </c>
      <c r="B736" s="1" t="s">
        <v>9</v>
      </c>
      <c r="C736" s="1" t="s">
        <v>34</v>
      </c>
      <c r="D736" s="1" t="s">
        <v>34</v>
      </c>
      <c r="E736" s="4" t="s">
        <v>10</v>
      </c>
      <c r="F736" s="4">
        <v>26</v>
      </c>
      <c r="G736" s="1" t="s">
        <v>11</v>
      </c>
      <c r="H736" s="6">
        <v>43971</v>
      </c>
      <c r="I736" s="12">
        <f t="shared" si="11"/>
        <v>5</v>
      </c>
    </row>
    <row r="737" spans="1:9" x14ac:dyDescent="0.25">
      <c r="A737" s="1" t="s">
        <v>514</v>
      </c>
      <c r="B737" s="1" t="s">
        <v>9</v>
      </c>
      <c r="C737" s="1" t="s">
        <v>173</v>
      </c>
      <c r="D737" s="1" t="s">
        <v>515</v>
      </c>
      <c r="E737" s="4" t="s">
        <v>10</v>
      </c>
      <c r="F737" s="4">
        <v>27</v>
      </c>
      <c r="G737" s="1" t="s">
        <v>11</v>
      </c>
      <c r="H737" s="6">
        <v>43971</v>
      </c>
      <c r="I737" s="12">
        <f t="shared" si="11"/>
        <v>5</v>
      </c>
    </row>
    <row r="738" spans="1:9" x14ac:dyDescent="0.25">
      <c r="A738" s="1" t="s">
        <v>702</v>
      </c>
      <c r="B738" s="1" t="s">
        <v>9</v>
      </c>
      <c r="C738" s="1" t="s">
        <v>9</v>
      </c>
      <c r="D738" s="1" t="s">
        <v>56</v>
      </c>
      <c r="E738" s="4" t="s">
        <v>10</v>
      </c>
      <c r="F738" s="4">
        <v>28</v>
      </c>
      <c r="G738" s="1" t="s">
        <v>11</v>
      </c>
      <c r="H738" s="6">
        <v>43971</v>
      </c>
      <c r="I738" s="12">
        <f t="shared" si="11"/>
        <v>5</v>
      </c>
    </row>
    <row r="739" spans="1:9" x14ac:dyDescent="0.25">
      <c r="A739" s="1" t="s">
        <v>526</v>
      </c>
      <c r="B739" s="1" t="s">
        <v>9</v>
      </c>
      <c r="C739" s="1" t="s">
        <v>42</v>
      </c>
      <c r="D739" s="1" t="s">
        <v>43</v>
      </c>
      <c r="E739" s="4" t="s">
        <v>10</v>
      </c>
      <c r="F739" s="4">
        <v>30</v>
      </c>
      <c r="G739" s="1" t="s">
        <v>11</v>
      </c>
      <c r="H739" s="6">
        <v>43971</v>
      </c>
      <c r="I739" s="12">
        <f t="shared" si="11"/>
        <v>5</v>
      </c>
    </row>
    <row r="740" spans="1:9" x14ac:dyDescent="0.25">
      <c r="A740" s="1" t="s">
        <v>827</v>
      </c>
      <c r="B740" s="1" t="s">
        <v>9</v>
      </c>
      <c r="C740" s="1" t="s">
        <v>9</v>
      </c>
      <c r="D740" s="1" t="s">
        <v>16</v>
      </c>
      <c r="E740" s="4" t="s">
        <v>10</v>
      </c>
      <c r="F740" s="4">
        <v>30</v>
      </c>
      <c r="G740" s="1" t="s">
        <v>17</v>
      </c>
      <c r="H740" s="6">
        <v>43971</v>
      </c>
      <c r="I740" s="12">
        <f t="shared" si="11"/>
        <v>5</v>
      </c>
    </row>
    <row r="741" spans="1:9" x14ac:dyDescent="0.25">
      <c r="A741" s="1" t="s">
        <v>1254</v>
      </c>
      <c r="B741" s="1" t="s">
        <v>9</v>
      </c>
      <c r="C741" s="1" t="s">
        <v>19</v>
      </c>
      <c r="D741" s="1" t="s">
        <v>25</v>
      </c>
      <c r="E741" s="4" t="s">
        <v>10</v>
      </c>
      <c r="F741" s="4">
        <v>31</v>
      </c>
      <c r="G741" s="1" t="s">
        <v>17</v>
      </c>
      <c r="H741" s="6">
        <v>43971</v>
      </c>
      <c r="I741" s="12">
        <f t="shared" si="11"/>
        <v>5</v>
      </c>
    </row>
    <row r="742" spans="1:9" x14ac:dyDescent="0.25">
      <c r="A742" s="1" t="s">
        <v>922</v>
      </c>
      <c r="B742" s="1" t="s">
        <v>9</v>
      </c>
      <c r="C742" s="1" t="s">
        <v>97</v>
      </c>
      <c r="D742" s="1" t="s">
        <v>923</v>
      </c>
      <c r="E742" s="4" t="s">
        <v>10</v>
      </c>
      <c r="F742" s="4">
        <v>32</v>
      </c>
      <c r="G742" s="1" t="s">
        <v>11</v>
      </c>
      <c r="H742" s="6">
        <v>43971</v>
      </c>
      <c r="I742" s="12">
        <f t="shared" si="11"/>
        <v>5</v>
      </c>
    </row>
    <row r="743" spans="1:9" x14ac:dyDescent="0.25">
      <c r="A743" s="1" t="s">
        <v>1295</v>
      </c>
      <c r="B743" s="1" t="s">
        <v>9</v>
      </c>
      <c r="C743" s="1" t="s">
        <v>50</v>
      </c>
      <c r="D743" s="1" t="s">
        <v>454</v>
      </c>
      <c r="E743" s="4" t="s">
        <v>10</v>
      </c>
      <c r="F743" s="4">
        <v>32</v>
      </c>
      <c r="G743" s="1" t="s">
        <v>11</v>
      </c>
      <c r="H743" s="6">
        <v>43971</v>
      </c>
      <c r="I743" s="12">
        <f t="shared" si="11"/>
        <v>5</v>
      </c>
    </row>
    <row r="744" spans="1:9" x14ac:dyDescent="0.25">
      <c r="A744" s="1" t="s">
        <v>678</v>
      </c>
      <c r="B744" s="1" t="s">
        <v>9</v>
      </c>
      <c r="C744" s="1" t="s">
        <v>9</v>
      </c>
      <c r="D744" s="1" t="s">
        <v>13</v>
      </c>
      <c r="E744" s="4" t="s">
        <v>10</v>
      </c>
      <c r="F744" s="4">
        <v>35</v>
      </c>
      <c r="G744" s="1" t="s">
        <v>11</v>
      </c>
      <c r="H744" s="6">
        <v>43971</v>
      </c>
      <c r="I744" s="12">
        <f t="shared" si="11"/>
        <v>5</v>
      </c>
    </row>
    <row r="745" spans="1:9" x14ac:dyDescent="0.25">
      <c r="A745" s="1" t="s">
        <v>850</v>
      </c>
      <c r="B745" s="1" t="s">
        <v>9</v>
      </c>
      <c r="C745" s="1" t="s">
        <v>9</v>
      </c>
      <c r="D745" s="1" t="s">
        <v>13</v>
      </c>
      <c r="E745" s="4" t="s">
        <v>10</v>
      </c>
      <c r="F745" s="4">
        <v>36</v>
      </c>
      <c r="G745" s="1" t="s">
        <v>17</v>
      </c>
      <c r="H745" s="6">
        <v>43971</v>
      </c>
      <c r="I745" s="12">
        <f t="shared" si="11"/>
        <v>5</v>
      </c>
    </row>
    <row r="746" spans="1:9" x14ac:dyDescent="0.25">
      <c r="A746" s="1" t="s">
        <v>927</v>
      </c>
      <c r="B746" s="1" t="s">
        <v>9</v>
      </c>
      <c r="C746" s="1" t="s">
        <v>97</v>
      </c>
      <c r="D746" s="1" t="s">
        <v>97</v>
      </c>
      <c r="E746" s="4" t="s">
        <v>10</v>
      </c>
      <c r="F746" s="4">
        <v>36</v>
      </c>
      <c r="G746" s="1" t="s">
        <v>11</v>
      </c>
      <c r="H746" s="6">
        <v>43971</v>
      </c>
      <c r="I746" s="12">
        <f t="shared" si="11"/>
        <v>5</v>
      </c>
    </row>
    <row r="747" spans="1:9" x14ac:dyDescent="0.25">
      <c r="A747" s="1" t="s">
        <v>932</v>
      </c>
      <c r="B747" s="1" t="s">
        <v>9</v>
      </c>
      <c r="C747" s="1" t="s">
        <v>191</v>
      </c>
      <c r="D747" s="1" t="s">
        <v>808</v>
      </c>
      <c r="E747" s="4" t="s">
        <v>10</v>
      </c>
      <c r="F747" s="4">
        <v>36</v>
      </c>
      <c r="G747" s="1" t="s">
        <v>11</v>
      </c>
      <c r="H747" s="6">
        <v>43971</v>
      </c>
      <c r="I747" s="12">
        <f t="shared" si="11"/>
        <v>5</v>
      </c>
    </row>
    <row r="748" spans="1:9" x14ac:dyDescent="0.25">
      <c r="A748" s="1" t="s">
        <v>937</v>
      </c>
      <c r="B748" s="1" t="s">
        <v>9</v>
      </c>
      <c r="C748" s="1" t="s">
        <v>97</v>
      </c>
      <c r="D748" s="1" t="s">
        <v>97</v>
      </c>
      <c r="E748" s="4" t="s">
        <v>10</v>
      </c>
      <c r="F748" s="4">
        <v>40</v>
      </c>
      <c r="G748" s="1" t="s">
        <v>11</v>
      </c>
      <c r="H748" s="6">
        <v>43971</v>
      </c>
      <c r="I748" s="12">
        <f t="shared" si="11"/>
        <v>5</v>
      </c>
    </row>
    <row r="749" spans="1:9" x14ac:dyDescent="0.25">
      <c r="A749" s="1" t="s">
        <v>872</v>
      </c>
      <c r="B749" s="1" t="s">
        <v>9</v>
      </c>
      <c r="C749" s="1" t="s">
        <v>34</v>
      </c>
      <c r="D749" s="1" t="s">
        <v>34</v>
      </c>
      <c r="E749" s="4" t="s">
        <v>10</v>
      </c>
      <c r="F749" s="4">
        <v>42</v>
      </c>
      <c r="G749" s="1" t="s">
        <v>17</v>
      </c>
      <c r="H749" s="6">
        <v>43971</v>
      </c>
      <c r="I749" s="12">
        <f t="shared" si="11"/>
        <v>5</v>
      </c>
    </row>
    <row r="750" spans="1:9" x14ac:dyDescent="0.25">
      <c r="A750" s="1" t="s">
        <v>871</v>
      </c>
      <c r="B750" s="1" t="s">
        <v>9</v>
      </c>
      <c r="C750" s="1" t="s">
        <v>97</v>
      </c>
      <c r="D750" s="1" t="s">
        <v>97</v>
      </c>
      <c r="E750" s="4" t="s">
        <v>10</v>
      </c>
      <c r="F750" s="4">
        <v>44</v>
      </c>
      <c r="G750" s="1" t="s">
        <v>17</v>
      </c>
      <c r="H750" s="6">
        <v>43971</v>
      </c>
      <c r="I750" s="12">
        <f t="shared" si="11"/>
        <v>5</v>
      </c>
    </row>
    <row r="751" spans="1:9" x14ac:dyDescent="0.25">
      <c r="A751" s="1" t="s">
        <v>945</v>
      </c>
      <c r="B751" s="1" t="s">
        <v>9</v>
      </c>
      <c r="C751" s="1" t="s">
        <v>9</v>
      </c>
      <c r="D751" s="1" t="s">
        <v>13</v>
      </c>
      <c r="E751" s="4" t="s">
        <v>10</v>
      </c>
      <c r="F751" s="4">
        <v>45</v>
      </c>
      <c r="G751" s="1" t="s">
        <v>11</v>
      </c>
      <c r="H751" s="6">
        <v>43971</v>
      </c>
      <c r="I751" s="12">
        <f t="shared" si="11"/>
        <v>5</v>
      </c>
    </row>
    <row r="752" spans="1:9" x14ac:dyDescent="0.25">
      <c r="A752" s="1" t="s">
        <v>498</v>
      </c>
      <c r="B752" s="1" t="s">
        <v>9</v>
      </c>
      <c r="C752" s="1" t="s">
        <v>9</v>
      </c>
      <c r="D752" s="1" t="s">
        <v>9</v>
      </c>
      <c r="E752" s="4" t="s">
        <v>10</v>
      </c>
      <c r="F752" s="4">
        <v>46</v>
      </c>
      <c r="G752" s="1" t="s">
        <v>11</v>
      </c>
      <c r="H752" s="6">
        <v>43971</v>
      </c>
      <c r="I752" s="12">
        <f t="shared" si="11"/>
        <v>5</v>
      </c>
    </row>
    <row r="753" spans="1:9" x14ac:dyDescent="0.25">
      <c r="A753" s="1" t="s">
        <v>688</v>
      </c>
      <c r="B753" s="1" t="s">
        <v>9</v>
      </c>
      <c r="C753" s="1" t="s">
        <v>9</v>
      </c>
      <c r="D753" s="1" t="s">
        <v>689</v>
      </c>
      <c r="E753" s="4" t="s">
        <v>10</v>
      </c>
      <c r="F753" s="4">
        <v>52</v>
      </c>
      <c r="G753" s="1" t="s">
        <v>11</v>
      </c>
      <c r="H753" s="6">
        <v>43971</v>
      </c>
      <c r="I753" s="12">
        <f t="shared" si="11"/>
        <v>5</v>
      </c>
    </row>
    <row r="754" spans="1:9" x14ac:dyDescent="0.25">
      <c r="A754" s="1" t="s">
        <v>1285</v>
      </c>
      <c r="B754" s="1" t="s">
        <v>9</v>
      </c>
      <c r="C754" s="1" t="s">
        <v>9</v>
      </c>
      <c r="D754" s="1" t="s">
        <v>56</v>
      </c>
      <c r="E754" s="4" t="s">
        <v>10</v>
      </c>
      <c r="F754" s="4">
        <v>55</v>
      </c>
      <c r="G754" s="1" t="s">
        <v>17</v>
      </c>
      <c r="H754" s="6">
        <v>43971</v>
      </c>
      <c r="I754" s="12">
        <f t="shared" si="11"/>
        <v>5</v>
      </c>
    </row>
    <row r="755" spans="1:9" x14ac:dyDescent="0.25">
      <c r="A755" s="1" t="s">
        <v>318</v>
      </c>
      <c r="B755" s="1" t="s">
        <v>9</v>
      </c>
      <c r="C755" s="1" t="s">
        <v>9</v>
      </c>
      <c r="D755" s="1" t="s">
        <v>16</v>
      </c>
      <c r="E755" s="4" t="s">
        <v>10</v>
      </c>
      <c r="F755" s="4">
        <v>58</v>
      </c>
      <c r="G755" s="1" t="s">
        <v>11</v>
      </c>
      <c r="H755" s="6">
        <v>43971</v>
      </c>
      <c r="I755" s="12">
        <f t="shared" si="11"/>
        <v>5</v>
      </c>
    </row>
    <row r="756" spans="1:9" x14ac:dyDescent="0.25">
      <c r="A756" s="1" t="s">
        <v>694</v>
      </c>
      <c r="B756" s="1" t="s">
        <v>9</v>
      </c>
      <c r="C756" s="1" t="s">
        <v>9</v>
      </c>
      <c r="D756" s="1" t="s">
        <v>47</v>
      </c>
      <c r="E756" s="4" t="s">
        <v>10</v>
      </c>
      <c r="F756" s="4">
        <v>60</v>
      </c>
      <c r="G756" s="1" t="s">
        <v>11</v>
      </c>
      <c r="H756" s="6">
        <v>43971</v>
      </c>
      <c r="I756" s="12">
        <f t="shared" si="11"/>
        <v>5</v>
      </c>
    </row>
    <row r="757" spans="1:9" x14ac:dyDescent="0.25">
      <c r="A757" s="1" t="s">
        <v>858</v>
      </c>
      <c r="B757" s="1" t="s">
        <v>9</v>
      </c>
      <c r="C757" s="1" t="s">
        <v>9</v>
      </c>
      <c r="D757" s="1" t="s">
        <v>16</v>
      </c>
      <c r="E757" s="4" t="s">
        <v>10</v>
      </c>
      <c r="F757" s="4">
        <v>66</v>
      </c>
      <c r="G757" s="1" t="s">
        <v>17</v>
      </c>
      <c r="H757" s="6">
        <v>43971</v>
      </c>
      <c r="I757" s="12">
        <f t="shared" si="11"/>
        <v>5</v>
      </c>
    </row>
    <row r="758" spans="1:9" x14ac:dyDescent="0.25">
      <c r="A758" s="1" t="s">
        <v>953</v>
      </c>
      <c r="B758" s="1" t="s">
        <v>9</v>
      </c>
      <c r="C758" s="1" t="s">
        <v>133</v>
      </c>
      <c r="D758" s="1" t="s">
        <v>484</v>
      </c>
      <c r="E758" s="4" t="s">
        <v>10</v>
      </c>
      <c r="F758" s="4">
        <v>69</v>
      </c>
      <c r="G758" s="1" t="s">
        <v>11</v>
      </c>
      <c r="H758" s="6">
        <v>43971</v>
      </c>
      <c r="I758" s="12">
        <f t="shared" si="11"/>
        <v>5</v>
      </c>
    </row>
    <row r="759" spans="1:9" x14ac:dyDescent="0.25">
      <c r="A759" s="1" t="s">
        <v>695</v>
      </c>
      <c r="B759" s="1" t="s">
        <v>9</v>
      </c>
      <c r="C759" s="1" t="s">
        <v>34</v>
      </c>
      <c r="D759" s="1" t="s">
        <v>34</v>
      </c>
      <c r="E759" s="4" t="s">
        <v>10</v>
      </c>
      <c r="F759" s="4">
        <v>74</v>
      </c>
      <c r="G759" s="1" t="s">
        <v>11</v>
      </c>
      <c r="H759" s="6">
        <v>43971</v>
      </c>
      <c r="I759" s="12">
        <f t="shared" si="11"/>
        <v>5</v>
      </c>
    </row>
    <row r="760" spans="1:9" x14ac:dyDescent="0.25">
      <c r="A760" s="1" t="s">
        <v>1387</v>
      </c>
      <c r="B760" s="1" t="s">
        <v>9</v>
      </c>
      <c r="C760" s="1" t="s">
        <v>9</v>
      </c>
      <c r="D760" s="1" t="s">
        <v>47</v>
      </c>
      <c r="E760" s="4" t="s">
        <v>1301</v>
      </c>
      <c r="F760" s="4">
        <v>79</v>
      </c>
      <c r="G760" s="1" t="s">
        <v>17</v>
      </c>
      <c r="H760" s="6">
        <v>43971</v>
      </c>
      <c r="I760" s="12">
        <f t="shared" si="11"/>
        <v>5</v>
      </c>
    </row>
    <row r="761" spans="1:9" x14ac:dyDescent="0.25">
      <c r="A761" s="1" t="s">
        <v>1185</v>
      </c>
      <c r="B761" s="1" t="s">
        <v>9</v>
      </c>
      <c r="C761" s="1" t="s">
        <v>191</v>
      </c>
      <c r="D761" s="1" t="s">
        <v>429</v>
      </c>
      <c r="E761" s="4" t="s">
        <v>10</v>
      </c>
      <c r="F761" s="4">
        <v>2</v>
      </c>
      <c r="G761" s="1" t="s">
        <v>11</v>
      </c>
      <c r="H761" s="6">
        <v>43972</v>
      </c>
      <c r="I761" s="12">
        <f t="shared" si="11"/>
        <v>5</v>
      </c>
    </row>
    <row r="762" spans="1:9" x14ac:dyDescent="0.25">
      <c r="A762" s="1" t="s">
        <v>966</v>
      </c>
      <c r="B762" s="1" t="s">
        <v>9</v>
      </c>
      <c r="C762" s="1" t="s">
        <v>191</v>
      </c>
      <c r="D762" s="1" t="s">
        <v>429</v>
      </c>
      <c r="E762" s="4" t="s">
        <v>10</v>
      </c>
      <c r="F762" s="4">
        <v>12</v>
      </c>
      <c r="G762" s="1" t="s">
        <v>11</v>
      </c>
      <c r="H762" s="6">
        <v>43972</v>
      </c>
      <c r="I762" s="12">
        <f t="shared" si="11"/>
        <v>5</v>
      </c>
    </row>
    <row r="763" spans="1:9" x14ac:dyDescent="0.25">
      <c r="A763" s="1" t="s">
        <v>1252</v>
      </c>
      <c r="B763" s="1" t="s">
        <v>9</v>
      </c>
      <c r="C763" s="1" t="s">
        <v>191</v>
      </c>
      <c r="D763" s="1" t="s">
        <v>429</v>
      </c>
      <c r="E763" s="4" t="s">
        <v>10</v>
      </c>
      <c r="F763" s="4">
        <v>15</v>
      </c>
      <c r="G763" s="1" t="s">
        <v>17</v>
      </c>
      <c r="H763" s="6">
        <v>43972</v>
      </c>
      <c r="I763" s="12">
        <f t="shared" si="11"/>
        <v>5</v>
      </c>
    </row>
    <row r="764" spans="1:9" x14ac:dyDescent="0.25">
      <c r="A764" s="1" t="s">
        <v>1388</v>
      </c>
      <c r="B764" s="1" t="s">
        <v>9</v>
      </c>
      <c r="C764" s="1" t="s">
        <v>9</v>
      </c>
      <c r="D764" s="1" t="s">
        <v>47</v>
      </c>
      <c r="E764" s="4" t="s">
        <v>1301</v>
      </c>
      <c r="F764" s="4">
        <v>21</v>
      </c>
      <c r="G764" s="1" t="s">
        <v>17</v>
      </c>
      <c r="H764" s="6">
        <v>43972</v>
      </c>
      <c r="I764" s="12">
        <f t="shared" si="11"/>
        <v>5</v>
      </c>
    </row>
    <row r="765" spans="1:9" x14ac:dyDescent="0.25">
      <c r="A765" s="1" t="s">
        <v>957</v>
      </c>
      <c r="B765" s="1" t="s">
        <v>9</v>
      </c>
      <c r="C765" s="1" t="s">
        <v>9</v>
      </c>
      <c r="D765" s="1" t="s">
        <v>13</v>
      </c>
      <c r="E765" s="4" t="s">
        <v>10</v>
      </c>
      <c r="F765" s="4">
        <v>23</v>
      </c>
      <c r="G765" s="1" t="s">
        <v>11</v>
      </c>
      <c r="H765" s="6">
        <v>43972</v>
      </c>
      <c r="I765" s="12">
        <f t="shared" si="11"/>
        <v>5</v>
      </c>
    </row>
    <row r="766" spans="1:9" x14ac:dyDescent="0.25">
      <c r="A766" s="1" t="s">
        <v>862</v>
      </c>
      <c r="B766" s="1" t="s">
        <v>9</v>
      </c>
      <c r="C766" s="1" t="s">
        <v>173</v>
      </c>
      <c r="D766" s="1" t="s">
        <v>174</v>
      </c>
      <c r="E766" s="4" t="s">
        <v>10</v>
      </c>
      <c r="F766" s="4">
        <v>24</v>
      </c>
      <c r="G766" s="1" t="s">
        <v>17</v>
      </c>
      <c r="H766" s="6">
        <v>43972</v>
      </c>
      <c r="I766" s="12">
        <f t="shared" si="11"/>
        <v>5</v>
      </c>
    </row>
    <row r="767" spans="1:9" x14ac:dyDescent="0.25">
      <c r="A767" s="1" t="s">
        <v>1209</v>
      </c>
      <c r="B767" s="1" t="s">
        <v>9</v>
      </c>
      <c r="C767" s="1" t="s">
        <v>9</v>
      </c>
      <c r="D767" s="1" t="s">
        <v>16</v>
      </c>
      <c r="E767" s="4" t="s">
        <v>10</v>
      </c>
      <c r="F767" s="4">
        <v>24</v>
      </c>
      <c r="G767" s="1" t="s">
        <v>11</v>
      </c>
      <c r="H767" s="6">
        <v>43972</v>
      </c>
      <c r="I767" s="12">
        <f t="shared" si="11"/>
        <v>5</v>
      </c>
    </row>
    <row r="768" spans="1:9" x14ac:dyDescent="0.25">
      <c r="A768" s="1" t="s">
        <v>703</v>
      </c>
      <c r="B768" s="1" t="s">
        <v>9</v>
      </c>
      <c r="C768" s="1" t="s">
        <v>9</v>
      </c>
      <c r="D768" s="1" t="s">
        <v>16</v>
      </c>
      <c r="E768" s="4" t="s">
        <v>10</v>
      </c>
      <c r="F768" s="4">
        <v>25</v>
      </c>
      <c r="G768" s="1" t="s">
        <v>11</v>
      </c>
      <c r="H768" s="6">
        <v>43972</v>
      </c>
      <c r="I768" s="12">
        <f t="shared" si="11"/>
        <v>5</v>
      </c>
    </row>
    <row r="769" spans="1:9" x14ac:dyDescent="0.25">
      <c r="A769" s="1" t="s">
        <v>864</v>
      </c>
      <c r="B769" s="1" t="s">
        <v>9</v>
      </c>
      <c r="C769" s="1" t="s">
        <v>191</v>
      </c>
      <c r="D769" s="1" t="s">
        <v>191</v>
      </c>
      <c r="E769" s="4" t="s">
        <v>10</v>
      </c>
      <c r="F769" s="4">
        <v>25</v>
      </c>
      <c r="G769" s="1" t="s">
        <v>17</v>
      </c>
      <c r="H769" s="6">
        <v>43972</v>
      </c>
      <c r="I769" s="12">
        <f t="shared" si="11"/>
        <v>5</v>
      </c>
    </row>
    <row r="770" spans="1:9" x14ac:dyDescent="0.25">
      <c r="A770" s="1" t="s">
        <v>1176</v>
      </c>
      <c r="B770" s="1" t="s">
        <v>9</v>
      </c>
      <c r="C770" s="1" t="s">
        <v>191</v>
      </c>
      <c r="D770" s="1" t="s">
        <v>429</v>
      </c>
      <c r="E770" s="4" t="s">
        <v>10</v>
      </c>
      <c r="F770" s="4">
        <v>27</v>
      </c>
      <c r="G770" s="1" t="s">
        <v>11</v>
      </c>
      <c r="H770" s="6">
        <v>43972</v>
      </c>
      <c r="I770" s="12">
        <f t="shared" ref="I770:I833" si="12">MONTH(H770)</f>
        <v>5</v>
      </c>
    </row>
    <row r="771" spans="1:9" x14ac:dyDescent="0.25">
      <c r="A771" s="1" t="s">
        <v>847</v>
      </c>
      <c r="B771" s="1" t="s">
        <v>9</v>
      </c>
      <c r="C771" s="1" t="s">
        <v>173</v>
      </c>
      <c r="D771" s="1" t="s">
        <v>228</v>
      </c>
      <c r="E771" s="4" t="s">
        <v>10</v>
      </c>
      <c r="F771" s="4">
        <v>30</v>
      </c>
      <c r="G771" s="1" t="s">
        <v>17</v>
      </c>
      <c r="H771" s="6">
        <v>43972</v>
      </c>
      <c r="I771" s="12">
        <f t="shared" si="12"/>
        <v>5</v>
      </c>
    </row>
    <row r="772" spans="1:9" x14ac:dyDescent="0.25">
      <c r="A772" s="1" t="s">
        <v>1192</v>
      </c>
      <c r="B772" s="1" t="s">
        <v>9</v>
      </c>
      <c r="C772" s="1" t="s">
        <v>191</v>
      </c>
      <c r="D772" s="1" t="s">
        <v>429</v>
      </c>
      <c r="E772" s="4" t="s">
        <v>10</v>
      </c>
      <c r="F772" s="4">
        <v>30</v>
      </c>
      <c r="G772" s="1" t="s">
        <v>11</v>
      </c>
      <c r="H772" s="6">
        <v>43972</v>
      </c>
      <c r="I772" s="12">
        <f t="shared" si="12"/>
        <v>5</v>
      </c>
    </row>
    <row r="773" spans="1:9" x14ac:dyDescent="0.25">
      <c r="A773" s="1" t="s">
        <v>846</v>
      </c>
      <c r="B773" s="1" t="s">
        <v>9</v>
      </c>
      <c r="C773" s="1" t="s">
        <v>9</v>
      </c>
      <c r="D773" s="1" t="s">
        <v>13</v>
      </c>
      <c r="E773" s="4" t="s">
        <v>10</v>
      </c>
      <c r="F773" s="4">
        <v>31</v>
      </c>
      <c r="G773" s="1" t="s">
        <v>17</v>
      </c>
      <c r="H773" s="6">
        <v>43972</v>
      </c>
      <c r="I773" s="12">
        <f t="shared" si="12"/>
        <v>5</v>
      </c>
    </row>
    <row r="774" spans="1:9" x14ac:dyDescent="0.25">
      <c r="A774" s="1" t="s">
        <v>1196</v>
      </c>
      <c r="B774" s="1" t="s">
        <v>9</v>
      </c>
      <c r="C774" s="1" t="s">
        <v>97</v>
      </c>
      <c r="D774" s="1" t="s">
        <v>97</v>
      </c>
      <c r="E774" s="4" t="s">
        <v>10</v>
      </c>
      <c r="F774" s="4">
        <v>33</v>
      </c>
      <c r="G774" s="1" t="s">
        <v>11</v>
      </c>
      <c r="H774" s="6">
        <v>43972</v>
      </c>
      <c r="I774" s="12">
        <f t="shared" si="12"/>
        <v>5</v>
      </c>
    </row>
    <row r="775" spans="1:9" x14ac:dyDescent="0.25">
      <c r="A775" s="1" t="s">
        <v>970</v>
      </c>
      <c r="B775" s="1" t="s">
        <v>9</v>
      </c>
      <c r="C775" s="1" t="s">
        <v>9</v>
      </c>
      <c r="D775" s="1" t="s">
        <v>16</v>
      </c>
      <c r="E775" s="4" t="s">
        <v>10</v>
      </c>
      <c r="F775" s="4">
        <v>34</v>
      </c>
      <c r="G775" s="1" t="s">
        <v>11</v>
      </c>
      <c r="H775" s="6">
        <v>43972</v>
      </c>
      <c r="I775" s="12">
        <f t="shared" si="12"/>
        <v>5</v>
      </c>
    </row>
    <row r="776" spans="1:9" x14ac:dyDescent="0.25">
      <c r="A776" s="1" t="s">
        <v>1390</v>
      </c>
      <c r="B776" s="1" t="s">
        <v>9</v>
      </c>
      <c r="C776" s="1" t="s">
        <v>9</v>
      </c>
      <c r="D776" s="1" t="s">
        <v>47</v>
      </c>
      <c r="E776" s="4" t="s">
        <v>1301</v>
      </c>
      <c r="F776" s="4">
        <v>34</v>
      </c>
      <c r="G776" s="1" t="s">
        <v>11</v>
      </c>
      <c r="H776" s="6">
        <v>43972</v>
      </c>
      <c r="I776" s="12">
        <f t="shared" si="12"/>
        <v>5</v>
      </c>
    </row>
    <row r="777" spans="1:9" x14ac:dyDescent="0.25">
      <c r="A777" s="1" t="s">
        <v>1279</v>
      </c>
      <c r="B777" s="1" t="s">
        <v>9</v>
      </c>
      <c r="C777" s="1" t="s">
        <v>191</v>
      </c>
      <c r="D777" s="1" t="s">
        <v>429</v>
      </c>
      <c r="E777" s="4" t="s">
        <v>10</v>
      </c>
      <c r="F777" s="4">
        <v>35</v>
      </c>
      <c r="G777" s="1" t="s">
        <v>17</v>
      </c>
      <c r="H777" s="6">
        <v>43972</v>
      </c>
      <c r="I777" s="12">
        <f t="shared" si="12"/>
        <v>5</v>
      </c>
    </row>
    <row r="778" spans="1:9" x14ac:dyDescent="0.25">
      <c r="A778" s="1" t="s">
        <v>671</v>
      </c>
      <c r="B778" s="1" t="s">
        <v>9</v>
      </c>
      <c r="C778" s="1" t="s">
        <v>9</v>
      </c>
      <c r="D778" s="1" t="s">
        <v>9</v>
      </c>
      <c r="E778" s="4" t="s">
        <v>10</v>
      </c>
      <c r="F778" s="4">
        <v>38</v>
      </c>
      <c r="G778" s="1" t="s">
        <v>11</v>
      </c>
      <c r="H778" s="6">
        <v>43972</v>
      </c>
      <c r="I778" s="12">
        <f t="shared" si="12"/>
        <v>5</v>
      </c>
    </row>
    <row r="779" spans="1:9" x14ac:dyDescent="0.25">
      <c r="A779" s="1" t="s">
        <v>870</v>
      </c>
      <c r="B779" s="1" t="s">
        <v>9</v>
      </c>
      <c r="C779" s="1" t="s">
        <v>191</v>
      </c>
      <c r="D779" s="1" t="s">
        <v>191</v>
      </c>
      <c r="E779" s="4" t="s">
        <v>10</v>
      </c>
      <c r="F779" s="4">
        <v>39</v>
      </c>
      <c r="G779" s="1" t="s">
        <v>17</v>
      </c>
      <c r="H779" s="6">
        <v>43972</v>
      </c>
      <c r="I779" s="12">
        <f t="shared" si="12"/>
        <v>5</v>
      </c>
    </row>
    <row r="780" spans="1:9" x14ac:dyDescent="0.25">
      <c r="A780" s="1" t="s">
        <v>540</v>
      </c>
      <c r="B780" s="1" t="s">
        <v>9</v>
      </c>
      <c r="C780" s="1" t="s">
        <v>9</v>
      </c>
      <c r="D780" s="1" t="s">
        <v>16</v>
      </c>
      <c r="E780" s="4" t="s">
        <v>10</v>
      </c>
      <c r="F780" s="4">
        <v>41</v>
      </c>
      <c r="G780" s="1" t="s">
        <v>11</v>
      </c>
      <c r="H780" s="6">
        <v>43972</v>
      </c>
      <c r="I780" s="12">
        <f t="shared" si="12"/>
        <v>5</v>
      </c>
    </row>
    <row r="781" spans="1:9" x14ac:dyDescent="0.25">
      <c r="A781" s="1" t="s">
        <v>1389</v>
      </c>
      <c r="B781" s="1" t="s">
        <v>9</v>
      </c>
      <c r="C781" s="1" t="s">
        <v>9</v>
      </c>
      <c r="D781" s="1" t="s">
        <v>47</v>
      </c>
      <c r="E781" s="4" t="s">
        <v>1301</v>
      </c>
      <c r="F781" s="4">
        <v>41</v>
      </c>
      <c r="G781" s="1" t="s">
        <v>17</v>
      </c>
      <c r="H781" s="6">
        <v>43972</v>
      </c>
      <c r="I781" s="12">
        <f t="shared" si="12"/>
        <v>5</v>
      </c>
    </row>
    <row r="782" spans="1:9" x14ac:dyDescent="0.25">
      <c r="A782" s="1" t="s">
        <v>495</v>
      </c>
      <c r="B782" s="1" t="s">
        <v>9</v>
      </c>
      <c r="C782" s="1" t="s">
        <v>50</v>
      </c>
      <c r="D782" s="1" t="s">
        <v>111</v>
      </c>
      <c r="E782" s="4" t="s">
        <v>10</v>
      </c>
      <c r="F782" s="4">
        <v>42</v>
      </c>
      <c r="G782" s="1" t="s">
        <v>17</v>
      </c>
      <c r="H782" s="6">
        <v>43972</v>
      </c>
      <c r="I782" s="12">
        <f t="shared" si="12"/>
        <v>5</v>
      </c>
    </row>
    <row r="783" spans="1:9" x14ac:dyDescent="0.25">
      <c r="A783" s="1" t="s">
        <v>852</v>
      </c>
      <c r="B783" s="1" t="s">
        <v>9</v>
      </c>
      <c r="C783" s="1" t="s">
        <v>9</v>
      </c>
      <c r="D783" s="1" t="s">
        <v>16</v>
      </c>
      <c r="E783" s="4" t="s">
        <v>10</v>
      </c>
      <c r="F783" s="4">
        <v>42</v>
      </c>
      <c r="G783" s="1" t="s">
        <v>17</v>
      </c>
      <c r="H783" s="6">
        <v>43972</v>
      </c>
      <c r="I783" s="12">
        <f t="shared" si="12"/>
        <v>5</v>
      </c>
    </row>
    <row r="784" spans="1:9" x14ac:dyDescent="0.25">
      <c r="A784" s="1" t="s">
        <v>1255</v>
      </c>
      <c r="B784" s="1" t="s">
        <v>9</v>
      </c>
      <c r="C784" s="1" t="s">
        <v>9</v>
      </c>
      <c r="D784" s="1" t="s">
        <v>13</v>
      </c>
      <c r="E784" s="4" t="s">
        <v>10</v>
      </c>
      <c r="F784" s="4">
        <v>45</v>
      </c>
      <c r="G784" s="1" t="s">
        <v>17</v>
      </c>
      <c r="H784" s="6">
        <v>43972</v>
      </c>
      <c r="I784" s="12">
        <f t="shared" si="12"/>
        <v>5</v>
      </c>
    </row>
    <row r="785" spans="1:9" x14ac:dyDescent="0.25">
      <c r="A785" s="1" t="s">
        <v>853</v>
      </c>
      <c r="B785" s="1" t="s">
        <v>9</v>
      </c>
      <c r="C785" s="1" t="s">
        <v>9</v>
      </c>
      <c r="D785" s="1" t="s">
        <v>56</v>
      </c>
      <c r="E785" s="4" t="s">
        <v>10</v>
      </c>
      <c r="F785" s="4">
        <v>48</v>
      </c>
      <c r="G785" s="1" t="s">
        <v>17</v>
      </c>
      <c r="H785" s="6">
        <v>43972</v>
      </c>
      <c r="I785" s="12">
        <f t="shared" si="12"/>
        <v>5</v>
      </c>
    </row>
    <row r="786" spans="1:9" x14ac:dyDescent="0.25">
      <c r="A786" s="1" t="s">
        <v>1284</v>
      </c>
      <c r="B786" s="1" t="s">
        <v>9</v>
      </c>
      <c r="C786" s="1" t="s">
        <v>9</v>
      </c>
      <c r="D786" s="1" t="s">
        <v>16</v>
      </c>
      <c r="E786" s="4" t="s">
        <v>10</v>
      </c>
      <c r="F786" s="4">
        <v>48</v>
      </c>
      <c r="G786" s="1" t="s">
        <v>17</v>
      </c>
      <c r="H786" s="6">
        <v>43972</v>
      </c>
      <c r="I786" s="12">
        <f t="shared" si="12"/>
        <v>5</v>
      </c>
    </row>
    <row r="787" spans="1:9" x14ac:dyDescent="0.25">
      <c r="A787" s="1" t="s">
        <v>686</v>
      </c>
      <c r="B787" s="1" t="s">
        <v>9</v>
      </c>
      <c r="C787" s="1" t="s">
        <v>9</v>
      </c>
      <c r="D787" s="1" t="s">
        <v>9</v>
      </c>
      <c r="E787" s="4" t="s">
        <v>10</v>
      </c>
      <c r="F787" s="4">
        <v>49</v>
      </c>
      <c r="G787" s="1" t="s">
        <v>11</v>
      </c>
      <c r="H787" s="6">
        <v>43972</v>
      </c>
      <c r="I787" s="12">
        <f t="shared" si="12"/>
        <v>5</v>
      </c>
    </row>
    <row r="788" spans="1:9" x14ac:dyDescent="0.25">
      <c r="A788" s="1" t="s">
        <v>918</v>
      </c>
      <c r="B788" s="1" t="s">
        <v>9</v>
      </c>
      <c r="C788" s="1" t="s">
        <v>19</v>
      </c>
      <c r="D788" s="1" t="s">
        <v>25</v>
      </c>
      <c r="E788" s="4" t="s">
        <v>10</v>
      </c>
      <c r="F788" s="4">
        <v>50</v>
      </c>
      <c r="G788" s="1" t="s">
        <v>11</v>
      </c>
      <c r="H788" s="6">
        <v>43972</v>
      </c>
      <c r="I788" s="12">
        <f t="shared" si="12"/>
        <v>5</v>
      </c>
    </row>
    <row r="789" spans="1:9" x14ac:dyDescent="0.25">
      <c r="A789" s="1" t="s">
        <v>319</v>
      </c>
      <c r="B789" s="1" t="s">
        <v>9</v>
      </c>
      <c r="C789" s="1" t="s">
        <v>9</v>
      </c>
      <c r="D789" s="1" t="s">
        <v>16</v>
      </c>
      <c r="E789" s="4" t="s">
        <v>10</v>
      </c>
      <c r="F789" s="4">
        <v>55</v>
      </c>
      <c r="G789" s="1" t="s">
        <v>11</v>
      </c>
      <c r="H789" s="6">
        <v>43972</v>
      </c>
      <c r="I789" s="12">
        <f t="shared" si="12"/>
        <v>5</v>
      </c>
    </row>
    <row r="790" spans="1:9" x14ac:dyDescent="0.25">
      <c r="A790" s="1" t="s">
        <v>878</v>
      </c>
      <c r="B790" s="1" t="s">
        <v>9</v>
      </c>
      <c r="C790" s="1" t="s">
        <v>9</v>
      </c>
      <c r="D790" s="1" t="s">
        <v>16</v>
      </c>
      <c r="E790" s="4" t="s">
        <v>10</v>
      </c>
      <c r="F790" s="4">
        <v>56</v>
      </c>
      <c r="G790" s="1" t="s">
        <v>17</v>
      </c>
      <c r="H790" s="6">
        <v>43972</v>
      </c>
      <c r="I790" s="12">
        <f t="shared" si="12"/>
        <v>5</v>
      </c>
    </row>
    <row r="791" spans="1:9" x14ac:dyDescent="0.25">
      <c r="A791" s="1" t="s">
        <v>816</v>
      </c>
      <c r="B791" s="1" t="s">
        <v>9</v>
      </c>
      <c r="C791" s="1" t="s">
        <v>9</v>
      </c>
      <c r="D791" s="1" t="s">
        <v>16</v>
      </c>
      <c r="E791" s="4" t="s">
        <v>10</v>
      </c>
      <c r="F791" s="4">
        <v>57</v>
      </c>
      <c r="G791" s="1" t="s">
        <v>11</v>
      </c>
      <c r="H791" s="6">
        <v>43972</v>
      </c>
      <c r="I791" s="12">
        <f t="shared" si="12"/>
        <v>5</v>
      </c>
    </row>
    <row r="792" spans="1:9" x14ac:dyDescent="0.25">
      <c r="A792" s="1" t="s">
        <v>879</v>
      </c>
      <c r="B792" s="1" t="s">
        <v>9</v>
      </c>
      <c r="C792" s="1" t="s">
        <v>9</v>
      </c>
      <c r="D792" s="1" t="s">
        <v>13</v>
      </c>
      <c r="E792" s="4" t="s">
        <v>10</v>
      </c>
      <c r="F792" s="4">
        <v>58</v>
      </c>
      <c r="G792" s="1" t="s">
        <v>17</v>
      </c>
      <c r="H792" s="6">
        <v>43972</v>
      </c>
      <c r="I792" s="12">
        <f t="shared" si="12"/>
        <v>5</v>
      </c>
    </row>
    <row r="793" spans="1:9" x14ac:dyDescent="0.25">
      <c r="A793" s="1" t="s">
        <v>1256</v>
      </c>
      <c r="B793" s="1" t="s">
        <v>9</v>
      </c>
      <c r="C793" s="1" t="s">
        <v>191</v>
      </c>
      <c r="D793" s="1" t="s">
        <v>429</v>
      </c>
      <c r="E793" s="4" t="s">
        <v>10</v>
      </c>
      <c r="F793" s="4">
        <v>59</v>
      </c>
      <c r="G793" s="1" t="s">
        <v>17</v>
      </c>
      <c r="H793" s="6">
        <v>43972</v>
      </c>
      <c r="I793" s="12">
        <f t="shared" si="12"/>
        <v>5</v>
      </c>
    </row>
    <row r="794" spans="1:9" x14ac:dyDescent="0.25">
      <c r="A794" s="1" t="s">
        <v>919</v>
      </c>
      <c r="B794" s="1" t="s">
        <v>9</v>
      </c>
      <c r="C794" s="1" t="s">
        <v>19</v>
      </c>
      <c r="D794" s="1" t="s">
        <v>25</v>
      </c>
      <c r="E794" s="4" t="s">
        <v>10</v>
      </c>
      <c r="F794" s="4">
        <v>62</v>
      </c>
      <c r="G794" s="1" t="s">
        <v>11</v>
      </c>
      <c r="H794" s="6">
        <v>43972</v>
      </c>
      <c r="I794" s="12">
        <f t="shared" si="12"/>
        <v>5</v>
      </c>
    </row>
    <row r="795" spans="1:9" x14ac:dyDescent="0.25">
      <c r="A795" s="1" t="s">
        <v>1391</v>
      </c>
      <c r="B795" s="1" t="s">
        <v>9</v>
      </c>
      <c r="C795" s="1" t="s">
        <v>9</v>
      </c>
      <c r="D795" s="1" t="s">
        <v>16</v>
      </c>
      <c r="E795" s="4" t="s">
        <v>1301</v>
      </c>
      <c r="F795" s="4">
        <v>64</v>
      </c>
      <c r="G795" s="1" t="s">
        <v>11</v>
      </c>
      <c r="H795" s="6">
        <v>43972</v>
      </c>
      <c r="I795" s="12">
        <f t="shared" si="12"/>
        <v>5</v>
      </c>
    </row>
    <row r="796" spans="1:9" x14ac:dyDescent="0.25">
      <c r="A796" s="1" t="s">
        <v>1206</v>
      </c>
      <c r="B796" s="1" t="s">
        <v>9</v>
      </c>
      <c r="C796" s="1" t="s">
        <v>191</v>
      </c>
      <c r="D796" s="1" t="s">
        <v>429</v>
      </c>
      <c r="E796" s="4" t="s">
        <v>10</v>
      </c>
      <c r="F796" s="4">
        <v>65</v>
      </c>
      <c r="G796" s="1" t="s">
        <v>11</v>
      </c>
      <c r="H796" s="6">
        <v>43972</v>
      </c>
      <c r="I796" s="12">
        <f t="shared" si="12"/>
        <v>5</v>
      </c>
    </row>
    <row r="797" spans="1:9" x14ac:dyDescent="0.25">
      <c r="A797" s="1" t="s">
        <v>1258</v>
      </c>
      <c r="B797" s="1" t="s">
        <v>9</v>
      </c>
      <c r="C797" s="1" t="s">
        <v>9</v>
      </c>
      <c r="D797" s="1" t="s">
        <v>9</v>
      </c>
      <c r="E797" s="4" t="s">
        <v>10</v>
      </c>
      <c r="F797" s="4">
        <v>66</v>
      </c>
      <c r="G797" s="1" t="s">
        <v>17</v>
      </c>
      <c r="H797" s="6">
        <v>43972</v>
      </c>
      <c r="I797" s="12">
        <f t="shared" si="12"/>
        <v>5</v>
      </c>
    </row>
    <row r="798" spans="1:9" x14ac:dyDescent="0.25">
      <c r="A798" s="1" t="s">
        <v>541</v>
      </c>
      <c r="B798" s="1" t="s">
        <v>9</v>
      </c>
      <c r="C798" s="1" t="s">
        <v>19</v>
      </c>
      <c r="D798" s="1" t="s">
        <v>25</v>
      </c>
      <c r="E798" s="4" t="s">
        <v>10</v>
      </c>
      <c r="F798" s="4">
        <v>68</v>
      </c>
      <c r="G798" s="1" t="s">
        <v>11</v>
      </c>
      <c r="H798" s="6">
        <v>43972</v>
      </c>
      <c r="I798" s="12">
        <f t="shared" si="12"/>
        <v>5</v>
      </c>
    </row>
    <row r="799" spans="1:9" x14ac:dyDescent="0.25">
      <c r="A799" s="1" t="s">
        <v>1392</v>
      </c>
      <c r="B799" s="1" t="s">
        <v>9</v>
      </c>
      <c r="C799" s="1" t="s">
        <v>9</v>
      </c>
      <c r="D799" s="1" t="s">
        <v>9</v>
      </c>
      <c r="E799" s="4" t="s">
        <v>1301</v>
      </c>
      <c r="F799" s="4">
        <v>78</v>
      </c>
      <c r="G799" s="1" t="s">
        <v>11</v>
      </c>
      <c r="H799" s="6">
        <v>43972</v>
      </c>
      <c r="I799" s="12">
        <f t="shared" si="12"/>
        <v>5</v>
      </c>
    </row>
    <row r="800" spans="1:9" x14ac:dyDescent="0.25">
      <c r="A800" s="1" t="s">
        <v>1275</v>
      </c>
      <c r="B800" s="1" t="s">
        <v>9</v>
      </c>
      <c r="C800" s="1" t="s">
        <v>9</v>
      </c>
      <c r="D800" s="1" t="s">
        <v>9</v>
      </c>
      <c r="E800" s="4" t="s">
        <v>10</v>
      </c>
      <c r="F800" s="4">
        <v>6</v>
      </c>
      <c r="G800" s="1" t="s">
        <v>17</v>
      </c>
      <c r="H800" s="6">
        <v>43973</v>
      </c>
      <c r="I800" s="12">
        <f t="shared" si="12"/>
        <v>5</v>
      </c>
    </row>
    <row r="801" spans="1:9" x14ac:dyDescent="0.25">
      <c r="A801" s="1" t="s">
        <v>967</v>
      </c>
      <c r="B801" s="1" t="s">
        <v>9</v>
      </c>
      <c r="C801" s="1" t="s">
        <v>9</v>
      </c>
      <c r="D801" s="1" t="s">
        <v>16</v>
      </c>
      <c r="E801" s="4" t="s">
        <v>10</v>
      </c>
      <c r="F801" s="4">
        <v>12</v>
      </c>
      <c r="G801" s="1" t="s">
        <v>11</v>
      </c>
      <c r="H801" s="6">
        <v>43973</v>
      </c>
      <c r="I801" s="12">
        <f t="shared" si="12"/>
        <v>5</v>
      </c>
    </row>
    <row r="802" spans="1:9" x14ac:dyDescent="0.25">
      <c r="A802" s="2" t="s">
        <v>968</v>
      </c>
      <c r="B802" s="1" t="s">
        <v>9</v>
      </c>
      <c r="C802" s="1" t="s">
        <v>19</v>
      </c>
      <c r="D802" s="1" t="s">
        <v>25</v>
      </c>
      <c r="E802" s="4" t="s">
        <v>10</v>
      </c>
      <c r="F802" s="4">
        <v>13</v>
      </c>
      <c r="G802" s="1" t="s">
        <v>11</v>
      </c>
      <c r="H802" s="6">
        <v>43973</v>
      </c>
      <c r="I802" s="12">
        <f t="shared" si="12"/>
        <v>5</v>
      </c>
    </row>
    <row r="803" spans="1:9" x14ac:dyDescent="0.25">
      <c r="A803" s="1" t="s">
        <v>969</v>
      </c>
      <c r="B803" s="1" t="s">
        <v>9</v>
      </c>
      <c r="C803" s="1" t="s">
        <v>9</v>
      </c>
      <c r="D803" s="1" t="s">
        <v>16</v>
      </c>
      <c r="E803" s="4" t="s">
        <v>10</v>
      </c>
      <c r="F803" s="4">
        <v>16</v>
      </c>
      <c r="G803" s="1" t="s">
        <v>11</v>
      </c>
      <c r="H803" s="6">
        <v>43973</v>
      </c>
      <c r="I803" s="12">
        <f t="shared" si="12"/>
        <v>5</v>
      </c>
    </row>
    <row r="804" spans="1:9" x14ac:dyDescent="0.25">
      <c r="A804" s="1" t="s">
        <v>860</v>
      </c>
      <c r="B804" s="1" t="s">
        <v>9</v>
      </c>
      <c r="C804" s="1" t="s">
        <v>9</v>
      </c>
      <c r="D804" s="1" t="s">
        <v>16</v>
      </c>
      <c r="E804" s="4" t="s">
        <v>10</v>
      </c>
      <c r="F804" s="4">
        <v>18</v>
      </c>
      <c r="G804" s="1" t="s">
        <v>17</v>
      </c>
      <c r="H804" s="6">
        <v>43973</v>
      </c>
      <c r="I804" s="12">
        <f t="shared" si="12"/>
        <v>5</v>
      </c>
    </row>
    <row r="805" spans="1:9" x14ac:dyDescent="0.25">
      <c r="A805" s="1" t="s">
        <v>697</v>
      </c>
      <c r="B805" s="1" t="s">
        <v>9</v>
      </c>
      <c r="C805" s="1" t="s">
        <v>9</v>
      </c>
      <c r="D805" s="1" t="s">
        <v>9</v>
      </c>
      <c r="E805" s="4" t="s">
        <v>10</v>
      </c>
      <c r="F805" s="4">
        <v>19</v>
      </c>
      <c r="G805" s="1" t="s">
        <v>11</v>
      </c>
      <c r="H805" s="6">
        <v>43973</v>
      </c>
      <c r="I805" s="12">
        <f t="shared" si="12"/>
        <v>5</v>
      </c>
    </row>
    <row r="806" spans="1:9" x14ac:dyDescent="0.25">
      <c r="A806" s="1" t="s">
        <v>1394</v>
      </c>
      <c r="B806" s="1" t="s">
        <v>9</v>
      </c>
      <c r="C806" s="1" t="s">
        <v>217</v>
      </c>
      <c r="D806" s="1" t="s">
        <v>1057</v>
      </c>
      <c r="E806" s="4" t="s">
        <v>1301</v>
      </c>
      <c r="F806" s="4">
        <v>19</v>
      </c>
      <c r="G806" s="1" t="s">
        <v>17</v>
      </c>
      <c r="H806" s="6">
        <v>43973</v>
      </c>
      <c r="I806" s="12">
        <f t="shared" si="12"/>
        <v>5</v>
      </c>
    </row>
    <row r="807" spans="1:9" x14ac:dyDescent="0.25">
      <c r="A807" s="1" t="s">
        <v>989</v>
      </c>
      <c r="B807" s="1" t="s">
        <v>9</v>
      </c>
      <c r="C807" s="1" t="s">
        <v>9</v>
      </c>
      <c r="D807" s="1" t="s">
        <v>16</v>
      </c>
      <c r="E807" s="4" t="s">
        <v>10</v>
      </c>
      <c r="F807" s="4">
        <v>20</v>
      </c>
      <c r="G807" s="1" t="s">
        <v>11</v>
      </c>
      <c r="H807" s="6">
        <v>43973</v>
      </c>
      <c r="I807" s="12">
        <f t="shared" si="12"/>
        <v>5</v>
      </c>
    </row>
    <row r="808" spans="1:9" x14ac:dyDescent="0.25">
      <c r="A808" s="1" t="s">
        <v>1210</v>
      </c>
      <c r="B808" s="1" t="s">
        <v>9</v>
      </c>
      <c r="C808" s="1" t="s">
        <v>9</v>
      </c>
      <c r="D808" s="1" t="s">
        <v>16</v>
      </c>
      <c r="E808" s="4" t="s">
        <v>10</v>
      </c>
      <c r="F808" s="4">
        <v>20</v>
      </c>
      <c r="G808" s="1" t="s">
        <v>11</v>
      </c>
      <c r="H808" s="6">
        <v>43973</v>
      </c>
      <c r="I808" s="12">
        <f t="shared" si="12"/>
        <v>5</v>
      </c>
    </row>
    <row r="809" spans="1:9" x14ac:dyDescent="0.25">
      <c r="A809" s="1" t="s">
        <v>1262</v>
      </c>
      <c r="B809" s="1" t="s">
        <v>9</v>
      </c>
      <c r="C809" s="1" t="s">
        <v>9</v>
      </c>
      <c r="D809" s="1" t="s">
        <v>9</v>
      </c>
      <c r="E809" s="4" t="s">
        <v>10</v>
      </c>
      <c r="F809" s="4">
        <v>21</v>
      </c>
      <c r="G809" s="1" t="s">
        <v>17</v>
      </c>
      <c r="H809" s="6">
        <v>43973</v>
      </c>
      <c r="I809" s="12">
        <f t="shared" si="12"/>
        <v>5</v>
      </c>
    </row>
    <row r="810" spans="1:9" x14ac:dyDescent="0.25">
      <c r="A810" s="1" t="s">
        <v>698</v>
      </c>
      <c r="B810" s="1" t="s">
        <v>9</v>
      </c>
      <c r="C810" s="1" t="s">
        <v>42</v>
      </c>
      <c r="D810" s="1" t="s">
        <v>553</v>
      </c>
      <c r="E810" s="4" t="s">
        <v>10</v>
      </c>
      <c r="F810" s="4">
        <v>22</v>
      </c>
      <c r="G810" s="1" t="s">
        <v>11</v>
      </c>
      <c r="H810" s="6">
        <v>43973</v>
      </c>
      <c r="I810" s="12">
        <f t="shared" si="12"/>
        <v>5</v>
      </c>
    </row>
    <row r="811" spans="1:9" x14ac:dyDescent="0.25">
      <c r="A811" s="1" t="s">
        <v>1211</v>
      </c>
      <c r="B811" s="1" t="s">
        <v>9</v>
      </c>
      <c r="C811" s="1" t="s">
        <v>9</v>
      </c>
      <c r="D811" s="1" t="s">
        <v>16</v>
      </c>
      <c r="E811" s="4" t="s">
        <v>10</v>
      </c>
      <c r="F811" s="4">
        <v>22</v>
      </c>
      <c r="G811" s="1" t="s">
        <v>11</v>
      </c>
      <c r="H811" s="6">
        <v>43973</v>
      </c>
      <c r="I811" s="12">
        <f t="shared" si="12"/>
        <v>5</v>
      </c>
    </row>
    <row r="812" spans="1:9" x14ac:dyDescent="0.25">
      <c r="A812" s="1" t="s">
        <v>1395</v>
      </c>
      <c r="B812" s="1" t="s">
        <v>9</v>
      </c>
      <c r="C812" s="1" t="s">
        <v>191</v>
      </c>
      <c r="D812" s="1" t="s">
        <v>766</v>
      </c>
      <c r="E812" s="4" t="s">
        <v>1301</v>
      </c>
      <c r="F812" s="4">
        <v>22</v>
      </c>
      <c r="G812" s="1" t="s">
        <v>17</v>
      </c>
      <c r="H812" s="6">
        <v>43973</v>
      </c>
      <c r="I812" s="12">
        <f t="shared" si="12"/>
        <v>5</v>
      </c>
    </row>
    <row r="813" spans="1:9" x14ac:dyDescent="0.25">
      <c r="A813" s="1" t="s">
        <v>704</v>
      </c>
      <c r="B813" s="1" t="s">
        <v>9</v>
      </c>
      <c r="C813" s="1" t="s">
        <v>42</v>
      </c>
      <c r="D813" s="1" t="s">
        <v>705</v>
      </c>
      <c r="E813" s="4" t="s">
        <v>10</v>
      </c>
      <c r="F813" s="4">
        <v>25</v>
      </c>
      <c r="G813" s="1" t="s">
        <v>11</v>
      </c>
      <c r="H813" s="6">
        <v>43973</v>
      </c>
      <c r="I813" s="12">
        <f t="shared" si="12"/>
        <v>5</v>
      </c>
    </row>
    <row r="814" spans="1:9" x14ac:dyDescent="0.25">
      <c r="A814" s="1" t="s">
        <v>958</v>
      </c>
      <c r="B814" s="1" t="s">
        <v>9</v>
      </c>
      <c r="C814" s="1" t="s">
        <v>9</v>
      </c>
      <c r="D814" s="1" t="s">
        <v>16</v>
      </c>
      <c r="E814" s="4" t="s">
        <v>10</v>
      </c>
      <c r="F814" s="4">
        <v>26</v>
      </c>
      <c r="G814" s="1" t="s">
        <v>11</v>
      </c>
      <c r="H814" s="6">
        <v>43973</v>
      </c>
      <c r="I814" s="12">
        <f t="shared" si="12"/>
        <v>5</v>
      </c>
    </row>
    <row r="815" spans="1:9" x14ac:dyDescent="0.25">
      <c r="A815" s="1" t="s">
        <v>1393</v>
      </c>
      <c r="B815" s="1" t="s">
        <v>9</v>
      </c>
      <c r="C815" s="1" t="s">
        <v>9</v>
      </c>
      <c r="D815" s="1" t="s">
        <v>9</v>
      </c>
      <c r="E815" s="4" t="s">
        <v>1301</v>
      </c>
      <c r="F815" s="4">
        <v>26</v>
      </c>
      <c r="G815" s="1" t="s">
        <v>11</v>
      </c>
      <c r="H815" s="6">
        <v>43973</v>
      </c>
      <c r="I815" s="12">
        <f t="shared" si="12"/>
        <v>5</v>
      </c>
    </row>
    <row r="816" spans="1:9" x14ac:dyDescent="0.25">
      <c r="A816" s="1" t="s">
        <v>1193</v>
      </c>
      <c r="B816" s="1" t="s">
        <v>9</v>
      </c>
      <c r="C816" s="1" t="s">
        <v>9</v>
      </c>
      <c r="D816" s="1" t="s">
        <v>9</v>
      </c>
      <c r="E816" s="4" t="s">
        <v>10</v>
      </c>
      <c r="F816" s="4">
        <v>31</v>
      </c>
      <c r="G816" s="1" t="s">
        <v>11</v>
      </c>
      <c r="H816" s="6">
        <v>43973</v>
      </c>
      <c r="I816" s="12">
        <f t="shared" si="12"/>
        <v>5</v>
      </c>
    </row>
    <row r="817" spans="1:9" x14ac:dyDescent="0.25">
      <c r="A817" s="1" t="s">
        <v>1194</v>
      </c>
      <c r="B817" s="1" t="s">
        <v>9</v>
      </c>
      <c r="C817" s="1" t="s">
        <v>9</v>
      </c>
      <c r="D817" s="1" t="s">
        <v>16</v>
      </c>
      <c r="E817" s="4" t="s">
        <v>10</v>
      </c>
      <c r="F817" s="4">
        <v>32</v>
      </c>
      <c r="G817" s="1" t="s">
        <v>11</v>
      </c>
      <c r="H817" s="6">
        <v>43973</v>
      </c>
      <c r="I817" s="12">
        <f t="shared" si="12"/>
        <v>5</v>
      </c>
    </row>
    <row r="818" spans="1:9" x14ac:dyDescent="0.25">
      <c r="A818" s="1" t="s">
        <v>1278</v>
      </c>
      <c r="B818" s="1" t="s">
        <v>9</v>
      </c>
      <c r="C818" s="1" t="s">
        <v>9</v>
      </c>
      <c r="D818" s="1" t="s">
        <v>56</v>
      </c>
      <c r="E818" s="4" t="s">
        <v>10</v>
      </c>
      <c r="F818" s="4">
        <v>33</v>
      </c>
      <c r="G818" s="1" t="s">
        <v>17</v>
      </c>
      <c r="H818" s="6">
        <v>43973</v>
      </c>
      <c r="I818" s="12">
        <f t="shared" si="12"/>
        <v>5</v>
      </c>
    </row>
    <row r="819" spans="1:9" x14ac:dyDescent="0.25">
      <c r="A819" s="1" t="s">
        <v>1245</v>
      </c>
      <c r="B819" s="1" t="s">
        <v>9</v>
      </c>
      <c r="C819" s="1" t="s">
        <v>9</v>
      </c>
      <c r="D819" s="1" t="s">
        <v>47</v>
      </c>
      <c r="E819" s="4" t="s">
        <v>10</v>
      </c>
      <c r="F819" s="4">
        <v>34</v>
      </c>
      <c r="G819" s="1" t="s">
        <v>17</v>
      </c>
      <c r="H819" s="6">
        <v>43973</v>
      </c>
      <c r="I819" s="12">
        <f t="shared" si="12"/>
        <v>5</v>
      </c>
    </row>
    <row r="820" spans="1:9" x14ac:dyDescent="0.25">
      <c r="A820" s="1" t="s">
        <v>851</v>
      </c>
      <c r="B820" s="1" t="s">
        <v>9</v>
      </c>
      <c r="C820" s="1" t="s">
        <v>9</v>
      </c>
      <c r="D820" s="1" t="s">
        <v>13</v>
      </c>
      <c r="E820" s="4" t="s">
        <v>10</v>
      </c>
      <c r="F820" s="4">
        <v>35</v>
      </c>
      <c r="G820" s="1" t="s">
        <v>17</v>
      </c>
      <c r="H820" s="6">
        <v>43973</v>
      </c>
      <c r="I820" s="12">
        <f t="shared" si="12"/>
        <v>5</v>
      </c>
    </row>
    <row r="821" spans="1:9" x14ac:dyDescent="0.25">
      <c r="A821" s="1" t="s">
        <v>367</v>
      </c>
      <c r="B821" s="1" t="s">
        <v>9</v>
      </c>
      <c r="C821" s="1" t="s">
        <v>9</v>
      </c>
      <c r="D821" s="1" t="s">
        <v>13</v>
      </c>
      <c r="E821" s="4" t="s">
        <v>10</v>
      </c>
      <c r="F821" s="4">
        <v>36</v>
      </c>
      <c r="G821" s="1" t="s">
        <v>11</v>
      </c>
      <c r="H821" s="6">
        <v>43973</v>
      </c>
      <c r="I821" s="12">
        <f t="shared" si="12"/>
        <v>5</v>
      </c>
    </row>
    <row r="822" spans="1:9" x14ac:dyDescent="0.25">
      <c r="A822" s="1" t="s">
        <v>933</v>
      </c>
      <c r="B822" s="1" t="s">
        <v>9</v>
      </c>
      <c r="C822" s="1" t="s">
        <v>9</v>
      </c>
      <c r="D822" s="1" t="s">
        <v>13</v>
      </c>
      <c r="E822" s="4" t="s">
        <v>10</v>
      </c>
      <c r="F822" s="4">
        <v>36</v>
      </c>
      <c r="G822" s="1" t="s">
        <v>11</v>
      </c>
      <c r="H822" s="6">
        <v>43973</v>
      </c>
      <c r="I822" s="12">
        <f t="shared" si="12"/>
        <v>5</v>
      </c>
    </row>
    <row r="823" spans="1:9" x14ac:dyDescent="0.25">
      <c r="A823" s="1" t="s">
        <v>973</v>
      </c>
      <c r="B823" s="1" t="s">
        <v>9</v>
      </c>
      <c r="C823" s="1" t="s">
        <v>9</v>
      </c>
      <c r="D823" s="1" t="s">
        <v>9</v>
      </c>
      <c r="E823" s="4" t="s">
        <v>10</v>
      </c>
      <c r="F823" s="4">
        <v>37</v>
      </c>
      <c r="G823" s="1" t="s">
        <v>11</v>
      </c>
      <c r="H823" s="6">
        <v>43973</v>
      </c>
      <c r="I823" s="12">
        <f t="shared" si="12"/>
        <v>5</v>
      </c>
    </row>
    <row r="824" spans="1:9" x14ac:dyDescent="0.25">
      <c r="A824" s="1" t="s">
        <v>1280</v>
      </c>
      <c r="B824" s="1" t="s">
        <v>9</v>
      </c>
      <c r="C824" s="1" t="s">
        <v>19</v>
      </c>
      <c r="D824" s="1" t="s">
        <v>25</v>
      </c>
      <c r="E824" s="4" t="s">
        <v>10</v>
      </c>
      <c r="F824" s="4">
        <v>37</v>
      </c>
      <c r="G824" s="1" t="s">
        <v>17</v>
      </c>
      <c r="H824" s="6">
        <v>43973</v>
      </c>
      <c r="I824" s="12">
        <f t="shared" si="12"/>
        <v>5</v>
      </c>
    </row>
    <row r="825" spans="1:9" x14ac:dyDescent="0.25">
      <c r="A825" s="1" t="s">
        <v>848</v>
      </c>
      <c r="B825" s="1" t="s">
        <v>9</v>
      </c>
      <c r="C825" s="1" t="s">
        <v>9</v>
      </c>
      <c r="D825" s="1" t="s">
        <v>56</v>
      </c>
      <c r="E825" s="4" t="s">
        <v>10</v>
      </c>
      <c r="F825" s="4">
        <v>38</v>
      </c>
      <c r="G825" s="1" t="s">
        <v>17</v>
      </c>
      <c r="H825" s="6">
        <v>43973</v>
      </c>
      <c r="I825" s="12">
        <f t="shared" si="12"/>
        <v>5</v>
      </c>
    </row>
    <row r="826" spans="1:9" x14ac:dyDescent="0.25">
      <c r="A826" s="1" t="s">
        <v>869</v>
      </c>
      <c r="B826" s="1" t="s">
        <v>9</v>
      </c>
      <c r="C826" s="1" t="s">
        <v>133</v>
      </c>
      <c r="D826" s="1" t="s">
        <v>484</v>
      </c>
      <c r="E826" s="4" t="s">
        <v>10</v>
      </c>
      <c r="F826" s="4">
        <v>38</v>
      </c>
      <c r="G826" s="1" t="s">
        <v>17</v>
      </c>
      <c r="H826" s="6">
        <v>43973</v>
      </c>
      <c r="I826" s="12">
        <f t="shared" si="12"/>
        <v>5</v>
      </c>
    </row>
    <row r="827" spans="1:9" x14ac:dyDescent="0.25">
      <c r="A827" s="1" t="s">
        <v>1246</v>
      </c>
      <c r="B827" s="1" t="s">
        <v>9</v>
      </c>
      <c r="C827" s="1" t="s">
        <v>9</v>
      </c>
      <c r="D827" s="1" t="s">
        <v>13</v>
      </c>
      <c r="E827" s="4" t="s">
        <v>10</v>
      </c>
      <c r="F827" s="4">
        <v>38</v>
      </c>
      <c r="G827" s="1" t="s">
        <v>17</v>
      </c>
      <c r="H827" s="6">
        <v>43973</v>
      </c>
      <c r="I827" s="12">
        <f t="shared" si="12"/>
        <v>5</v>
      </c>
    </row>
    <row r="828" spans="1:9" x14ac:dyDescent="0.25">
      <c r="A828" s="1" t="s">
        <v>976</v>
      </c>
      <c r="B828" s="1" t="s">
        <v>9</v>
      </c>
      <c r="C828" s="1" t="s">
        <v>9</v>
      </c>
      <c r="D828" s="1" t="s">
        <v>16</v>
      </c>
      <c r="E828" s="4" t="s">
        <v>10</v>
      </c>
      <c r="F828" s="4">
        <v>40</v>
      </c>
      <c r="G828" s="1" t="s">
        <v>11</v>
      </c>
      <c r="H828" s="6">
        <v>43973</v>
      </c>
      <c r="I828" s="12">
        <f t="shared" si="12"/>
        <v>5</v>
      </c>
    </row>
    <row r="829" spans="1:9" x14ac:dyDescent="0.25">
      <c r="A829" s="1" t="s">
        <v>1282</v>
      </c>
      <c r="B829" s="1" t="s">
        <v>9</v>
      </c>
      <c r="C829" s="1" t="s">
        <v>9</v>
      </c>
      <c r="D829" s="1" t="s">
        <v>9</v>
      </c>
      <c r="E829" s="4" t="s">
        <v>10</v>
      </c>
      <c r="F829" s="4">
        <v>40</v>
      </c>
      <c r="G829" s="1" t="s">
        <v>17</v>
      </c>
      <c r="H829" s="6">
        <v>43973</v>
      </c>
      <c r="I829" s="12">
        <f t="shared" si="12"/>
        <v>5</v>
      </c>
    </row>
    <row r="830" spans="1:9" x14ac:dyDescent="0.25">
      <c r="A830" s="1" t="s">
        <v>1200</v>
      </c>
      <c r="B830" s="1" t="s">
        <v>9</v>
      </c>
      <c r="C830" s="1" t="s">
        <v>9</v>
      </c>
      <c r="D830" s="1" t="s">
        <v>9</v>
      </c>
      <c r="E830" s="4" t="s">
        <v>10</v>
      </c>
      <c r="F830" s="4">
        <v>41</v>
      </c>
      <c r="G830" s="1" t="s">
        <v>11</v>
      </c>
      <c r="H830" s="6">
        <v>43973</v>
      </c>
      <c r="I830" s="12">
        <f t="shared" si="12"/>
        <v>5</v>
      </c>
    </row>
    <row r="831" spans="1:9" x14ac:dyDescent="0.25">
      <c r="A831" s="1" t="s">
        <v>683</v>
      </c>
      <c r="B831" s="1" t="s">
        <v>9</v>
      </c>
      <c r="C831" s="1" t="s">
        <v>9</v>
      </c>
      <c r="D831" s="1" t="s">
        <v>9</v>
      </c>
      <c r="E831" s="4" t="s">
        <v>10</v>
      </c>
      <c r="F831" s="4">
        <v>42</v>
      </c>
      <c r="G831" s="1" t="s">
        <v>11</v>
      </c>
      <c r="H831" s="6">
        <v>43973</v>
      </c>
      <c r="I831" s="12">
        <f t="shared" si="12"/>
        <v>5</v>
      </c>
    </row>
    <row r="832" spans="1:9" x14ac:dyDescent="0.25">
      <c r="A832" s="1" t="s">
        <v>1283</v>
      </c>
      <c r="B832" s="1" t="s">
        <v>9</v>
      </c>
      <c r="C832" s="1" t="s">
        <v>9</v>
      </c>
      <c r="D832" s="1" t="s">
        <v>47</v>
      </c>
      <c r="E832" s="4" t="s">
        <v>10</v>
      </c>
      <c r="F832" s="4">
        <v>42</v>
      </c>
      <c r="G832" s="1" t="s">
        <v>17</v>
      </c>
      <c r="H832" s="6">
        <v>43973</v>
      </c>
      <c r="I832" s="12">
        <f t="shared" si="12"/>
        <v>5</v>
      </c>
    </row>
    <row r="833" spans="1:9" x14ac:dyDescent="0.25">
      <c r="A833" s="1" t="s">
        <v>77</v>
      </c>
      <c r="B833" s="1" t="s">
        <v>9</v>
      </c>
      <c r="C833" s="1" t="s">
        <v>9</v>
      </c>
      <c r="D833" s="1" t="s">
        <v>16</v>
      </c>
      <c r="E833" s="4" t="s">
        <v>10</v>
      </c>
      <c r="F833" s="4">
        <v>45</v>
      </c>
      <c r="G833" s="1" t="s">
        <v>17</v>
      </c>
      <c r="H833" s="6">
        <v>43973</v>
      </c>
      <c r="I833" s="12">
        <f t="shared" si="12"/>
        <v>5</v>
      </c>
    </row>
    <row r="834" spans="1:9" x14ac:dyDescent="0.25">
      <c r="A834" s="1" t="s">
        <v>687</v>
      </c>
      <c r="B834" s="1" t="s">
        <v>9</v>
      </c>
      <c r="C834" s="1" t="s">
        <v>9</v>
      </c>
      <c r="D834" s="1" t="s">
        <v>13</v>
      </c>
      <c r="E834" s="4" t="s">
        <v>10</v>
      </c>
      <c r="F834" s="4">
        <v>45</v>
      </c>
      <c r="G834" s="1" t="s">
        <v>11</v>
      </c>
      <c r="H834" s="6">
        <v>43973</v>
      </c>
      <c r="I834" s="12">
        <f t="shared" ref="I834:I897" si="13">MONTH(H834)</f>
        <v>5</v>
      </c>
    </row>
    <row r="835" spans="1:9" x14ac:dyDescent="0.25">
      <c r="A835" s="1" t="s">
        <v>940</v>
      </c>
      <c r="B835" s="1" t="s">
        <v>9</v>
      </c>
      <c r="C835" s="1" t="s">
        <v>9</v>
      </c>
      <c r="D835" s="1" t="s">
        <v>47</v>
      </c>
      <c r="E835" s="4" t="s">
        <v>10</v>
      </c>
      <c r="F835" s="4">
        <v>45</v>
      </c>
      <c r="G835" s="1" t="s">
        <v>11</v>
      </c>
      <c r="H835" s="6">
        <v>43973</v>
      </c>
      <c r="I835" s="12">
        <f t="shared" si="13"/>
        <v>5</v>
      </c>
    </row>
    <row r="836" spans="1:9" x14ac:dyDescent="0.25">
      <c r="A836" s="2" t="s">
        <v>874</v>
      </c>
      <c r="B836" s="1" t="s">
        <v>9</v>
      </c>
      <c r="C836" s="1" t="s">
        <v>9</v>
      </c>
      <c r="D836" s="1" t="s">
        <v>9</v>
      </c>
      <c r="E836" s="4" t="s">
        <v>10</v>
      </c>
      <c r="F836" s="4">
        <v>48</v>
      </c>
      <c r="G836" s="1" t="s">
        <v>17</v>
      </c>
      <c r="H836" s="6">
        <v>43973</v>
      </c>
      <c r="I836" s="12">
        <f t="shared" si="13"/>
        <v>5</v>
      </c>
    </row>
    <row r="837" spans="1:9" x14ac:dyDescent="0.25">
      <c r="A837" s="1" t="s">
        <v>1203</v>
      </c>
      <c r="B837" s="1" t="s">
        <v>9</v>
      </c>
      <c r="C837" s="1" t="s">
        <v>9</v>
      </c>
      <c r="D837" s="1" t="s">
        <v>9</v>
      </c>
      <c r="E837" s="4" t="s">
        <v>10</v>
      </c>
      <c r="F837" s="4">
        <v>48</v>
      </c>
      <c r="G837" s="1" t="s">
        <v>11</v>
      </c>
      <c r="H837" s="6">
        <v>43973</v>
      </c>
      <c r="I837" s="12">
        <f t="shared" si="13"/>
        <v>5</v>
      </c>
    </row>
    <row r="838" spans="1:9" x14ac:dyDescent="0.25">
      <c r="A838" s="1" t="s">
        <v>854</v>
      </c>
      <c r="B838" s="1" t="s">
        <v>9</v>
      </c>
      <c r="C838" s="1" t="s">
        <v>9</v>
      </c>
      <c r="D838" s="1" t="s">
        <v>16</v>
      </c>
      <c r="E838" s="4" t="s">
        <v>10</v>
      </c>
      <c r="F838" s="4">
        <v>49</v>
      </c>
      <c r="G838" s="1" t="s">
        <v>17</v>
      </c>
      <c r="H838" s="6">
        <v>43973</v>
      </c>
      <c r="I838" s="12">
        <f t="shared" si="13"/>
        <v>5</v>
      </c>
    </row>
    <row r="839" spans="1:9" x14ac:dyDescent="0.25">
      <c r="A839" s="1" t="s">
        <v>946</v>
      </c>
      <c r="B839" s="1" t="s">
        <v>9</v>
      </c>
      <c r="C839" s="1" t="s">
        <v>9</v>
      </c>
      <c r="D839" s="1" t="s">
        <v>47</v>
      </c>
      <c r="E839" s="4" t="s">
        <v>10</v>
      </c>
      <c r="F839" s="4">
        <v>49</v>
      </c>
      <c r="G839" s="1" t="s">
        <v>11</v>
      </c>
      <c r="H839" s="6">
        <v>43973</v>
      </c>
      <c r="I839" s="12">
        <f t="shared" si="13"/>
        <v>5</v>
      </c>
    </row>
    <row r="840" spans="1:9" x14ac:dyDescent="0.25">
      <c r="A840" s="1" t="s">
        <v>948</v>
      </c>
      <c r="B840" s="1" t="s">
        <v>9</v>
      </c>
      <c r="C840" s="1" t="s">
        <v>9</v>
      </c>
      <c r="D840" s="1" t="s">
        <v>56</v>
      </c>
      <c r="E840" s="4" t="s">
        <v>10</v>
      </c>
      <c r="F840" s="4">
        <v>54</v>
      </c>
      <c r="G840" s="1" t="s">
        <v>11</v>
      </c>
      <c r="H840" s="6">
        <v>43973</v>
      </c>
      <c r="I840" s="12">
        <f t="shared" si="13"/>
        <v>5</v>
      </c>
    </row>
    <row r="841" spans="1:9" x14ac:dyDescent="0.25">
      <c r="A841" s="1" t="s">
        <v>857</v>
      </c>
      <c r="B841" s="1" t="s">
        <v>9</v>
      </c>
      <c r="C841" s="1" t="s">
        <v>9</v>
      </c>
      <c r="D841" s="1" t="s">
        <v>13</v>
      </c>
      <c r="E841" s="4" t="s">
        <v>10</v>
      </c>
      <c r="F841" s="4">
        <v>62</v>
      </c>
      <c r="G841" s="1" t="s">
        <v>17</v>
      </c>
      <c r="H841" s="6">
        <v>43973</v>
      </c>
      <c r="I841" s="12">
        <f t="shared" si="13"/>
        <v>5</v>
      </c>
    </row>
    <row r="842" spans="1:9" x14ac:dyDescent="0.25">
      <c r="A842" s="1" t="s">
        <v>859</v>
      </c>
      <c r="B842" s="1" t="s">
        <v>9</v>
      </c>
      <c r="C842" s="1" t="s">
        <v>19</v>
      </c>
      <c r="D842" s="1" t="s">
        <v>25</v>
      </c>
      <c r="E842" s="4" t="s">
        <v>10</v>
      </c>
      <c r="F842" s="4">
        <v>66</v>
      </c>
      <c r="G842" s="1" t="s">
        <v>17</v>
      </c>
      <c r="H842" s="6">
        <v>43973</v>
      </c>
      <c r="I842" s="12">
        <f t="shared" si="13"/>
        <v>5</v>
      </c>
    </row>
    <row r="843" spans="1:9" x14ac:dyDescent="0.25">
      <c r="A843" s="1" t="s">
        <v>1120</v>
      </c>
      <c r="B843" s="1" t="s">
        <v>9</v>
      </c>
      <c r="C843" s="1" t="s">
        <v>9</v>
      </c>
      <c r="D843" s="1" t="s">
        <v>47</v>
      </c>
      <c r="E843" s="4" t="s">
        <v>10</v>
      </c>
      <c r="F843" s="4">
        <v>0</v>
      </c>
      <c r="G843" s="1" t="s">
        <v>17</v>
      </c>
      <c r="H843" s="6">
        <v>43974</v>
      </c>
      <c r="I843" s="12">
        <f t="shared" si="13"/>
        <v>5</v>
      </c>
    </row>
    <row r="844" spans="1:9" x14ac:dyDescent="0.25">
      <c r="A844" s="1" t="s">
        <v>1421</v>
      </c>
      <c r="B844" s="1" t="s">
        <v>9</v>
      </c>
      <c r="C844" s="1" t="s">
        <v>160</v>
      </c>
      <c r="D844" s="1" t="s">
        <v>160</v>
      </c>
      <c r="E844" s="4" t="s">
        <v>1301</v>
      </c>
      <c r="F844" s="4">
        <v>13</v>
      </c>
      <c r="G844" s="1" t="s">
        <v>17</v>
      </c>
      <c r="H844" s="6">
        <v>43974</v>
      </c>
      <c r="I844" s="12">
        <f t="shared" si="13"/>
        <v>5</v>
      </c>
    </row>
    <row r="845" spans="1:9" x14ac:dyDescent="0.25">
      <c r="A845" s="1" t="s">
        <v>896</v>
      </c>
      <c r="B845" s="1" t="s">
        <v>9</v>
      </c>
      <c r="C845" s="1" t="s">
        <v>9</v>
      </c>
      <c r="D845" s="1" t="s">
        <v>13</v>
      </c>
      <c r="E845" s="4" t="s">
        <v>10</v>
      </c>
      <c r="F845" s="4">
        <v>22</v>
      </c>
      <c r="G845" s="1" t="s">
        <v>11</v>
      </c>
      <c r="H845" s="6">
        <v>43974</v>
      </c>
      <c r="I845" s="12">
        <f t="shared" si="13"/>
        <v>5</v>
      </c>
    </row>
    <row r="846" spans="1:9" x14ac:dyDescent="0.25">
      <c r="A846" s="1" t="s">
        <v>588</v>
      </c>
      <c r="B846" s="1" t="s">
        <v>9</v>
      </c>
      <c r="C846" s="1" t="s">
        <v>9</v>
      </c>
      <c r="D846" s="1" t="s">
        <v>9</v>
      </c>
      <c r="E846" s="4" t="s">
        <v>10</v>
      </c>
      <c r="F846" s="4">
        <v>24</v>
      </c>
      <c r="G846" s="1" t="s">
        <v>11</v>
      </c>
      <c r="H846" s="6">
        <v>43974</v>
      </c>
      <c r="I846" s="12">
        <f t="shared" si="13"/>
        <v>5</v>
      </c>
    </row>
    <row r="847" spans="1:9" x14ac:dyDescent="0.25">
      <c r="A847" s="1" t="s">
        <v>1088</v>
      </c>
      <c r="B847" s="1" t="s">
        <v>9</v>
      </c>
      <c r="C847" s="1" t="s">
        <v>9</v>
      </c>
      <c r="D847" s="1" t="s">
        <v>47</v>
      </c>
      <c r="E847" s="4" t="s">
        <v>10</v>
      </c>
      <c r="F847" s="4">
        <v>24</v>
      </c>
      <c r="G847" s="1" t="s">
        <v>17</v>
      </c>
      <c r="H847" s="6">
        <v>43974</v>
      </c>
      <c r="I847" s="12">
        <f t="shared" si="13"/>
        <v>5</v>
      </c>
    </row>
    <row r="848" spans="1:9" x14ac:dyDescent="0.25">
      <c r="A848" s="1" t="s">
        <v>1140</v>
      </c>
      <c r="B848" s="1" t="s">
        <v>9</v>
      </c>
      <c r="C848" s="1" t="s">
        <v>9</v>
      </c>
      <c r="D848" s="1" t="s">
        <v>9</v>
      </c>
      <c r="E848" s="4" t="s">
        <v>10</v>
      </c>
      <c r="F848" s="4">
        <v>25</v>
      </c>
      <c r="G848" s="1" t="s">
        <v>17</v>
      </c>
      <c r="H848" s="6">
        <v>43974</v>
      </c>
      <c r="I848" s="12">
        <f t="shared" si="13"/>
        <v>5</v>
      </c>
    </row>
    <row r="849" spans="1:9" x14ac:dyDescent="0.25">
      <c r="A849" s="1" t="s">
        <v>561</v>
      </c>
      <c r="B849" s="1" t="s">
        <v>9</v>
      </c>
      <c r="C849" s="1" t="s">
        <v>9</v>
      </c>
      <c r="D849" s="1" t="s">
        <v>16</v>
      </c>
      <c r="E849" s="4" t="s">
        <v>10</v>
      </c>
      <c r="F849" s="4">
        <v>26</v>
      </c>
      <c r="G849" s="1" t="s">
        <v>17</v>
      </c>
      <c r="H849" s="6">
        <v>43974</v>
      </c>
      <c r="I849" s="12">
        <f t="shared" si="13"/>
        <v>5</v>
      </c>
    </row>
    <row r="850" spans="1:9" x14ac:dyDescent="0.25">
      <c r="A850" s="1" t="s">
        <v>1072</v>
      </c>
      <c r="B850" s="1" t="s">
        <v>9</v>
      </c>
      <c r="C850" s="1" t="s">
        <v>9</v>
      </c>
      <c r="D850" s="1" t="s">
        <v>16</v>
      </c>
      <c r="E850" s="4" t="s">
        <v>10</v>
      </c>
      <c r="F850" s="4">
        <v>27</v>
      </c>
      <c r="G850" s="1" t="s">
        <v>17</v>
      </c>
      <c r="H850" s="6">
        <v>43974</v>
      </c>
      <c r="I850" s="12">
        <f t="shared" si="13"/>
        <v>5</v>
      </c>
    </row>
    <row r="851" spans="1:9" x14ac:dyDescent="0.25">
      <c r="A851" s="1" t="s">
        <v>1141</v>
      </c>
      <c r="B851" s="1" t="s">
        <v>9</v>
      </c>
      <c r="C851" s="1" t="s">
        <v>9</v>
      </c>
      <c r="D851" s="1" t="s">
        <v>9</v>
      </c>
      <c r="E851" s="4" t="s">
        <v>10</v>
      </c>
      <c r="F851" s="4">
        <v>27</v>
      </c>
      <c r="G851" s="1" t="s">
        <v>17</v>
      </c>
      <c r="H851" s="6">
        <v>43974</v>
      </c>
      <c r="I851" s="12">
        <f t="shared" si="13"/>
        <v>5</v>
      </c>
    </row>
    <row r="852" spans="1:9" x14ac:dyDescent="0.25">
      <c r="A852" s="1" t="s">
        <v>440</v>
      </c>
      <c r="B852" s="1" t="s">
        <v>9</v>
      </c>
      <c r="C852" s="1" t="s">
        <v>9</v>
      </c>
      <c r="D852" s="1" t="s">
        <v>47</v>
      </c>
      <c r="E852" s="4" t="s">
        <v>10</v>
      </c>
      <c r="F852" s="4">
        <v>29</v>
      </c>
      <c r="G852" s="1" t="s">
        <v>11</v>
      </c>
      <c r="H852" s="6">
        <v>43974</v>
      </c>
      <c r="I852" s="12">
        <f t="shared" si="13"/>
        <v>5</v>
      </c>
    </row>
    <row r="853" spans="1:9" x14ac:dyDescent="0.25">
      <c r="A853" s="2" t="s">
        <v>1144</v>
      </c>
      <c r="B853" s="1" t="s">
        <v>9</v>
      </c>
      <c r="C853" s="1" t="s">
        <v>9</v>
      </c>
      <c r="D853" s="1" t="s">
        <v>13</v>
      </c>
      <c r="E853" s="4" t="s">
        <v>10</v>
      </c>
      <c r="F853" s="4">
        <v>29</v>
      </c>
      <c r="G853" s="1" t="s">
        <v>17</v>
      </c>
      <c r="H853" s="6">
        <v>43974</v>
      </c>
      <c r="I853" s="12">
        <f t="shared" si="13"/>
        <v>5</v>
      </c>
    </row>
    <row r="854" spans="1:9" x14ac:dyDescent="0.25">
      <c r="A854" s="1" t="s">
        <v>591</v>
      </c>
      <c r="B854" s="1" t="s">
        <v>9</v>
      </c>
      <c r="C854" s="1" t="s">
        <v>191</v>
      </c>
      <c r="D854" s="1" t="s">
        <v>191</v>
      </c>
      <c r="E854" s="4" t="s">
        <v>10</v>
      </c>
      <c r="F854" s="4">
        <v>30</v>
      </c>
      <c r="G854" s="1" t="s">
        <v>11</v>
      </c>
      <c r="H854" s="6">
        <v>43974</v>
      </c>
      <c r="I854" s="12">
        <f t="shared" si="13"/>
        <v>5</v>
      </c>
    </row>
    <row r="855" spans="1:9" x14ac:dyDescent="0.25">
      <c r="A855" s="1" t="s">
        <v>446</v>
      </c>
      <c r="B855" s="1" t="s">
        <v>9</v>
      </c>
      <c r="C855" s="1" t="s">
        <v>9</v>
      </c>
      <c r="D855" s="1" t="s">
        <v>9</v>
      </c>
      <c r="E855" s="4" t="s">
        <v>10</v>
      </c>
      <c r="F855" s="4">
        <v>31</v>
      </c>
      <c r="G855" s="1" t="s">
        <v>11</v>
      </c>
      <c r="H855" s="6">
        <v>43974</v>
      </c>
      <c r="I855" s="12">
        <f t="shared" si="13"/>
        <v>5</v>
      </c>
    </row>
    <row r="856" spans="1:9" x14ac:dyDescent="0.25">
      <c r="A856" s="1" t="s">
        <v>883</v>
      </c>
      <c r="B856" s="1" t="s">
        <v>9</v>
      </c>
      <c r="C856" s="1" t="s">
        <v>9</v>
      </c>
      <c r="D856" s="1" t="s">
        <v>47</v>
      </c>
      <c r="E856" s="4" t="s">
        <v>10</v>
      </c>
      <c r="F856" s="4">
        <v>32</v>
      </c>
      <c r="G856" s="1" t="s">
        <v>11</v>
      </c>
      <c r="H856" s="6">
        <v>43974</v>
      </c>
      <c r="I856" s="12">
        <f t="shared" si="13"/>
        <v>5</v>
      </c>
    </row>
    <row r="857" spans="1:9" x14ac:dyDescent="0.25">
      <c r="A857" s="1" t="s">
        <v>1241</v>
      </c>
      <c r="B857" s="1" t="s">
        <v>9</v>
      </c>
      <c r="C857" s="1" t="s">
        <v>9</v>
      </c>
      <c r="D857" s="1" t="s">
        <v>16</v>
      </c>
      <c r="E857" s="4" t="s">
        <v>10</v>
      </c>
      <c r="F857" s="4">
        <v>32</v>
      </c>
      <c r="G857" s="1" t="s">
        <v>17</v>
      </c>
      <c r="H857" s="6">
        <v>43974</v>
      </c>
      <c r="I857" s="12">
        <f t="shared" si="13"/>
        <v>5</v>
      </c>
    </row>
    <row r="858" spans="1:9" x14ac:dyDescent="0.25">
      <c r="A858" s="2" t="s">
        <v>448</v>
      </c>
      <c r="B858" s="1" t="s">
        <v>9</v>
      </c>
      <c r="C858" s="1" t="s">
        <v>97</v>
      </c>
      <c r="D858" s="1" t="s">
        <v>97</v>
      </c>
      <c r="E858" s="4" t="s">
        <v>10</v>
      </c>
      <c r="F858" s="4">
        <v>33</v>
      </c>
      <c r="G858" s="1" t="s">
        <v>11</v>
      </c>
      <c r="H858" s="6">
        <v>43974</v>
      </c>
      <c r="I858" s="12">
        <f t="shared" si="13"/>
        <v>5</v>
      </c>
    </row>
    <row r="859" spans="1:9" x14ac:dyDescent="0.25">
      <c r="A859" s="1" t="s">
        <v>343</v>
      </c>
      <c r="B859" s="1" t="s">
        <v>9</v>
      </c>
      <c r="C859" s="1" t="s">
        <v>9</v>
      </c>
      <c r="D859" s="1" t="s">
        <v>9</v>
      </c>
      <c r="E859" s="4" t="s">
        <v>10</v>
      </c>
      <c r="F859" s="4">
        <v>34</v>
      </c>
      <c r="G859" s="1" t="s">
        <v>11</v>
      </c>
      <c r="H859" s="6">
        <v>43974</v>
      </c>
      <c r="I859" s="12">
        <f t="shared" si="13"/>
        <v>5</v>
      </c>
    </row>
    <row r="860" spans="1:9" x14ac:dyDescent="0.25">
      <c r="A860" s="1" t="s">
        <v>456</v>
      </c>
      <c r="B860" s="1" t="s">
        <v>9</v>
      </c>
      <c r="C860" s="1" t="s">
        <v>42</v>
      </c>
      <c r="D860" s="1" t="s">
        <v>43</v>
      </c>
      <c r="E860" s="4" t="s">
        <v>10</v>
      </c>
      <c r="F860" s="4">
        <v>37</v>
      </c>
      <c r="G860" s="1" t="s">
        <v>11</v>
      </c>
      <c r="H860" s="6">
        <v>43974</v>
      </c>
      <c r="I860" s="12">
        <f t="shared" si="13"/>
        <v>5</v>
      </c>
    </row>
    <row r="861" spans="1:9" x14ac:dyDescent="0.25">
      <c r="A861" s="1" t="s">
        <v>1080</v>
      </c>
      <c r="B861" s="1" t="s">
        <v>9</v>
      </c>
      <c r="C861" s="1" t="s">
        <v>9</v>
      </c>
      <c r="D861" s="1" t="s">
        <v>13</v>
      </c>
      <c r="E861" s="4" t="s">
        <v>10</v>
      </c>
      <c r="F861" s="4">
        <v>37</v>
      </c>
      <c r="G861" s="1" t="s">
        <v>17</v>
      </c>
      <c r="H861" s="6">
        <v>43974</v>
      </c>
      <c r="I861" s="12">
        <f t="shared" si="13"/>
        <v>5</v>
      </c>
    </row>
    <row r="862" spans="1:9" x14ac:dyDescent="0.25">
      <c r="A862" s="1" t="s">
        <v>451</v>
      </c>
      <c r="B862" s="1" t="s">
        <v>9</v>
      </c>
      <c r="C862" s="1" t="s">
        <v>9</v>
      </c>
      <c r="D862" s="1" t="s">
        <v>9</v>
      </c>
      <c r="E862" s="4" t="s">
        <v>10</v>
      </c>
      <c r="F862" s="4">
        <v>39</v>
      </c>
      <c r="G862" s="1" t="s">
        <v>11</v>
      </c>
      <c r="H862" s="6">
        <v>43974</v>
      </c>
      <c r="I862" s="12">
        <f t="shared" si="13"/>
        <v>5</v>
      </c>
    </row>
    <row r="863" spans="1:9" x14ac:dyDescent="0.25">
      <c r="A863" s="1" t="s">
        <v>1069</v>
      </c>
      <c r="B863" s="1" t="s">
        <v>9</v>
      </c>
      <c r="C863" s="1" t="s">
        <v>9</v>
      </c>
      <c r="D863" s="1" t="s">
        <v>16</v>
      </c>
      <c r="E863" s="4" t="s">
        <v>10</v>
      </c>
      <c r="F863" s="4">
        <v>40</v>
      </c>
      <c r="G863" s="1" t="s">
        <v>17</v>
      </c>
      <c r="H863" s="6">
        <v>43974</v>
      </c>
      <c r="I863" s="12">
        <f t="shared" si="13"/>
        <v>5</v>
      </c>
    </row>
    <row r="864" spans="1:9" x14ac:dyDescent="0.25">
      <c r="A864" s="1" t="s">
        <v>463</v>
      </c>
      <c r="B864" s="1" t="s">
        <v>9</v>
      </c>
      <c r="C864" s="1" t="s">
        <v>9</v>
      </c>
      <c r="D864" s="1" t="s">
        <v>16</v>
      </c>
      <c r="E864" s="4" t="s">
        <v>10</v>
      </c>
      <c r="F864" s="4">
        <v>46</v>
      </c>
      <c r="G864" s="1" t="s">
        <v>11</v>
      </c>
      <c r="H864" s="6">
        <v>43974</v>
      </c>
      <c r="I864" s="12">
        <f t="shared" si="13"/>
        <v>5</v>
      </c>
    </row>
    <row r="865" spans="1:9" x14ac:dyDescent="0.25">
      <c r="A865" s="1" t="s">
        <v>464</v>
      </c>
      <c r="B865" s="1" t="s">
        <v>9</v>
      </c>
      <c r="C865" s="1" t="s">
        <v>9</v>
      </c>
      <c r="D865" s="1" t="s">
        <v>9</v>
      </c>
      <c r="E865" s="4" t="s">
        <v>10</v>
      </c>
      <c r="F865" s="4">
        <v>46</v>
      </c>
      <c r="G865" s="1" t="s">
        <v>11</v>
      </c>
      <c r="H865" s="6">
        <v>43974</v>
      </c>
      <c r="I865" s="12">
        <f t="shared" si="13"/>
        <v>5</v>
      </c>
    </row>
    <row r="866" spans="1:9" x14ac:dyDescent="0.25">
      <c r="A866" s="1" t="s">
        <v>583</v>
      </c>
      <c r="B866" s="1" t="s">
        <v>9</v>
      </c>
      <c r="C866" s="1" t="s">
        <v>9</v>
      </c>
      <c r="D866" s="1" t="s">
        <v>9</v>
      </c>
      <c r="E866" s="4" t="s">
        <v>10</v>
      </c>
      <c r="F866" s="4">
        <v>47</v>
      </c>
      <c r="G866" s="1" t="s">
        <v>11</v>
      </c>
      <c r="H866" s="6">
        <v>43974</v>
      </c>
      <c r="I866" s="12">
        <f t="shared" si="13"/>
        <v>5</v>
      </c>
    </row>
    <row r="867" spans="1:9" x14ac:dyDescent="0.25">
      <c r="A867" s="1" t="s">
        <v>884</v>
      </c>
      <c r="B867" s="1" t="s">
        <v>9</v>
      </c>
      <c r="C867" s="1" t="s">
        <v>9</v>
      </c>
      <c r="D867" s="1" t="s">
        <v>9</v>
      </c>
      <c r="E867" s="4" t="s">
        <v>10</v>
      </c>
      <c r="F867" s="4">
        <v>48</v>
      </c>
      <c r="G867" s="1" t="s">
        <v>11</v>
      </c>
      <c r="H867" s="6">
        <v>43974</v>
      </c>
      <c r="I867" s="12">
        <f t="shared" si="13"/>
        <v>5</v>
      </c>
    </row>
    <row r="868" spans="1:9" x14ac:dyDescent="0.25">
      <c r="A868" s="1" t="s">
        <v>652</v>
      </c>
      <c r="B868" s="1" t="s">
        <v>9</v>
      </c>
      <c r="C868" s="1" t="s">
        <v>19</v>
      </c>
      <c r="D868" s="1" t="s">
        <v>25</v>
      </c>
      <c r="E868" s="4" t="s">
        <v>10</v>
      </c>
      <c r="F868" s="4">
        <v>52</v>
      </c>
      <c r="G868" s="1" t="s">
        <v>11</v>
      </c>
      <c r="H868" s="6">
        <v>43974</v>
      </c>
      <c r="I868" s="12">
        <f t="shared" si="13"/>
        <v>5</v>
      </c>
    </row>
    <row r="869" spans="1:9" x14ac:dyDescent="0.25">
      <c r="A869" s="1" t="s">
        <v>1296</v>
      </c>
      <c r="B869" s="1" t="s">
        <v>9</v>
      </c>
      <c r="C869" s="1" t="s">
        <v>19</v>
      </c>
      <c r="D869" s="1" t="s">
        <v>25</v>
      </c>
      <c r="E869" s="4" t="s">
        <v>10</v>
      </c>
      <c r="F869" s="4">
        <v>57</v>
      </c>
      <c r="G869" s="1" t="s">
        <v>11</v>
      </c>
      <c r="H869" s="6">
        <v>43974</v>
      </c>
      <c r="I869" s="12">
        <f t="shared" si="13"/>
        <v>5</v>
      </c>
    </row>
    <row r="870" spans="1:9" x14ac:dyDescent="0.25">
      <c r="A870" s="1" t="s">
        <v>230</v>
      </c>
      <c r="B870" s="1" t="s">
        <v>9</v>
      </c>
      <c r="C870" s="1" t="s">
        <v>19</v>
      </c>
      <c r="D870" s="1" t="s">
        <v>103</v>
      </c>
      <c r="E870" s="4" t="s">
        <v>10</v>
      </c>
      <c r="F870" s="4">
        <v>58</v>
      </c>
      <c r="G870" s="1" t="s">
        <v>11</v>
      </c>
      <c r="H870" s="6">
        <v>43974</v>
      </c>
      <c r="I870" s="12">
        <f t="shared" si="13"/>
        <v>5</v>
      </c>
    </row>
    <row r="871" spans="1:9" x14ac:dyDescent="0.25">
      <c r="A871" s="1" t="s">
        <v>435</v>
      </c>
      <c r="B871" s="1" t="s">
        <v>9</v>
      </c>
      <c r="C871" s="1" t="s">
        <v>9</v>
      </c>
      <c r="D871" s="1" t="s">
        <v>13</v>
      </c>
      <c r="E871" s="4" t="s">
        <v>10</v>
      </c>
      <c r="F871" s="4">
        <v>66</v>
      </c>
      <c r="G871" s="1" t="s">
        <v>11</v>
      </c>
      <c r="H871" s="6">
        <v>43974</v>
      </c>
      <c r="I871" s="12">
        <f t="shared" si="13"/>
        <v>5</v>
      </c>
    </row>
    <row r="872" spans="1:9" x14ac:dyDescent="0.25">
      <c r="A872" s="1" t="s">
        <v>1086</v>
      </c>
      <c r="B872" s="1" t="s">
        <v>9</v>
      </c>
      <c r="C872" s="1" t="s">
        <v>9</v>
      </c>
      <c r="D872" s="1" t="s">
        <v>9</v>
      </c>
      <c r="E872" s="4" t="s">
        <v>10</v>
      </c>
      <c r="F872" s="4">
        <v>69</v>
      </c>
      <c r="G872" s="1" t="s">
        <v>17</v>
      </c>
      <c r="H872" s="6">
        <v>43974</v>
      </c>
      <c r="I872" s="12">
        <f t="shared" si="13"/>
        <v>5</v>
      </c>
    </row>
    <row r="873" spans="1:9" x14ac:dyDescent="0.25">
      <c r="A873" s="1" t="s">
        <v>476</v>
      </c>
      <c r="B873" s="1" t="s">
        <v>9</v>
      </c>
      <c r="C873" s="1" t="s">
        <v>9</v>
      </c>
      <c r="D873" s="1" t="s">
        <v>16</v>
      </c>
      <c r="E873" s="4" t="s">
        <v>10</v>
      </c>
      <c r="F873" s="4">
        <v>70</v>
      </c>
      <c r="G873" s="1" t="s">
        <v>11</v>
      </c>
      <c r="H873" s="6">
        <v>43974</v>
      </c>
      <c r="I873" s="12">
        <f t="shared" si="13"/>
        <v>5</v>
      </c>
    </row>
    <row r="874" spans="1:9" x14ac:dyDescent="0.25">
      <c r="A874" s="1" t="s">
        <v>587</v>
      </c>
      <c r="B874" s="1" t="s">
        <v>9</v>
      </c>
      <c r="C874" s="1" t="s">
        <v>9</v>
      </c>
      <c r="D874" s="1" t="s">
        <v>16</v>
      </c>
      <c r="E874" s="4" t="s">
        <v>10</v>
      </c>
      <c r="F874" s="4">
        <v>73</v>
      </c>
      <c r="G874" s="1" t="s">
        <v>11</v>
      </c>
      <c r="H874" s="6">
        <v>43974</v>
      </c>
      <c r="I874" s="12">
        <f t="shared" si="13"/>
        <v>5</v>
      </c>
    </row>
    <row r="875" spans="1:9" x14ac:dyDescent="0.25">
      <c r="A875" s="1" t="s">
        <v>1091</v>
      </c>
      <c r="B875" s="1" t="s">
        <v>9</v>
      </c>
      <c r="C875" s="1" t="s">
        <v>19</v>
      </c>
      <c r="D875" s="1" t="s">
        <v>25</v>
      </c>
      <c r="E875" s="4" t="s">
        <v>10</v>
      </c>
      <c r="F875" s="4">
        <v>0</v>
      </c>
      <c r="G875" s="1" t="s">
        <v>17</v>
      </c>
      <c r="H875" s="6">
        <v>43975</v>
      </c>
      <c r="I875" s="12">
        <f t="shared" si="13"/>
        <v>5</v>
      </c>
    </row>
    <row r="876" spans="1:9" x14ac:dyDescent="0.25">
      <c r="A876" s="1" t="s">
        <v>594</v>
      </c>
      <c r="B876" s="1" t="s">
        <v>9</v>
      </c>
      <c r="C876" s="1" t="s">
        <v>9</v>
      </c>
      <c r="D876" s="1" t="s">
        <v>13</v>
      </c>
      <c r="E876" s="4" t="s">
        <v>10</v>
      </c>
      <c r="F876" s="4">
        <v>32</v>
      </c>
      <c r="G876" s="1" t="s">
        <v>11</v>
      </c>
      <c r="H876" s="6">
        <v>43975</v>
      </c>
      <c r="I876" s="12">
        <f t="shared" si="13"/>
        <v>5</v>
      </c>
    </row>
    <row r="877" spans="1:9" x14ac:dyDescent="0.25">
      <c r="A877" s="1" t="s">
        <v>262</v>
      </c>
      <c r="B877" s="1" t="s">
        <v>9</v>
      </c>
      <c r="C877" s="1" t="s">
        <v>9</v>
      </c>
      <c r="D877" s="1" t="s">
        <v>13</v>
      </c>
      <c r="E877" s="4" t="s">
        <v>10</v>
      </c>
      <c r="F877" s="4">
        <v>38</v>
      </c>
      <c r="G877" s="1" t="s">
        <v>17</v>
      </c>
      <c r="H877" s="6">
        <v>43975</v>
      </c>
      <c r="I877" s="12">
        <f t="shared" si="13"/>
        <v>5</v>
      </c>
    </row>
    <row r="878" spans="1:9" x14ac:dyDescent="0.25">
      <c r="A878" s="1" t="s">
        <v>891</v>
      </c>
      <c r="B878" s="1" t="s">
        <v>9</v>
      </c>
      <c r="C878" s="1" t="s">
        <v>9</v>
      </c>
      <c r="D878" s="1" t="s">
        <v>9</v>
      </c>
      <c r="E878" s="4" t="s">
        <v>10</v>
      </c>
      <c r="F878" s="4">
        <v>44</v>
      </c>
      <c r="G878" s="1" t="s">
        <v>11</v>
      </c>
      <c r="H878" s="6">
        <v>43975</v>
      </c>
      <c r="I878" s="12">
        <f t="shared" si="13"/>
        <v>5</v>
      </c>
    </row>
    <row r="879" spans="1:9" x14ac:dyDescent="0.25">
      <c r="A879" s="1" t="s">
        <v>1085</v>
      </c>
      <c r="B879" s="1" t="s">
        <v>9</v>
      </c>
      <c r="C879" s="1" t="s">
        <v>19</v>
      </c>
      <c r="D879" s="1" t="s">
        <v>25</v>
      </c>
      <c r="E879" s="4" t="s">
        <v>10</v>
      </c>
      <c r="F879" s="4">
        <v>69</v>
      </c>
      <c r="G879" s="1" t="s">
        <v>17</v>
      </c>
      <c r="H879" s="6">
        <v>43975</v>
      </c>
      <c r="I879" s="12">
        <f t="shared" si="13"/>
        <v>5</v>
      </c>
    </row>
    <row r="880" spans="1:9" x14ac:dyDescent="0.25">
      <c r="A880" s="1" t="s">
        <v>1231</v>
      </c>
      <c r="B880" s="1" t="s">
        <v>9</v>
      </c>
      <c r="C880" s="1" t="s">
        <v>19</v>
      </c>
      <c r="D880" s="1" t="s">
        <v>25</v>
      </c>
      <c r="E880" s="4" t="s">
        <v>10</v>
      </c>
      <c r="F880" s="4">
        <v>77</v>
      </c>
      <c r="G880" s="1" t="s">
        <v>11</v>
      </c>
      <c r="H880" s="6">
        <v>43975</v>
      </c>
      <c r="I880" s="12">
        <f t="shared" si="13"/>
        <v>5</v>
      </c>
    </row>
    <row r="881" spans="1:9" x14ac:dyDescent="0.25">
      <c r="A881" s="1" t="s">
        <v>1315</v>
      </c>
      <c r="B881" s="1" t="s">
        <v>9</v>
      </c>
      <c r="C881" s="1" t="s">
        <v>9</v>
      </c>
      <c r="D881" s="1" t="s">
        <v>47</v>
      </c>
      <c r="E881" s="4" t="s">
        <v>1301</v>
      </c>
      <c r="F881" s="4">
        <v>15</v>
      </c>
      <c r="G881" s="1" t="s">
        <v>17</v>
      </c>
      <c r="H881" s="6">
        <v>43976</v>
      </c>
      <c r="I881" s="12">
        <f t="shared" si="13"/>
        <v>5</v>
      </c>
    </row>
    <row r="882" spans="1:9" x14ac:dyDescent="0.25">
      <c r="A882" s="1" t="s">
        <v>1314</v>
      </c>
      <c r="B882" s="1" t="s">
        <v>9</v>
      </c>
      <c r="C882" s="1" t="s">
        <v>9</v>
      </c>
      <c r="D882" s="1" t="s">
        <v>47</v>
      </c>
      <c r="E882" s="4" t="s">
        <v>1301</v>
      </c>
      <c r="F882" s="4">
        <v>18</v>
      </c>
      <c r="G882" s="1" t="s">
        <v>17</v>
      </c>
      <c r="H882" s="6">
        <v>43976</v>
      </c>
      <c r="I882" s="12">
        <f t="shared" si="13"/>
        <v>5</v>
      </c>
    </row>
    <row r="883" spans="1:9" x14ac:dyDescent="0.25">
      <c r="A883" s="1" t="s">
        <v>480</v>
      </c>
      <c r="B883" s="1" t="s">
        <v>9</v>
      </c>
      <c r="C883" s="1" t="s">
        <v>9</v>
      </c>
      <c r="D883" s="1" t="s">
        <v>13</v>
      </c>
      <c r="E883" s="4" t="s">
        <v>10</v>
      </c>
      <c r="F883" s="4">
        <v>20</v>
      </c>
      <c r="G883" s="1" t="s">
        <v>11</v>
      </c>
      <c r="H883" s="6">
        <v>43976</v>
      </c>
      <c r="I883" s="12">
        <f t="shared" si="13"/>
        <v>5</v>
      </c>
    </row>
    <row r="884" spans="1:9" x14ac:dyDescent="0.25">
      <c r="A884" s="1" t="s">
        <v>437</v>
      </c>
      <c r="B884" s="1" t="s">
        <v>9</v>
      </c>
      <c r="C884" s="1" t="s">
        <v>9</v>
      </c>
      <c r="D884" s="1" t="s">
        <v>13</v>
      </c>
      <c r="E884" s="4" t="s">
        <v>10</v>
      </c>
      <c r="F884" s="4">
        <v>23</v>
      </c>
      <c r="G884" s="1" t="s">
        <v>11</v>
      </c>
      <c r="H884" s="6">
        <v>43976</v>
      </c>
      <c r="I884" s="12">
        <f t="shared" si="13"/>
        <v>5</v>
      </c>
    </row>
    <row r="885" spans="1:9" x14ac:dyDescent="0.25">
      <c r="A885" s="1" t="s">
        <v>1090</v>
      </c>
      <c r="B885" s="1" t="s">
        <v>9</v>
      </c>
      <c r="C885" s="1" t="s">
        <v>9</v>
      </c>
      <c r="D885" s="1" t="s">
        <v>16</v>
      </c>
      <c r="E885" s="4" t="s">
        <v>10</v>
      </c>
      <c r="F885" s="4">
        <v>23</v>
      </c>
      <c r="G885" s="1" t="s">
        <v>17</v>
      </c>
      <c r="H885" s="6">
        <v>43976</v>
      </c>
      <c r="I885" s="12">
        <f t="shared" si="13"/>
        <v>5</v>
      </c>
    </row>
    <row r="886" spans="1:9" x14ac:dyDescent="0.25">
      <c r="A886" s="1" t="s">
        <v>1089</v>
      </c>
      <c r="B886" s="1" t="s">
        <v>9</v>
      </c>
      <c r="C886" s="1" t="s">
        <v>9</v>
      </c>
      <c r="D886" s="1" t="s">
        <v>9</v>
      </c>
      <c r="E886" s="4" t="s">
        <v>10</v>
      </c>
      <c r="F886" s="4">
        <v>24</v>
      </c>
      <c r="G886" s="1" t="s">
        <v>17</v>
      </c>
      <c r="H886" s="6">
        <v>43976</v>
      </c>
      <c r="I886" s="12">
        <f t="shared" si="13"/>
        <v>5</v>
      </c>
    </row>
    <row r="887" spans="1:9" x14ac:dyDescent="0.25">
      <c r="A887" s="1" t="s">
        <v>1149</v>
      </c>
      <c r="B887" s="1" t="s">
        <v>9</v>
      </c>
      <c r="C887" s="1" t="s">
        <v>19</v>
      </c>
      <c r="D887" s="1" t="s">
        <v>25</v>
      </c>
      <c r="E887" s="4" t="s">
        <v>10</v>
      </c>
      <c r="F887" s="4">
        <v>26</v>
      </c>
      <c r="G887" s="1" t="s">
        <v>11</v>
      </c>
      <c r="H887" s="6">
        <v>43976</v>
      </c>
      <c r="I887" s="12">
        <f t="shared" si="13"/>
        <v>5</v>
      </c>
    </row>
    <row r="888" spans="1:9" x14ac:dyDescent="0.25">
      <c r="A888" s="1" t="s">
        <v>441</v>
      </c>
      <c r="B888" s="1" t="s">
        <v>9</v>
      </c>
      <c r="C888" s="1" t="s">
        <v>42</v>
      </c>
      <c r="D888" s="1" t="s">
        <v>43</v>
      </c>
      <c r="E888" s="4" t="s">
        <v>10</v>
      </c>
      <c r="F888" s="4">
        <v>27</v>
      </c>
      <c r="G888" s="1" t="s">
        <v>11</v>
      </c>
      <c r="H888" s="6">
        <v>43976</v>
      </c>
      <c r="I888" s="12">
        <f t="shared" si="13"/>
        <v>5</v>
      </c>
    </row>
    <row r="889" spans="1:9" x14ac:dyDescent="0.25">
      <c r="A889" s="1" t="s">
        <v>481</v>
      </c>
      <c r="B889" s="1" t="s">
        <v>9</v>
      </c>
      <c r="C889" s="1" t="s">
        <v>9</v>
      </c>
      <c r="D889" s="1" t="s">
        <v>13</v>
      </c>
      <c r="E889" s="4" t="s">
        <v>10</v>
      </c>
      <c r="F889" s="4">
        <v>27</v>
      </c>
      <c r="G889" s="1" t="s">
        <v>11</v>
      </c>
      <c r="H889" s="6">
        <v>43976</v>
      </c>
      <c r="I889" s="12">
        <f t="shared" si="13"/>
        <v>5</v>
      </c>
    </row>
    <row r="890" spans="1:9" x14ac:dyDescent="0.25">
      <c r="A890" s="1" t="s">
        <v>1119</v>
      </c>
      <c r="B890" s="1" t="s">
        <v>9</v>
      </c>
      <c r="C890" s="1" t="s">
        <v>9</v>
      </c>
      <c r="D890" s="1" t="s">
        <v>9</v>
      </c>
      <c r="E890" s="4" t="s">
        <v>10</v>
      </c>
      <c r="F890" s="4">
        <v>27</v>
      </c>
      <c r="G890" s="1" t="s">
        <v>17</v>
      </c>
      <c r="H890" s="6">
        <v>43976</v>
      </c>
      <c r="I890" s="12">
        <f t="shared" si="13"/>
        <v>5</v>
      </c>
    </row>
    <row r="891" spans="1:9" x14ac:dyDescent="0.25">
      <c r="A891" s="1" t="s">
        <v>1236</v>
      </c>
      <c r="B891" s="1" t="s">
        <v>9</v>
      </c>
      <c r="C891" s="1" t="s">
        <v>9</v>
      </c>
      <c r="D891" s="1" t="s">
        <v>16</v>
      </c>
      <c r="E891" s="4" t="s">
        <v>10</v>
      </c>
      <c r="F891" s="4">
        <v>29</v>
      </c>
      <c r="G891" s="1" t="s">
        <v>11</v>
      </c>
      <c r="H891" s="6">
        <v>43976</v>
      </c>
      <c r="I891" s="12">
        <f t="shared" si="13"/>
        <v>5</v>
      </c>
    </row>
    <row r="892" spans="1:9" x14ac:dyDescent="0.25">
      <c r="A892" s="1" t="s">
        <v>290</v>
      </c>
      <c r="B892" s="1" t="s">
        <v>9</v>
      </c>
      <c r="C892" s="1" t="s">
        <v>50</v>
      </c>
      <c r="D892" s="1" t="s">
        <v>291</v>
      </c>
      <c r="E892" s="4" t="s">
        <v>10</v>
      </c>
      <c r="F892" s="4">
        <v>32</v>
      </c>
      <c r="G892" s="1" t="s">
        <v>11</v>
      </c>
      <c r="H892" s="6">
        <v>43976</v>
      </c>
      <c r="I892" s="12">
        <f t="shared" si="13"/>
        <v>5</v>
      </c>
    </row>
    <row r="893" spans="1:9" x14ac:dyDescent="0.25">
      <c r="A893" s="1" t="s">
        <v>483</v>
      </c>
      <c r="B893" s="1" t="s">
        <v>9</v>
      </c>
      <c r="C893" s="1" t="s">
        <v>133</v>
      </c>
      <c r="D893" s="1" t="s">
        <v>484</v>
      </c>
      <c r="E893" s="4" t="s">
        <v>10</v>
      </c>
      <c r="F893" s="4">
        <v>33</v>
      </c>
      <c r="G893" s="1" t="s">
        <v>11</v>
      </c>
      <c r="H893" s="6">
        <v>43976</v>
      </c>
      <c r="I893" s="12">
        <f t="shared" si="13"/>
        <v>5</v>
      </c>
    </row>
    <row r="894" spans="1:9" x14ac:dyDescent="0.25">
      <c r="A894" s="1" t="s">
        <v>486</v>
      </c>
      <c r="B894" s="1" t="s">
        <v>9</v>
      </c>
      <c r="C894" s="1" t="s">
        <v>19</v>
      </c>
      <c r="D894" s="1" t="s">
        <v>25</v>
      </c>
      <c r="E894" s="4" t="s">
        <v>10</v>
      </c>
      <c r="F894" s="4">
        <v>33</v>
      </c>
      <c r="G894" s="1" t="s">
        <v>11</v>
      </c>
      <c r="H894" s="6">
        <v>43976</v>
      </c>
      <c r="I894" s="12">
        <f t="shared" si="13"/>
        <v>5</v>
      </c>
    </row>
    <row r="895" spans="1:9" x14ac:dyDescent="0.25">
      <c r="A895" s="1" t="s">
        <v>485</v>
      </c>
      <c r="B895" s="1" t="s">
        <v>9</v>
      </c>
      <c r="C895" s="1" t="s">
        <v>9</v>
      </c>
      <c r="D895" s="1" t="s">
        <v>9</v>
      </c>
      <c r="E895" s="4" t="s">
        <v>10</v>
      </c>
      <c r="F895" s="4">
        <v>34</v>
      </c>
      <c r="G895" s="1" t="s">
        <v>11</v>
      </c>
      <c r="H895" s="6">
        <v>43976</v>
      </c>
      <c r="I895" s="12">
        <f t="shared" si="13"/>
        <v>5</v>
      </c>
    </row>
    <row r="896" spans="1:9" x14ac:dyDescent="0.25">
      <c r="A896" s="1" t="s">
        <v>1337</v>
      </c>
      <c r="B896" s="1" t="s">
        <v>9</v>
      </c>
      <c r="C896" s="1" t="s">
        <v>9</v>
      </c>
      <c r="D896" s="1" t="s">
        <v>9</v>
      </c>
      <c r="E896" s="4" t="s">
        <v>1301</v>
      </c>
      <c r="F896" s="4">
        <v>34</v>
      </c>
      <c r="G896" s="1" t="s">
        <v>11</v>
      </c>
      <c r="H896" s="6">
        <v>43976</v>
      </c>
      <c r="I896" s="12">
        <f t="shared" si="13"/>
        <v>5</v>
      </c>
    </row>
    <row r="897" spans="1:9" x14ac:dyDescent="0.25">
      <c r="A897" s="2" t="s">
        <v>457</v>
      </c>
      <c r="B897" s="1" t="s">
        <v>9</v>
      </c>
      <c r="C897" s="1" t="s">
        <v>42</v>
      </c>
      <c r="D897" s="1" t="s">
        <v>43</v>
      </c>
      <c r="E897" s="4" t="s">
        <v>10</v>
      </c>
      <c r="F897" s="4">
        <v>35</v>
      </c>
      <c r="G897" s="1" t="s">
        <v>11</v>
      </c>
      <c r="H897" s="6">
        <v>43976</v>
      </c>
      <c r="I897" s="12">
        <f t="shared" si="13"/>
        <v>5</v>
      </c>
    </row>
    <row r="898" spans="1:9" x14ac:dyDescent="0.25">
      <c r="A898" s="1" t="s">
        <v>458</v>
      </c>
      <c r="B898" s="1" t="s">
        <v>9</v>
      </c>
      <c r="C898" s="1" t="s">
        <v>9</v>
      </c>
      <c r="D898" s="1" t="s">
        <v>16</v>
      </c>
      <c r="E898" s="4" t="s">
        <v>10</v>
      </c>
      <c r="F898" s="4">
        <v>35</v>
      </c>
      <c r="G898" s="1" t="s">
        <v>11</v>
      </c>
      <c r="H898" s="6">
        <v>43976</v>
      </c>
      <c r="I898" s="12">
        <f t="shared" ref="I898:I961" si="14">MONTH(H898)</f>
        <v>5</v>
      </c>
    </row>
    <row r="899" spans="1:9" x14ac:dyDescent="0.25">
      <c r="A899" s="1" t="s">
        <v>1313</v>
      </c>
      <c r="B899" s="1" t="s">
        <v>9</v>
      </c>
      <c r="C899" s="1" t="s">
        <v>34</v>
      </c>
      <c r="D899" s="1" t="s">
        <v>129</v>
      </c>
      <c r="E899" s="4" t="s">
        <v>1301</v>
      </c>
      <c r="F899" s="4">
        <v>35</v>
      </c>
      <c r="G899" s="1" t="s">
        <v>11</v>
      </c>
      <c r="H899" s="6">
        <v>43976</v>
      </c>
      <c r="I899" s="12">
        <f t="shared" si="14"/>
        <v>5</v>
      </c>
    </row>
    <row r="900" spans="1:9" x14ac:dyDescent="0.25">
      <c r="A900" s="1" t="s">
        <v>347</v>
      </c>
      <c r="B900" s="1" t="s">
        <v>9</v>
      </c>
      <c r="C900" s="1" t="s">
        <v>97</v>
      </c>
      <c r="D900" s="1" t="s">
        <v>97</v>
      </c>
      <c r="E900" s="4" t="s">
        <v>10</v>
      </c>
      <c r="F900" s="4">
        <v>36</v>
      </c>
      <c r="G900" s="1" t="s">
        <v>11</v>
      </c>
      <c r="H900" s="6">
        <v>43976</v>
      </c>
      <c r="I900" s="12">
        <f t="shared" si="14"/>
        <v>5</v>
      </c>
    </row>
    <row r="901" spans="1:9" x14ac:dyDescent="0.25">
      <c r="A901" s="1" t="s">
        <v>1078</v>
      </c>
      <c r="B901" s="1" t="s">
        <v>9</v>
      </c>
      <c r="C901" s="1" t="s">
        <v>140</v>
      </c>
      <c r="D901" s="1" t="s">
        <v>140</v>
      </c>
      <c r="E901" s="4" t="s">
        <v>10</v>
      </c>
      <c r="F901" s="4">
        <v>36</v>
      </c>
      <c r="G901" s="1" t="s">
        <v>17</v>
      </c>
      <c r="H901" s="6">
        <v>43976</v>
      </c>
      <c r="I901" s="12">
        <f t="shared" si="14"/>
        <v>5</v>
      </c>
    </row>
    <row r="902" spans="1:9" x14ac:dyDescent="0.25">
      <c r="A902" s="1" t="s">
        <v>1298</v>
      </c>
      <c r="B902" s="1" t="s">
        <v>9</v>
      </c>
      <c r="C902" s="1" t="s">
        <v>9</v>
      </c>
      <c r="D902" s="1" t="s">
        <v>16</v>
      </c>
      <c r="E902" s="4" t="s">
        <v>10</v>
      </c>
      <c r="F902" s="4">
        <v>36</v>
      </c>
      <c r="G902" s="1" t="s">
        <v>11</v>
      </c>
      <c r="H902" s="6">
        <v>43976</v>
      </c>
      <c r="I902" s="12">
        <f t="shared" si="14"/>
        <v>5</v>
      </c>
    </row>
    <row r="903" spans="1:9" x14ac:dyDescent="0.25">
      <c r="A903" s="1" t="s">
        <v>349</v>
      </c>
      <c r="B903" s="1" t="s">
        <v>9</v>
      </c>
      <c r="C903" s="1" t="s">
        <v>9</v>
      </c>
      <c r="D903" s="1" t="s">
        <v>13</v>
      </c>
      <c r="E903" s="4" t="s">
        <v>10</v>
      </c>
      <c r="F903" s="4">
        <v>38</v>
      </c>
      <c r="G903" s="1" t="s">
        <v>11</v>
      </c>
      <c r="H903" s="6">
        <v>43976</v>
      </c>
      <c r="I903" s="12">
        <f t="shared" si="14"/>
        <v>5</v>
      </c>
    </row>
    <row r="904" spans="1:9" x14ac:dyDescent="0.25">
      <c r="A904" s="1" t="s">
        <v>1127</v>
      </c>
      <c r="B904" s="1" t="s">
        <v>9</v>
      </c>
      <c r="C904" s="1" t="s">
        <v>9</v>
      </c>
      <c r="D904" s="1" t="s">
        <v>9</v>
      </c>
      <c r="E904" s="4" t="s">
        <v>10</v>
      </c>
      <c r="F904" s="4">
        <v>40</v>
      </c>
      <c r="G904" s="1" t="s">
        <v>17</v>
      </c>
      <c r="H904" s="6">
        <v>43976</v>
      </c>
      <c r="I904" s="12">
        <f t="shared" si="14"/>
        <v>5</v>
      </c>
    </row>
    <row r="905" spans="1:9" x14ac:dyDescent="0.25">
      <c r="A905" s="1" t="s">
        <v>1227</v>
      </c>
      <c r="B905" s="1" t="s">
        <v>9</v>
      </c>
      <c r="C905" s="1" t="s">
        <v>133</v>
      </c>
      <c r="D905" s="1" t="s">
        <v>781</v>
      </c>
      <c r="E905" s="4" t="s">
        <v>10</v>
      </c>
      <c r="F905" s="4">
        <v>42</v>
      </c>
      <c r="G905" s="1" t="s">
        <v>11</v>
      </c>
      <c r="H905" s="6">
        <v>43976</v>
      </c>
      <c r="I905" s="12">
        <f t="shared" si="14"/>
        <v>5</v>
      </c>
    </row>
    <row r="906" spans="1:9" x14ac:dyDescent="0.25">
      <c r="A906" s="1" t="s">
        <v>1339</v>
      </c>
      <c r="B906" s="1" t="s">
        <v>9</v>
      </c>
      <c r="C906" s="1" t="s">
        <v>9</v>
      </c>
      <c r="D906" s="1" t="s">
        <v>47</v>
      </c>
      <c r="E906" s="4" t="s">
        <v>1301</v>
      </c>
      <c r="F906" s="4">
        <v>44</v>
      </c>
      <c r="G906" s="1" t="s">
        <v>17</v>
      </c>
      <c r="H906" s="6">
        <v>43976</v>
      </c>
      <c r="I906" s="12">
        <f t="shared" si="14"/>
        <v>5</v>
      </c>
    </row>
    <row r="907" spans="1:9" x14ac:dyDescent="0.25">
      <c r="A907" s="1" t="s">
        <v>1230</v>
      </c>
      <c r="B907" s="1" t="s">
        <v>9</v>
      </c>
      <c r="C907" s="1" t="s">
        <v>9</v>
      </c>
      <c r="D907" s="1" t="s">
        <v>13</v>
      </c>
      <c r="E907" s="4" t="s">
        <v>10</v>
      </c>
      <c r="F907" s="4">
        <v>45</v>
      </c>
      <c r="G907" s="1" t="s">
        <v>11</v>
      </c>
      <c r="H907" s="6">
        <v>43976</v>
      </c>
      <c r="I907" s="12">
        <f t="shared" si="14"/>
        <v>5</v>
      </c>
    </row>
    <row r="908" spans="1:9" x14ac:dyDescent="0.25">
      <c r="A908" s="1" t="s">
        <v>288</v>
      </c>
      <c r="B908" s="1" t="s">
        <v>9</v>
      </c>
      <c r="C908" s="1" t="s">
        <v>9</v>
      </c>
      <c r="D908" s="1" t="s">
        <v>13</v>
      </c>
      <c r="E908" s="4" t="s">
        <v>10</v>
      </c>
      <c r="F908" s="4">
        <v>46</v>
      </c>
      <c r="G908" s="1" t="s">
        <v>17</v>
      </c>
      <c r="H908" s="6">
        <v>43976</v>
      </c>
      <c r="I908" s="12">
        <f t="shared" si="14"/>
        <v>5</v>
      </c>
    </row>
    <row r="909" spans="1:9" x14ac:dyDescent="0.25">
      <c r="A909" s="1" t="s">
        <v>352</v>
      </c>
      <c r="B909" s="1" t="s">
        <v>9</v>
      </c>
      <c r="C909" s="1" t="s">
        <v>9</v>
      </c>
      <c r="D909" s="1" t="s">
        <v>9</v>
      </c>
      <c r="E909" s="4" t="s">
        <v>10</v>
      </c>
      <c r="F909" s="4">
        <v>47</v>
      </c>
      <c r="G909" s="1" t="s">
        <v>11</v>
      </c>
      <c r="H909" s="6">
        <v>43976</v>
      </c>
      <c r="I909" s="12">
        <f t="shared" si="14"/>
        <v>5</v>
      </c>
    </row>
    <row r="910" spans="1:9" x14ac:dyDescent="0.25">
      <c r="A910" s="1" t="s">
        <v>1081</v>
      </c>
      <c r="B910" s="1" t="s">
        <v>9</v>
      </c>
      <c r="C910" s="1" t="s">
        <v>9</v>
      </c>
      <c r="D910" s="1" t="s">
        <v>16</v>
      </c>
      <c r="E910" s="4" t="s">
        <v>10</v>
      </c>
      <c r="F910" s="4">
        <v>47</v>
      </c>
      <c r="G910" s="1" t="s">
        <v>17</v>
      </c>
      <c r="H910" s="6">
        <v>43976</v>
      </c>
      <c r="I910" s="12">
        <f t="shared" si="14"/>
        <v>5</v>
      </c>
    </row>
    <row r="911" spans="1:9" x14ac:dyDescent="0.25">
      <c r="A911" s="2" t="s">
        <v>430</v>
      </c>
      <c r="B911" s="1" t="s">
        <v>9</v>
      </c>
      <c r="C911" s="1" t="s">
        <v>19</v>
      </c>
      <c r="D911" s="1" t="s">
        <v>25</v>
      </c>
      <c r="E911" s="4" t="s">
        <v>10</v>
      </c>
      <c r="F911" s="4">
        <v>49</v>
      </c>
      <c r="G911" s="1" t="s">
        <v>11</v>
      </c>
      <c r="H911" s="6">
        <v>43976</v>
      </c>
      <c r="I911" s="12">
        <f t="shared" si="14"/>
        <v>5</v>
      </c>
    </row>
    <row r="912" spans="1:9" x14ac:dyDescent="0.25">
      <c r="A912" s="1" t="s">
        <v>1114</v>
      </c>
      <c r="B912" s="1" t="s">
        <v>9</v>
      </c>
      <c r="C912" s="1" t="s">
        <v>140</v>
      </c>
      <c r="D912" s="1" t="s">
        <v>140</v>
      </c>
      <c r="E912" s="4" t="s">
        <v>10</v>
      </c>
      <c r="F912" s="4">
        <v>49</v>
      </c>
      <c r="G912" s="1" t="s">
        <v>17</v>
      </c>
      <c r="H912" s="6">
        <v>43976</v>
      </c>
      <c r="I912" s="12">
        <f t="shared" si="14"/>
        <v>5</v>
      </c>
    </row>
    <row r="913" spans="1:9" x14ac:dyDescent="0.25">
      <c r="A913" s="1" t="s">
        <v>1316</v>
      </c>
      <c r="B913" s="1" t="s">
        <v>9</v>
      </c>
      <c r="C913" s="1" t="s">
        <v>9</v>
      </c>
      <c r="D913" s="1" t="s">
        <v>47</v>
      </c>
      <c r="E913" s="4" t="s">
        <v>1301</v>
      </c>
      <c r="F913" s="4">
        <v>49</v>
      </c>
      <c r="G913" s="1" t="s">
        <v>11</v>
      </c>
      <c r="H913" s="6">
        <v>43976</v>
      </c>
      <c r="I913" s="12">
        <f t="shared" si="14"/>
        <v>5</v>
      </c>
    </row>
    <row r="914" spans="1:9" x14ac:dyDescent="0.25">
      <c r="A914" s="1" t="s">
        <v>119</v>
      </c>
      <c r="B914" s="1" t="s">
        <v>9</v>
      </c>
      <c r="C914" s="1" t="s">
        <v>19</v>
      </c>
      <c r="D914" s="1" t="s">
        <v>31</v>
      </c>
      <c r="E914" s="4" t="s">
        <v>10</v>
      </c>
      <c r="F914" s="4">
        <v>51</v>
      </c>
      <c r="G914" s="1" t="s">
        <v>11</v>
      </c>
      <c r="H914" s="6">
        <v>43976</v>
      </c>
      <c r="I914" s="12">
        <f t="shared" si="14"/>
        <v>5</v>
      </c>
    </row>
    <row r="915" spans="1:9" x14ac:dyDescent="0.25">
      <c r="A915" s="1" t="s">
        <v>354</v>
      </c>
      <c r="B915" s="1" t="s">
        <v>9</v>
      </c>
      <c r="C915" s="1" t="s">
        <v>19</v>
      </c>
      <c r="D915" s="1" t="s">
        <v>31</v>
      </c>
      <c r="E915" s="4" t="s">
        <v>10</v>
      </c>
      <c r="F915" s="4">
        <v>51</v>
      </c>
      <c r="G915" s="1" t="s">
        <v>11</v>
      </c>
      <c r="H915" s="6">
        <v>43976</v>
      </c>
      <c r="I915" s="12">
        <f t="shared" si="14"/>
        <v>5</v>
      </c>
    </row>
    <row r="916" spans="1:9" x14ac:dyDescent="0.25">
      <c r="A916" s="1" t="s">
        <v>467</v>
      </c>
      <c r="B916" s="1" t="s">
        <v>9</v>
      </c>
      <c r="C916" s="1" t="s">
        <v>9</v>
      </c>
      <c r="D916" s="1" t="s">
        <v>9</v>
      </c>
      <c r="E916" s="4" t="s">
        <v>10</v>
      </c>
      <c r="F916" s="4">
        <v>51</v>
      </c>
      <c r="G916" s="1" t="s">
        <v>11</v>
      </c>
      <c r="H916" s="6">
        <v>43976</v>
      </c>
      <c r="I916" s="12">
        <f t="shared" si="14"/>
        <v>5</v>
      </c>
    </row>
    <row r="917" spans="1:9" x14ac:dyDescent="0.25">
      <c r="A917" s="1" t="s">
        <v>120</v>
      </c>
      <c r="B917" s="1" t="s">
        <v>9</v>
      </c>
      <c r="C917" s="1" t="s">
        <v>9</v>
      </c>
      <c r="D917" s="1" t="s">
        <v>47</v>
      </c>
      <c r="E917" s="4" t="s">
        <v>10</v>
      </c>
      <c r="F917" s="4">
        <v>52</v>
      </c>
      <c r="G917" s="1" t="s">
        <v>11</v>
      </c>
      <c r="H917" s="6">
        <v>43976</v>
      </c>
      <c r="I917" s="12">
        <f t="shared" si="14"/>
        <v>5</v>
      </c>
    </row>
    <row r="918" spans="1:9" x14ac:dyDescent="0.25">
      <c r="A918" s="1" t="s">
        <v>355</v>
      </c>
      <c r="B918" s="1" t="s">
        <v>9</v>
      </c>
      <c r="C918" s="1" t="s">
        <v>9</v>
      </c>
      <c r="D918" s="1" t="s">
        <v>47</v>
      </c>
      <c r="E918" s="4" t="s">
        <v>10</v>
      </c>
      <c r="F918" s="4">
        <v>52</v>
      </c>
      <c r="G918" s="1" t="s">
        <v>11</v>
      </c>
      <c r="H918" s="6">
        <v>43976</v>
      </c>
      <c r="I918" s="12">
        <f t="shared" si="14"/>
        <v>5</v>
      </c>
    </row>
    <row r="919" spans="1:9" x14ac:dyDescent="0.25">
      <c r="A919" s="1" t="s">
        <v>468</v>
      </c>
      <c r="B919" s="1" t="s">
        <v>9</v>
      </c>
      <c r="C919" s="1" t="s">
        <v>9</v>
      </c>
      <c r="D919" s="1" t="s">
        <v>16</v>
      </c>
      <c r="E919" s="4" t="s">
        <v>10</v>
      </c>
      <c r="F919" s="4">
        <v>52</v>
      </c>
      <c r="G919" s="1" t="s">
        <v>11</v>
      </c>
      <c r="H919" s="6">
        <v>43976</v>
      </c>
      <c r="I919" s="12">
        <f t="shared" si="14"/>
        <v>5</v>
      </c>
    </row>
    <row r="920" spans="1:9" x14ac:dyDescent="0.25">
      <c r="A920" s="1" t="s">
        <v>1099</v>
      </c>
      <c r="B920" s="1" t="s">
        <v>9</v>
      </c>
      <c r="C920" s="1" t="s">
        <v>9</v>
      </c>
      <c r="D920" s="1" t="s">
        <v>16</v>
      </c>
      <c r="E920" s="4" t="s">
        <v>10</v>
      </c>
      <c r="F920" s="4">
        <v>54</v>
      </c>
      <c r="G920" s="1" t="s">
        <v>17</v>
      </c>
      <c r="H920" s="6">
        <v>43976</v>
      </c>
      <c r="I920" s="12">
        <f t="shared" si="14"/>
        <v>5</v>
      </c>
    </row>
    <row r="921" spans="1:9" x14ac:dyDescent="0.25">
      <c r="A921" s="1" t="s">
        <v>121</v>
      </c>
      <c r="B921" s="1" t="s">
        <v>9</v>
      </c>
      <c r="C921" s="1" t="s">
        <v>9</v>
      </c>
      <c r="D921" s="1" t="s">
        <v>16</v>
      </c>
      <c r="E921" s="4" t="s">
        <v>10</v>
      </c>
      <c r="F921" s="4">
        <v>56</v>
      </c>
      <c r="G921" s="1" t="s">
        <v>11</v>
      </c>
      <c r="H921" s="6">
        <v>43976</v>
      </c>
      <c r="I921" s="12">
        <f t="shared" si="14"/>
        <v>5</v>
      </c>
    </row>
    <row r="922" spans="1:9" x14ac:dyDescent="0.25">
      <c r="A922" s="1" t="s">
        <v>431</v>
      </c>
      <c r="B922" s="1" t="s">
        <v>9</v>
      </c>
      <c r="C922" s="1" t="s">
        <v>9</v>
      </c>
      <c r="D922" s="1" t="s">
        <v>16</v>
      </c>
      <c r="E922" s="4" t="s">
        <v>10</v>
      </c>
      <c r="F922" s="4">
        <v>56</v>
      </c>
      <c r="G922" s="1" t="s">
        <v>11</v>
      </c>
      <c r="H922" s="6">
        <v>43976</v>
      </c>
      <c r="I922" s="12">
        <f t="shared" si="14"/>
        <v>5</v>
      </c>
    </row>
    <row r="923" spans="1:9" x14ac:dyDescent="0.25">
      <c r="A923" s="1" t="s">
        <v>655</v>
      </c>
      <c r="B923" s="1" t="s">
        <v>9</v>
      </c>
      <c r="C923" s="1" t="s">
        <v>9</v>
      </c>
      <c r="D923" s="1" t="s">
        <v>13</v>
      </c>
      <c r="E923" s="4" t="s">
        <v>10</v>
      </c>
      <c r="F923" s="4">
        <v>56</v>
      </c>
      <c r="G923" s="1" t="s">
        <v>11</v>
      </c>
      <c r="H923" s="6">
        <v>43976</v>
      </c>
      <c r="I923" s="12">
        <f t="shared" si="14"/>
        <v>5</v>
      </c>
    </row>
    <row r="924" spans="1:9" x14ac:dyDescent="0.25">
      <c r="A924" s="1" t="s">
        <v>278</v>
      </c>
      <c r="B924" s="1" t="s">
        <v>9</v>
      </c>
      <c r="C924" s="1" t="s">
        <v>19</v>
      </c>
      <c r="D924" s="1" t="s">
        <v>25</v>
      </c>
      <c r="E924" s="4" t="s">
        <v>10</v>
      </c>
      <c r="F924" s="4">
        <v>59</v>
      </c>
      <c r="G924" s="1" t="s">
        <v>17</v>
      </c>
      <c r="H924" s="6">
        <v>43976</v>
      </c>
      <c r="I924" s="12">
        <f t="shared" si="14"/>
        <v>5</v>
      </c>
    </row>
    <row r="925" spans="1:9" x14ac:dyDescent="0.25">
      <c r="A925" s="1" t="s">
        <v>253</v>
      </c>
      <c r="B925" s="1" t="s">
        <v>9</v>
      </c>
      <c r="C925" s="1" t="s">
        <v>9</v>
      </c>
      <c r="D925" s="1" t="s">
        <v>47</v>
      </c>
      <c r="E925" s="4" t="s">
        <v>10</v>
      </c>
      <c r="F925" s="4">
        <v>60</v>
      </c>
      <c r="G925" s="1" t="s">
        <v>17</v>
      </c>
      <c r="H925" s="6">
        <v>43976</v>
      </c>
      <c r="I925" s="12">
        <f t="shared" si="14"/>
        <v>5</v>
      </c>
    </row>
    <row r="926" spans="1:9" x14ac:dyDescent="0.25">
      <c r="A926" s="1" t="s">
        <v>1115</v>
      </c>
      <c r="B926" s="1" t="s">
        <v>9</v>
      </c>
      <c r="C926" s="1" t="s">
        <v>9</v>
      </c>
      <c r="D926" s="1" t="s">
        <v>47</v>
      </c>
      <c r="E926" s="4" t="s">
        <v>10</v>
      </c>
      <c r="F926" s="4">
        <v>60</v>
      </c>
      <c r="G926" s="1" t="s">
        <v>17</v>
      </c>
      <c r="H926" s="6">
        <v>43976</v>
      </c>
      <c r="I926" s="12">
        <f t="shared" si="14"/>
        <v>5</v>
      </c>
    </row>
    <row r="927" spans="1:9" x14ac:dyDescent="0.25">
      <c r="A927" s="1" t="s">
        <v>1082</v>
      </c>
      <c r="B927" s="1" t="s">
        <v>9</v>
      </c>
      <c r="C927" s="1" t="s">
        <v>9</v>
      </c>
      <c r="D927" s="1" t="s">
        <v>16</v>
      </c>
      <c r="E927" s="4" t="s">
        <v>10</v>
      </c>
      <c r="F927" s="4">
        <v>63</v>
      </c>
      <c r="G927" s="1" t="s">
        <v>17</v>
      </c>
      <c r="H927" s="6">
        <v>43976</v>
      </c>
      <c r="I927" s="12">
        <f t="shared" si="14"/>
        <v>5</v>
      </c>
    </row>
    <row r="928" spans="1:9" x14ac:dyDescent="0.25">
      <c r="A928" s="1" t="s">
        <v>1106</v>
      </c>
      <c r="B928" s="1" t="s">
        <v>9</v>
      </c>
      <c r="C928" s="1" t="s">
        <v>9</v>
      </c>
      <c r="D928" s="1" t="s">
        <v>16</v>
      </c>
      <c r="E928" s="4" t="s">
        <v>10</v>
      </c>
      <c r="F928" s="4">
        <v>69</v>
      </c>
      <c r="G928" s="1" t="s">
        <v>17</v>
      </c>
      <c r="H928" s="6">
        <v>43976</v>
      </c>
      <c r="I928" s="12">
        <f t="shared" si="14"/>
        <v>5</v>
      </c>
    </row>
    <row r="929" spans="1:9" x14ac:dyDescent="0.25">
      <c r="A929" s="1" t="s">
        <v>1340</v>
      </c>
      <c r="B929" s="1" t="s">
        <v>9</v>
      </c>
      <c r="C929" s="1" t="s">
        <v>9</v>
      </c>
      <c r="D929" s="1" t="s">
        <v>47</v>
      </c>
      <c r="E929" s="4" t="s">
        <v>1301</v>
      </c>
      <c r="F929" s="4">
        <v>71</v>
      </c>
      <c r="G929" s="1" t="s">
        <v>11</v>
      </c>
      <c r="H929" s="6">
        <v>43976</v>
      </c>
      <c r="I929" s="12">
        <f t="shared" si="14"/>
        <v>5</v>
      </c>
    </row>
    <row r="930" spans="1:9" x14ac:dyDescent="0.25">
      <c r="A930" s="1" t="s">
        <v>1297</v>
      </c>
      <c r="B930" s="1" t="s">
        <v>9</v>
      </c>
      <c r="C930" s="1" t="s">
        <v>19</v>
      </c>
      <c r="D930" s="1" t="s">
        <v>25</v>
      </c>
      <c r="E930" s="4" t="s">
        <v>10</v>
      </c>
      <c r="F930" s="4">
        <v>80</v>
      </c>
      <c r="G930" s="1" t="s">
        <v>11</v>
      </c>
      <c r="H930" s="6">
        <v>43976</v>
      </c>
      <c r="I930" s="12">
        <f t="shared" si="14"/>
        <v>5</v>
      </c>
    </row>
    <row r="931" spans="1:9" x14ac:dyDescent="0.25">
      <c r="A931" s="1" t="s">
        <v>477</v>
      </c>
      <c r="B931" s="1" t="s">
        <v>9</v>
      </c>
      <c r="C931" s="1" t="s">
        <v>9</v>
      </c>
      <c r="D931" s="1" t="s">
        <v>13</v>
      </c>
      <c r="E931" s="4" t="s">
        <v>10</v>
      </c>
      <c r="F931" s="4">
        <v>82</v>
      </c>
      <c r="G931" s="1" t="s">
        <v>11</v>
      </c>
      <c r="H931" s="6">
        <v>43976</v>
      </c>
      <c r="I931" s="12">
        <f t="shared" si="14"/>
        <v>5</v>
      </c>
    </row>
    <row r="932" spans="1:9" x14ac:dyDescent="0.25">
      <c r="A932" s="1" t="s">
        <v>1317</v>
      </c>
      <c r="B932" s="1" t="s">
        <v>9</v>
      </c>
      <c r="C932" s="1" t="s">
        <v>160</v>
      </c>
      <c r="D932" s="1" t="s">
        <v>161</v>
      </c>
      <c r="E932" s="4" t="s">
        <v>1301</v>
      </c>
      <c r="F932" s="4">
        <v>19</v>
      </c>
      <c r="G932" s="1" t="s">
        <v>17</v>
      </c>
      <c r="H932" s="6">
        <v>43977</v>
      </c>
      <c r="I932" s="12">
        <f t="shared" si="14"/>
        <v>5</v>
      </c>
    </row>
    <row r="933" spans="1:9" x14ac:dyDescent="0.25">
      <c r="A933" s="1" t="s">
        <v>1108</v>
      </c>
      <c r="B933" s="1" t="s">
        <v>9</v>
      </c>
      <c r="C933" s="1" t="s">
        <v>191</v>
      </c>
      <c r="D933" s="1" t="s">
        <v>191</v>
      </c>
      <c r="E933" s="4" t="s">
        <v>10</v>
      </c>
      <c r="F933" s="4">
        <v>27</v>
      </c>
      <c r="G933" s="1" t="s">
        <v>17</v>
      </c>
      <c r="H933" s="6">
        <v>43977</v>
      </c>
      <c r="I933" s="12">
        <f t="shared" si="14"/>
        <v>5</v>
      </c>
    </row>
    <row r="934" spans="1:9" x14ac:dyDescent="0.25">
      <c r="A934" s="1" t="s">
        <v>442</v>
      </c>
      <c r="B934" s="1" t="s">
        <v>9</v>
      </c>
      <c r="C934" s="1" t="s">
        <v>9</v>
      </c>
      <c r="D934" s="1" t="s">
        <v>47</v>
      </c>
      <c r="E934" s="4" t="s">
        <v>10</v>
      </c>
      <c r="F934" s="4">
        <v>28</v>
      </c>
      <c r="G934" s="1" t="s">
        <v>11</v>
      </c>
      <c r="H934" s="6">
        <v>43977</v>
      </c>
      <c r="I934" s="12">
        <f t="shared" si="14"/>
        <v>5</v>
      </c>
    </row>
    <row r="935" spans="1:9" x14ac:dyDescent="0.25">
      <c r="A935" s="1" t="s">
        <v>1338</v>
      </c>
      <c r="B935" s="1" t="s">
        <v>9</v>
      </c>
      <c r="C935" s="1" t="s">
        <v>9</v>
      </c>
      <c r="D935" s="1" t="s">
        <v>9</v>
      </c>
      <c r="E935" s="4" t="s">
        <v>1301</v>
      </c>
      <c r="F935" s="4">
        <v>28</v>
      </c>
      <c r="G935" s="1" t="s">
        <v>17</v>
      </c>
      <c r="H935" s="6">
        <v>43977</v>
      </c>
      <c r="I935" s="12">
        <f t="shared" si="14"/>
        <v>5</v>
      </c>
    </row>
    <row r="936" spans="1:9" x14ac:dyDescent="0.25">
      <c r="A936" s="1" t="s">
        <v>1074</v>
      </c>
      <c r="B936" s="1" t="s">
        <v>9</v>
      </c>
      <c r="C936" s="1" t="s">
        <v>19</v>
      </c>
      <c r="D936" s="1" t="s">
        <v>25</v>
      </c>
      <c r="E936" s="4" t="s">
        <v>10</v>
      </c>
      <c r="F936" s="4">
        <v>31</v>
      </c>
      <c r="G936" s="1" t="s">
        <v>17</v>
      </c>
      <c r="H936" s="6">
        <v>43977</v>
      </c>
      <c r="I936" s="12">
        <f t="shared" si="14"/>
        <v>5</v>
      </c>
    </row>
    <row r="937" spans="1:9" x14ac:dyDescent="0.25">
      <c r="A937" s="1" t="s">
        <v>1113</v>
      </c>
      <c r="B937" s="1" t="s">
        <v>9</v>
      </c>
      <c r="C937" s="1" t="s">
        <v>191</v>
      </c>
      <c r="D937" s="1" t="s">
        <v>808</v>
      </c>
      <c r="E937" s="4" t="s">
        <v>10</v>
      </c>
      <c r="F937" s="4">
        <v>31</v>
      </c>
      <c r="G937" s="1" t="s">
        <v>17</v>
      </c>
      <c r="H937" s="6">
        <v>43977</v>
      </c>
      <c r="I937" s="12">
        <f t="shared" si="14"/>
        <v>5</v>
      </c>
    </row>
    <row r="938" spans="1:9" x14ac:dyDescent="0.25">
      <c r="A938" s="1" t="s">
        <v>1075</v>
      </c>
      <c r="B938" s="1" t="s">
        <v>9</v>
      </c>
      <c r="C938" s="1" t="s">
        <v>9</v>
      </c>
      <c r="D938" s="1" t="s">
        <v>16</v>
      </c>
      <c r="E938" s="4" t="s">
        <v>10</v>
      </c>
      <c r="F938" s="4">
        <v>34</v>
      </c>
      <c r="G938" s="1" t="s">
        <v>17</v>
      </c>
      <c r="H938" s="6">
        <v>43977</v>
      </c>
      <c r="I938" s="12">
        <f t="shared" si="14"/>
        <v>5</v>
      </c>
    </row>
    <row r="939" spans="1:9" x14ac:dyDescent="0.25">
      <c r="A939" s="1" t="s">
        <v>453</v>
      </c>
      <c r="B939" s="1" t="s">
        <v>9</v>
      </c>
      <c r="C939" s="1" t="s">
        <v>50</v>
      </c>
      <c r="D939" s="1" t="s">
        <v>454</v>
      </c>
      <c r="E939" s="4" t="s">
        <v>10</v>
      </c>
      <c r="F939" s="4">
        <v>35</v>
      </c>
      <c r="G939" s="1" t="s">
        <v>11</v>
      </c>
      <c r="H939" s="6">
        <v>43977</v>
      </c>
      <c r="I939" s="12">
        <f t="shared" si="14"/>
        <v>5</v>
      </c>
    </row>
    <row r="940" spans="1:9" x14ac:dyDescent="0.25">
      <c r="A940" s="1" t="s">
        <v>455</v>
      </c>
      <c r="B940" s="1" t="s">
        <v>9</v>
      </c>
      <c r="C940" s="1" t="s">
        <v>9</v>
      </c>
      <c r="D940" s="1" t="s">
        <v>16</v>
      </c>
      <c r="E940" s="4" t="s">
        <v>10</v>
      </c>
      <c r="F940" s="4">
        <v>36</v>
      </c>
      <c r="G940" s="1" t="s">
        <v>11</v>
      </c>
      <c r="H940" s="6">
        <v>43977</v>
      </c>
      <c r="I940" s="12">
        <f t="shared" si="14"/>
        <v>5</v>
      </c>
    </row>
    <row r="941" spans="1:9" x14ac:dyDescent="0.25">
      <c r="A941" s="1" t="s">
        <v>595</v>
      </c>
      <c r="B941" s="1" t="s">
        <v>9</v>
      </c>
      <c r="C941" s="1" t="s">
        <v>9</v>
      </c>
      <c r="D941" s="1" t="s">
        <v>9</v>
      </c>
      <c r="E941" s="4" t="s">
        <v>10</v>
      </c>
      <c r="F941" s="4">
        <v>37</v>
      </c>
      <c r="G941" s="1" t="s">
        <v>11</v>
      </c>
      <c r="H941" s="6">
        <v>43977</v>
      </c>
      <c r="I941" s="12">
        <f t="shared" si="14"/>
        <v>5</v>
      </c>
    </row>
    <row r="942" spans="1:9" x14ac:dyDescent="0.25">
      <c r="A942" s="1" t="s">
        <v>452</v>
      </c>
      <c r="B942" s="1" t="s">
        <v>9</v>
      </c>
      <c r="C942" s="1" t="s">
        <v>9</v>
      </c>
      <c r="D942" s="1" t="s">
        <v>47</v>
      </c>
      <c r="E942" s="4" t="s">
        <v>10</v>
      </c>
      <c r="F942" s="4">
        <v>39</v>
      </c>
      <c r="G942" s="1" t="s">
        <v>11</v>
      </c>
      <c r="H942" s="6">
        <v>43977</v>
      </c>
      <c r="I942" s="12">
        <f t="shared" si="14"/>
        <v>5</v>
      </c>
    </row>
    <row r="943" spans="1:9" x14ac:dyDescent="0.25">
      <c r="A943" s="1" t="s">
        <v>350</v>
      </c>
      <c r="B943" s="1" t="s">
        <v>9</v>
      </c>
      <c r="C943" s="1" t="s">
        <v>9</v>
      </c>
      <c r="D943" s="1" t="s">
        <v>13</v>
      </c>
      <c r="E943" s="4" t="s">
        <v>10</v>
      </c>
      <c r="F943" s="4">
        <v>41</v>
      </c>
      <c r="G943" s="1" t="s">
        <v>11</v>
      </c>
      <c r="H943" s="6">
        <v>43977</v>
      </c>
      <c r="I943" s="12">
        <f t="shared" si="14"/>
        <v>5</v>
      </c>
    </row>
    <row r="944" spans="1:9" x14ac:dyDescent="0.25">
      <c r="A944" s="1" t="s">
        <v>1128</v>
      </c>
      <c r="B944" s="1" t="s">
        <v>9</v>
      </c>
      <c r="C944" s="1" t="s">
        <v>19</v>
      </c>
      <c r="D944" s="1" t="s">
        <v>25</v>
      </c>
      <c r="E944" s="4" t="s">
        <v>10</v>
      </c>
      <c r="F944" s="4">
        <v>44</v>
      </c>
      <c r="G944" s="1" t="s">
        <v>17</v>
      </c>
      <c r="H944" s="6">
        <v>43977</v>
      </c>
      <c r="I944" s="12">
        <f t="shared" si="14"/>
        <v>5</v>
      </c>
    </row>
    <row r="945" spans="1:9" x14ac:dyDescent="0.25">
      <c r="A945" s="1" t="s">
        <v>1129</v>
      </c>
      <c r="B945" s="1" t="s">
        <v>9</v>
      </c>
      <c r="C945" s="1" t="s">
        <v>9</v>
      </c>
      <c r="D945" s="1" t="s">
        <v>9</v>
      </c>
      <c r="E945" s="4" t="s">
        <v>10</v>
      </c>
      <c r="F945" s="4">
        <v>44</v>
      </c>
      <c r="G945" s="1" t="s">
        <v>17</v>
      </c>
      <c r="H945" s="6">
        <v>43977</v>
      </c>
      <c r="I945" s="12">
        <f t="shared" si="14"/>
        <v>5</v>
      </c>
    </row>
    <row r="946" spans="1:9" x14ac:dyDescent="0.25">
      <c r="A946" s="1" t="s">
        <v>1318</v>
      </c>
      <c r="B946" s="1" t="s">
        <v>9</v>
      </c>
      <c r="C946" s="1" t="s">
        <v>19</v>
      </c>
      <c r="D946" s="1" t="s">
        <v>144</v>
      </c>
      <c r="E946" s="4" t="s">
        <v>1301</v>
      </c>
      <c r="F946" s="4">
        <v>44</v>
      </c>
      <c r="G946" s="1" t="s">
        <v>11</v>
      </c>
      <c r="H946" s="6">
        <v>43977</v>
      </c>
      <c r="I946" s="12">
        <f t="shared" si="14"/>
        <v>5</v>
      </c>
    </row>
    <row r="947" spans="1:9" x14ac:dyDescent="0.25">
      <c r="A947" s="1" t="s">
        <v>353</v>
      </c>
      <c r="B947" s="1" t="s">
        <v>9</v>
      </c>
      <c r="C947" s="1" t="s">
        <v>9</v>
      </c>
      <c r="D947" s="1" t="s">
        <v>9</v>
      </c>
      <c r="E947" s="4" t="s">
        <v>10</v>
      </c>
      <c r="F947" s="4">
        <v>48</v>
      </c>
      <c r="G947" s="1" t="s">
        <v>11</v>
      </c>
      <c r="H947" s="6">
        <v>43977</v>
      </c>
      <c r="I947" s="12">
        <f t="shared" si="14"/>
        <v>5</v>
      </c>
    </row>
    <row r="948" spans="1:9" x14ac:dyDescent="0.25">
      <c r="A948" s="1" t="s">
        <v>465</v>
      </c>
      <c r="B948" s="1" t="s">
        <v>9</v>
      </c>
      <c r="C948" s="1" t="s">
        <v>34</v>
      </c>
      <c r="D948" s="1" t="s">
        <v>34</v>
      </c>
      <c r="E948" s="4" t="s">
        <v>10</v>
      </c>
      <c r="F948" s="4">
        <v>48</v>
      </c>
      <c r="G948" s="1" t="s">
        <v>11</v>
      </c>
      <c r="H948" s="6">
        <v>43977</v>
      </c>
      <c r="I948" s="12">
        <f t="shared" si="14"/>
        <v>5</v>
      </c>
    </row>
    <row r="949" spans="1:9" x14ac:dyDescent="0.25">
      <c r="A949" s="1" t="s">
        <v>1102</v>
      </c>
      <c r="B949" s="1" t="s">
        <v>9</v>
      </c>
      <c r="C949" s="1" t="s">
        <v>9</v>
      </c>
      <c r="D949" s="1" t="s">
        <v>47</v>
      </c>
      <c r="E949" s="4" t="s">
        <v>10</v>
      </c>
      <c r="F949" s="4">
        <v>50</v>
      </c>
      <c r="G949" s="1" t="s">
        <v>17</v>
      </c>
      <c r="H949" s="6">
        <v>43977</v>
      </c>
      <c r="I949" s="12">
        <f t="shared" si="14"/>
        <v>5</v>
      </c>
    </row>
    <row r="950" spans="1:9" x14ac:dyDescent="0.25">
      <c r="A950" s="2" t="s">
        <v>586</v>
      </c>
      <c r="B950" s="1" t="s">
        <v>9</v>
      </c>
      <c r="C950" s="1" t="s">
        <v>9</v>
      </c>
      <c r="D950" s="1" t="s">
        <v>56</v>
      </c>
      <c r="E950" s="4" t="s">
        <v>10</v>
      </c>
      <c r="F950" s="4">
        <v>51</v>
      </c>
      <c r="G950" s="1" t="s">
        <v>11</v>
      </c>
      <c r="H950" s="6">
        <v>43977</v>
      </c>
      <c r="I950" s="12">
        <f t="shared" si="14"/>
        <v>5</v>
      </c>
    </row>
    <row r="951" spans="1:9" x14ac:dyDescent="0.25">
      <c r="A951" s="1" t="s">
        <v>1132</v>
      </c>
      <c r="B951" s="1" t="s">
        <v>9</v>
      </c>
      <c r="C951" s="1" t="s">
        <v>19</v>
      </c>
      <c r="D951" s="1" t="s">
        <v>25</v>
      </c>
      <c r="E951" s="4" t="s">
        <v>10</v>
      </c>
      <c r="F951" s="4">
        <v>51</v>
      </c>
      <c r="G951" s="1" t="s">
        <v>17</v>
      </c>
      <c r="H951" s="6">
        <v>43977</v>
      </c>
      <c r="I951" s="12">
        <f t="shared" si="14"/>
        <v>5</v>
      </c>
    </row>
    <row r="952" spans="1:9" x14ac:dyDescent="0.25">
      <c r="A952" s="1" t="s">
        <v>469</v>
      </c>
      <c r="B952" s="1" t="s">
        <v>9</v>
      </c>
      <c r="C952" s="1" t="s">
        <v>50</v>
      </c>
      <c r="D952" s="1" t="s">
        <v>454</v>
      </c>
      <c r="E952" s="4" t="s">
        <v>10</v>
      </c>
      <c r="F952" s="4">
        <v>52</v>
      </c>
      <c r="G952" s="1" t="s">
        <v>11</v>
      </c>
      <c r="H952" s="6">
        <v>43977</v>
      </c>
      <c r="I952" s="12">
        <f t="shared" si="14"/>
        <v>5</v>
      </c>
    </row>
    <row r="953" spans="1:9" x14ac:dyDescent="0.25">
      <c r="A953" s="1" t="s">
        <v>471</v>
      </c>
      <c r="B953" s="1" t="s">
        <v>9</v>
      </c>
      <c r="C953" s="1" t="s">
        <v>9</v>
      </c>
      <c r="D953" s="1" t="s">
        <v>13</v>
      </c>
      <c r="E953" s="4" t="s">
        <v>10</v>
      </c>
      <c r="F953" s="4">
        <v>52</v>
      </c>
      <c r="G953" s="1" t="s">
        <v>11</v>
      </c>
      <c r="H953" s="6">
        <v>43977</v>
      </c>
      <c r="I953" s="12">
        <f t="shared" si="14"/>
        <v>5</v>
      </c>
    </row>
    <row r="954" spans="1:9" x14ac:dyDescent="0.25">
      <c r="A954" s="1" t="s">
        <v>356</v>
      </c>
      <c r="B954" s="1" t="s">
        <v>9</v>
      </c>
      <c r="C954" s="1" t="s">
        <v>9</v>
      </c>
      <c r="D954" s="1" t="s">
        <v>16</v>
      </c>
      <c r="E954" s="4" t="s">
        <v>10</v>
      </c>
      <c r="F954" s="4">
        <v>53</v>
      </c>
      <c r="G954" s="1" t="s">
        <v>11</v>
      </c>
      <c r="H954" s="6">
        <v>43977</v>
      </c>
      <c r="I954" s="12">
        <f t="shared" si="14"/>
        <v>5</v>
      </c>
    </row>
    <row r="955" spans="1:9" x14ac:dyDescent="0.25">
      <c r="A955" s="1" t="s">
        <v>1239</v>
      </c>
      <c r="B955" s="1" t="s">
        <v>9</v>
      </c>
      <c r="C955" s="1" t="s">
        <v>9</v>
      </c>
      <c r="D955" s="1" t="s">
        <v>47</v>
      </c>
      <c r="E955" s="4" t="s">
        <v>10</v>
      </c>
      <c r="F955" s="4">
        <v>54</v>
      </c>
      <c r="G955" s="1" t="s">
        <v>17</v>
      </c>
      <c r="H955" s="6">
        <v>43977</v>
      </c>
      <c r="I955" s="12">
        <f t="shared" si="14"/>
        <v>5</v>
      </c>
    </row>
    <row r="956" spans="1:9" x14ac:dyDescent="0.25">
      <c r="A956" s="1" t="s">
        <v>432</v>
      </c>
      <c r="B956" s="1" t="s">
        <v>9</v>
      </c>
      <c r="C956" s="1" t="s">
        <v>9</v>
      </c>
      <c r="D956" s="1" t="s">
        <v>16</v>
      </c>
      <c r="E956" s="4" t="s">
        <v>10</v>
      </c>
      <c r="F956" s="4">
        <v>57</v>
      </c>
      <c r="G956" s="1" t="s">
        <v>11</v>
      </c>
      <c r="H956" s="6">
        <v>43977</v>
      </c>
      <c r="I956" s="12">
        <f t="shared" si="14"/>
        <v>5</v>
      </c>
    </row>
    <row r="957" spans="1:9" x14ac:dyDescent="0.25">
      <c r="A957" s="1" t="s">
        <v>147</v>
      </c>
      <c r="B957" s="1" t="s">
        <v>9</v>
      </c>
      <c r="C957" s="1" t="s">
        <v>9</v>
      </c>
      <c r="D957" s="1" t="s">
        <v>9</v>
      </c>
      <c r="E957" s="4" t="s">
        <v>10</v>
      </c>
      <c r="F957" s="4">
        <v>60</v>
      </c>
      <c r="G957" s="1" t="s">
        <v>11</v>
      </c>
      <c r="H957" s="6">
        <v>43977</v>
      </c>
      <c r="I957" s="12">
        <f t="shared" si="14"/>
        <v>5</v>
      </c>
    </row>
    <row r="958" spans="1:9" x14ac:dyDescent="0.25">
      <c r="A958" s="1" t="s">
        <v>1083</v>
      </c>
      <c r="B958" s="1" t="s">
        <v>9</v>
      </c>
      <c r="C958" s="1" t="s">
        <v>9</v>
      </c>
      <c r="D958" s="1" t="s">
        <v>47</v>
      </c>
      <c r="E958" s="4" t="s">
        <v>10</v>
      </c>
      <c r="F958" s="4">
        <v>61</v>
      </c>
      <c r="G958" s="1" t="s">
        <v>17</v>
      </c>
      <c r="H958" s="6">
        <v>43977</v>
      </c>
      <c r="I958" s="12">
        <f t="shared" si="14"/>
        <v>5</v>
      </c>
    </row>
    <row r="959" spans="1:9" x14ac:dyDescent="0.25">
      <c r="A959" s="1" t="s">
        <v>433</v>
      </c>
      <c r="B959" s="1" t="s">
        <v>9</v>
      </c>
      <c r="C959" s="1" t="s">
        <v>9</v>
      </c>
      <c r="D959" s="1" t="s">
        <v>16</v>
      </c>
      <c r="E959" s="4" t="s">
        <v>10</v>
      </c>
      <c r="F959" s="4">
        <v>62</v>
      </c>
      <c r="G959" s="1" t="s">
        <v>11</v>
      </c>
      <c r="H959" s="6">
        <v>43977</v>
      </c>
      <c r="I959" s="12">
        <f t="shared" si="14"/>
        <v>5</v>
      </c>
    </row>
    <row r="960" spans="1:9" x14ac:dyDescent="0.25">
      <c r="A960" s="1" t="s">
        <v>1084</v>
      </c>
      <c r="B960" s="1" t="s">
        <v>9</v>
      </c>
      <c r="C960" s="1" t="s">
        <v>9</v>
      </c>
      <c r="D960" s="1" t="s">
        <v>13</v>
      </c>
      <c r="E960" s="4" t="s">
        <v>10</v>
      </c>
      <c r="F960" s="4">
        <v>68</v>
      </c>
      <c r="G960" s="1" t="s">
        <v>17</v>
      </c>
      <c r="H960" s="6">
        <v>43977</v>
      </c>
      <c r="I960" s="12">
        <f t="shared" si="14"/>
        <v>5</v>
      </c>
    </row>
    <row r="961" spans="1:9" x14ac:dyDescent="0.25">
      <c r="A961" s="1" t="s">
        <v>1087</v>
      </c>
      <c r="B961" s="1" t="s">
        <v>9</v>
      </c>
      <c r="C961" s="1" t="s">
        <v>9</v>
      </c>
      <c r="D961" s="1" t="s">
        <v>9</v>
      </c>
      <c r="E961" s="4" t="s">
        <v>10</v>
      </c>
      <c r="F961" s="4">
        <v>86</v>
      </c>
      <c r="G961" s="1" t="s">
        <v>17</v>
      </c>
      <c r="H961" s="6">
        <v>43977</v>
      </c>
      <c r="I961" s="12">
        <f t="shared" si="14"/>
        <v>5</v>
      </c>
    </row>
    <row r="962" spans="1:9" x14ac:dyDescent="0.25">
      <c r="A962" s="1" t="s">
        <v>444</v>
      </c>
      <c r="B962" s="1" t="s">
        <v>9</v>
      </c>
      <c r="C962" s="1" t="s">
        <v>9</v>
      </c>
      <c r="D962" s="1" t="s">
        <v>47</v>
      </c>
      <c r="E962" s="4" t="s">
        <v>10</v>
      </c>
      <c r="F962" s="4">
        <v>7</v>
      </c>
      <c r="G962" s="1" t="s">
        <v>11</v>
      </c>
      <c r="H962" s="6">
        <v>43978</v>
      </c>
      <c r="I962" s="12">
        <f t="shared" ref="I962:I1025" si="15">MONTH(H962)</f>
        <v>5</v>
      </c>
    </row>
    <row r="963" spans="1:9" x14ac:dyDescent="0.25">
      <c r="A963" s="1" t="s">
        <v>908</v>
      </c>
      <c r="B963" s="1" t="s">
        <v>9</v>
      </c>
      <c r="C963" s="1" t="s">
        <v>9</v>
      </c>
      <c r="D963" s="1" t="s">
        <v>909</v>
      </c>
      <c r="E963" s="4" t="s">
        <v>10</v>
      </c>
      <c r="F963" s="4">
        <v>22</v>
      </c>
      <c r="G963" s="1" t="s">
        <v>11</v>
      </c>
      <c r="H963" s="6">
        <v>43978</v>
      </c>
      <c r="I963" s="12">
        <f t="shared" si="15"/>
        <v>5</v>
      </c>
    </row>
    <row r="964" spans="1:9" x14ac:dyDescent="0.25">
      <c r="A964" s="1" t="s">
        <v>1118</v>
      </c>
      <c r="B964" s="1" t="s">
        <v>9</v>
      </c>
      <c r="C964" s="1" t="s">
        <v>9</v>
      </c>
      <c r="D964" s="1" t="s">
        <v>47</v>
      </c>
      <c r="E964" s="4" t="s">
        <v>10</v>
      </c>
      <c r="F964" s="4">
        <v>23</v>
      </c>
      <c r="G964" s="1" t="s">
        <v>17</v>
      </c>
      <c r="H964" s="6">
        <v>43978</v>
      </c>
      <c r="I964" s="12">
        <f t="shared" si="15"/>
        <v>5</v>
      </c>
    </row>
    <row r="965" spans="1:9" x14ac:dyDescent="0.25">
      <c r="A965" s="1" t="s">
        <v>589</v>
      </c>
      <c r="B965" s="1" t="s">
        <v>9</v>
      </c>
      <c r="C965" s="1" t="s">
        <v>9</v>
      </c>
      <c r="D965" s="1" t="s">
        <v>9</v>
      </c>
      <c r="E965" s="4" t="s">
        <v>10</v>
      </c>
      <c r="F965" s="4">
        <v>25</v>
      </c>
      <c r="G965" s="1" t="s">
        <v>11</v>
      </c>
      <c r="H965" s="6">
        <v>43978</v>
      </c>
      <c r="I965" s="12">
        <f t="shared" si="15"/>
        <v>5</v>
      </c>
    </row>
    <row r="966" spans="1:9" x14ac:dyDescent="0.25">
      <c r="A966" s="1" t="s">
        <v>259</v>
      </c>
      <c r="B966" s="1" t="s">
        <v>9</v>
      </c>
      <c r="C966" s="1" t="s">
        <v>108</v>
      </c>
      <c r="D966" s="1" t="s">
        <v>108</v>
      </c>
      <c r="E966" s="4" t="s">
        <v>10</v>
      </c>
      <c r="F966" s="4">
        <v>26</v>
      </c>
      <c r="G966" s="1" t="s">
        <v>17</v>
      </c>
      <c r="H966" s="6">
        <v>43978</v>
      </c>
      <c r="I966" s="12">
        <f t="shared" si="15"/>
        <v>5</v>
      </c>
    </row>
    <row r="967" spans="1:9" x14ac:dyDescent="0.25">
      <c r="A967" s="1" t="s">
        <v>443</v>
      </c>
      <c r="B967" s="1" t="s">
        <v>9</v>
      </c>
      <c r="C967" s="1" t="s">
        <v>9</v>
      </c>
      <c r="D967" s="1" t="s">
        <v>9</v>
      </c>
      <c r="E967" s="4" t="s">
        <v>10</v>
      </c>
      <c r="F967" s="4">
        <v>28</v>
      </c>
      <c r="G967" s="1" t="s">
        <v>11</v>
      </c>
      <c r="H967" s="6">
        <v>43978</v>
      </c>
      <c r="I967" s="12">
        <f t="shared" si="15"/>
        <v>5</v>
      </c>
    </row>
    <row r="968" spans="1:9" x14ac:dyDescent="0.25">
      <c r="A968" s="1" t="s">
        <v>1073</v>
      </c>
      <c r="B968" s="1" t="s">
        <v>9</v>
      </c>
      <c r="C968" s="1" t="s">
        <v>42</v>
      </c>
      <c r="D968" s="1" t="s">
        <v>43</v>
      </c>
      <c r="E968" s="4" t="s">
        <v>10</v>
      </c>
      <c r="F968" s="4">
        <v>29</v>
      </c>
      <c r="G968" s="1" t="s">
        <v>17</v>
      </c>
      <c r="H968" s="6">
        <v>43978</v>
      </c>
      <c r="I968" s="12">
        <f t="shared" si="15"/>
        <v>5</v>
      </c>
    </row>
    <row r="969" spans="1:9" x14ac:dyDescent="0.25">
      <c r="A969" s="1" t="s">
        <v>344</v>
      </c>
      <c r="B969" s="1" t="s">
        <v>9</v>
      </c>
      <c r="C969" s="1" t="s">
        <v>97</v>
      </c>
      <c r="D969" s="1" t="s">
        <v>97</v>
      </c>
      <c r="E969" s="4" t="s">
        <v>10</v>
      </c>
      <c r="F969" s="4">
        <v>30</v>
      </c>
      <c r="G969" s="1" t="s">
        <v>11</v>
      </c>
      <c r="H969" s="6">
        <v>43978</v>
      </c>
      <c r="I969" s="12">
        <f t="shared" si="15"/>
        <v>5</v>
      </c>
    </row>
    <row r="970" spans="1:9" x14ac:dyDescent="0.25">
      <c r="A970" s="1" t="s">
        <v>592</v>
      </c>
      <c r="B970" s="1" t="s">
        <v>9</v>
      </c>
      <c r="C970" s="1" t="s">
        <v>9</v>
      </c>
      <c r="D970" s="1" t="s">
        <v>16</v>
      </c>
      <c r="E970" s="4" t="s">
        <v>10</v>
      </c>
      <c r="F970" s="4">
        <v>32</v>
      </c>
      <c r="G970" s="1" t="s">
        <v>11</v>
      </c>
      <c r="H970" s="6">
        <v>43978</v>
      </c>
      <c r="I970" s="12">
        <f t="shared" si="15"/>
        <v>5</v>
      </c>
    </row>
    <row r="971" spans="1:9" x14ac:dyDescent="0.25">
      <c r="A971" s="1" t="s">
        <v>342</v>
      </c>
      <c r="B971" s="1" t="s">
        <v>9</v>
      </c>
      <c r="C971" s="1" t="s">
        <v>9</v>
      </c>
      <c r="D971" s="1" t="s">
        <v>56</v>
      </c>
      <c r="E971" s="4" t="s">
        <v>10</v>
      </c>
      <c r="F971" s="4">
        <v>33</v>
      </c>
      <c r="G971" s="1" t="s">
        <v>11</v>
      </c>
      <c r="H971" s="6">
        <v>43978</v>
      </c>
      <c r="I971" s="12">
        <f t="shared" si="15"/>
        <v>5</v>
      </c>
    </row>
    <row r="972" spans="1:9" x14ac:dyDescent="0.25">
      <c r="A972" s="1" t="s">
        <v>1112</v>
      </c>
      <c r="B972" s="1" t="s">
        <v>9</v>
      </c>
      <c r="C972" s="1" t="s">
        <v>9</v>
      </c>
      <c r="D972" s="1" t="s">
        <v>9</v>
      </c>
      <c r="E972" s="4" t="s">
        <v>10</v>
      </c>
      <c r="F972" s="4">
        <v>33</v>
      </c>
      <c r="G972" s="1" t="s">
        <v>17</v>
      </c>
      <c r="H972" s="6">
        <v>43978</v>
      </c>
      <c r="I972" s="12">
        <f t="shared" si="15"/>
        <v>5</v>
      </c>
    </row>
    <row r="973" spans="1:9" x14ac:dyDescent="0.25">
      <c r="A973" s="1" t="s">
        <v>1121</v>
      </c>
      <c r="B973" s="1" t="s">
        <v>9</v>
      </c>
      <c r="C973" s="1" t="s">
        <v>9</v>
      </c>
      <c r="D973" s="1" t="s">
        <v>56</v>
      </c>
      <c r="E973" s="4" t="s">
        <v>10</v>
      </c>
      <c r="F973" s="4">
        <v>33</v>
      </c>
      <c r="G973" s="1" t="s">
        <v>17</v>
      </c>
      <c r="H973" s="6">
        <v>43978</v>
      </c>
      <c r="I973" s="12">
        <f t="shared" si="15"/>
        <v>5</v>
      </c>
    </row>
    <row r="974" spans="1:9" x14ac:dyDescent="0.25">
      <c r="A974" s="1" t="s">
        <v>1076</v>
      </c>
      <c r="B974" s="1" t="s">
        <v>9</v>
      </c>
      <c r="C974" s="1" t="s">
        <v>9</v>
      </c>
      <c r="D974" s="1" t="s">
        <v>16</v>
      </c>
      <c r="E974" s="4" t="s">
        <v>10</v>
      </c>
      <c r="F974" s="4">
        <v>34</v>
      </c>
      <c r="G974" s="1" t="s">
        <v>17</v>
      </c>
      <c r="H974" s="6">
        <v>43978</v>
      </c>
      <c r="I974" s="12">
        <f t="shared" si="15"/>
        <v>5</v>
      </c>
    </row>
    <row r="975" spans="1:9" x14ac:dyDescent="0.25">
      <c r="A975" s="1" t="s">
        <v>1123</v>
      </c>
      <c r="B975" s="1" t="s">
        <v>9</v>
      </c>
      <c r="C975" s="1" t="s">
        <v>9</v>
      </c>
      <c r="D975" s="1" t="s">
        <v>16</v>
      </c>
      <c r="E975" s="4" t="s">
        <v>10</v>
      </c>
      <c r="F975" s="4">
        <v>34</v>
      </c>
      <c r="G975" s="1" t="s">
        <v>17</v>
      </c>
      <c r="H975" s="6">
        <v>43978</v>
      </c>
      <c r="I975" s="12">
        <f t="shared" si="15"/>
        <v>5</v>
      </c>
    </row>
    <row r="976" spans="1:9" x14ac:dyDescent="0.25">
      <c r="A976" s="1" t="s">
        <v>348</v>
      </c>
      <c r="B976" s="1" t="s">
        <v>9</v>
      </c>
      <c r="C976" s="1" t="s">
        <v>9</v>
      </c>
      <c r="D976" s="1" t="s">
        <v>13</v>
      </c>
      <c r="E976" s="4" t="s">
        <v>10</v>
      </c>
      <c r="F976" s="4">
        <v>36</v>
      </c>
      <c r="G976" s="1" t="s">
        <v>11</v>
      </c>
      <c r="H976" s="6">
        <v>43978</v>
      </c>
      <c r="I976" s="12">
        <f t="shared" si="15"/>
        <v>5</v>
      </c>
    </row>
    <row r="977" spans="1:9" x14ac:dyDescent="0.25">
      <c r="A977" s="1" t="s">
        <v>1079</v>
      </c>
      <c r="B977" s="1" t="s">
        <v>9</v>
      </c>
      <c r="C977" s="1" t="s">
        <v>9</v>
      </c>
      <c r="D977" s="1" t="s">
        <v>47</v>
      </c>
      <c r="E977" s="4" t="s">
        <v>10</v>
      </c>
      <c r="F977" s="4">
        <v>36</v>
      </c>
      <c r="G977" s="1" t="s">
        <v>17</v>
      </c>
      <c r="H977" s="6">
        <v>43978</v>
      </c>
      <c r="I977" s="12">
        <f t="shared" si="15"/>
        <v>5</v>
      </c>
    </row>
    <row r="978" spans="1:9" x14ac:dyDescent="0.25">
      <c r="A978" s="1" t="s">
        <v>1095</v>
      </c>
      <c r="B978" s="1" t="s">
        <v>9</v>
      </c>
      <c r="C978" s="1" t="s">
        <v>9</v>
      </c>
      <c r="D978" s="1" t="s">
        <v>13</v>
      </c>
      <c r="E978" s="4" t="s">
        <v>10</v>
      </c>
      <c r="F978" s="4">
        <v>39</v>
      </c>
      <c r="G978" s="1" t="s">
        <v>17</v>
      </c>
      <c r="H978" s="6">
        <v>43978</v>
      </c>
      <c r="I978" s="12">
        <f t="shared" si="15"/>
        <v>5</v>
      </c>
    </row>
    <row r="979" spans="1:9" x14ac:dyDescent="0.25">
      <c r="A979" s="1" t="s">
        <v>1122</v>
      </c>
      <c r="B979" s="1" t="s">
        <v>9</v>
      </c>
      <c r="C979" s="1" t="s">
        <v>9</v>
      </c>
      <c r="D979" s="1" t="s">
        <v>56</v>
      </c>
      <c r="E979" s="4" t="s">
        <v>10</v>
      </c>
      <c r="F979" s="4">
        <v>39</v>
      </c>
      <c r="G979" s="1" t="s">
        <v>17</v>
      </c>
      <c r="H979" s="6">
        <v>43978</v>
      </c>
      <c r="I979" s="12">
        <f t="shared" si="15"/>
        <v>5</v>
      </c>
    </row>
    <row r="980" spans="1:9" x14ac:dyDescent="0.25">
      <c r="A980" s="1" t="s">
        <v>656</v>
      </c>
      <c r="B980" s="1" t="s">
        <v>9</v>
      </c>
      <c r="C980" s="1" t="s">
        <v>19</v>
      </c>
      <c r="D980" s="1" t="s">
        <v>25</v>
      </c>
      <c r="E980" s="4" t="s">
        <v>10</v>
      </c>
      <c r="F980" s="4">
        <v>40</v>
      </c>
      <c r="G980" s="1" t="s">
        <v>11</v>
      </c>
      <c r="H980" s="6">
        <v>43978</v>
      </c>
      <c r="I980" s="12">
        <f t="shared" si="15"/>
        <v>5</v>
      </c>
    </row>
    <row r="981" spans="1:9" x14ac:dyDescent="0.25">
      <c r="A981" s="1" t="s">
        <v>445</v>
      </c>
      <c r="B981" s="1" t="s">
        <v>9</v>
      </c>
      <c r="C981" s="1" t="s">
        <v>9</v>
      </c>
      <c r="D981" s="1" t="s">
        <v>56</v>
      </c>
      <c r="E981" s="4" t="s">
        <v>10</v>
      </c>
      <c r="F981" s="4">
        <v>41</v>
      </c>
      <c r="G981" s="1" t="s">
        <v>11</v>
      </c>
      <c r="H981" s="6">
        <v>43978</v>
      </c>
      <c r="I981" s="12">
        <f t="shared" si="15"/>
        <v>5</v>
      </c>
    </row>
    <row r="982" spans="1:9" x14ac:dyDescent="0.25">
      <c r="A982" s="1" t="s">
        <v>1228</v>
      </c>
      <c r="B982" s="1" t="s">
        <v>9</v>
      </c>
      <c r="C982" s="1" t="s">
        <v>9</v>
      </c>
      <c r="D982" s="1" t="s">
        <v>16</v>
      </c>
      <c r="E982" s="4" t="s">
        <v>10</v>
      </c>
      <c r="F982" s="4">
        <v>44</v>
      </c>
      <c r="G982" s="1" t="s">
        <v>11</v>
      </c>
      <c r="H982" s="6">
        <v>43978</v>
      </c>
      <c r="I982" s="12">
        <f t="shared" si="15"/>
        <v>5</v>
      </c>
    </row>
    <row r="983" spans="1:9" x14ac:dyDescent="0.25">
      <c r="A983" s="1" t="s">
        <v>1097</v>
      </c>
      <c r="B983" s="1" t="s">
        <v>9</v>
      </c>
      <c r="C983" s="1" t="s">
        <v>9</v>
      </c>
      <c r="D983" s="1" t="s">
        <v>13</v>
      </c>
      <c r="E983" s="4" t="s">
        <v>10</v>
      </c>
      <c r="F983" s="4">
        <v>46</v>
      </c>
      <c r="G983" s="1" t="s">
        <v>17</v>
      </c>
      <c r="H983" s="6">
        <v>43978</v>
      </c>
      <c r="I983" s="12">
        <f t="shared" si="15"/>
        <v>5</v>
      </c>
    </row>
    <row r="984" spans="1:9" x14ac:dyDescent="0.25">
      <c r="A984" s="1" t="s">
        <v>1147</v>
      </c>
      <c r="B984" s="1" t="s">
        <v>9</v>
      </c>
      <c r="C984" s="1" t="s">
        <v>97</v>
      </c>
      <c r="D984" s="1" t="s">
        <v>97</v>
      </c>
      <c r="E984" s="4" t="s">
        <v>10</v>
      </c>
      <c r="F984" s="4">
        <v>47</v>
      </c>
      <c r="G984" s="1" t="s">
        <v>11</v>
      </c>
      <c r="H984" s="6">
        <v>43978</v>
      </c>
      <c r="I984" s="12">
        <f t="shared" si="15"/>
        <v>5</v>
      </c>
    </row>
    <row r="985" spans="1:9" x14ac:dyDescent="0.25">
      <c r="A985" s="2" t="s">
        <v>351</v>
      </c>
      <c r="B985" s="1" t="s">
        <v>9</v>
      </c>
      <c r="C985" s="1" t="s">
        <v>9</v>
      </c>
      <c r="D985" s="1" t="s">
        <v>16</v>
      </c>
      <c r="E985" s="4" t="s">
        <v>10</v>
      </c>
      <c r="F985" s="4">
        <v>48</v>
      </c>
      <c r="G985" s="1" t="s">
        <v>11</v>
      </c>
      <c r="H985" s="6">
        <v>43978</v>
      </c>
      <c r="I985" s="12">
        <f t="shared" si="15"/>
        <v>5</v>
      </c>
    </row>
    <row r="986" spans="1:9" x14ac:dyDescent="0.25">
      <c r="A986" s="1" t="s">
        <v>584</v>
      </c>
      <c r="B986" s="1" t="s">
        <v>9</v>
      </c>
      <c r="C986" s="1" t="s">
        <v>9</v>
      </c>
      <c r="D986" s="1" t="s">
        <v>13</v>
      </c>
      <c r="E986" s="4" t="s">
        <v>10</v>
      </c>
      <c r="F986" s="4">
        <v>48</v>
      </c>
      <c r="G986" s="1" t="s">
        <v>11</v>
      </c>
      <c r="H986" s="6">
        <v>43978</v>
      </c>
      <c r="I986" s="12">
        <f t="shared" si="15"/>
        <v>5</v>
      </c>
    </row>
    <row r="987" spans="1:9" x14ac:dyDescent="0.25">
      <c r="A987" s="1" t="s">
        <v>1130</v>
      </c>
      <c r="B987" s="1" t="s">
        <v>9</v>
      </c>
      <c r="C987" s="1" t="s">
        <v>9</v>
      </c>
      <c r="D987" s="1" t="s">
        <v>47</v>
      </c>
      <c r="E987" s="4" t="s">
        <v>10</v>
      </c>
      <c r="F987" s="4">
        <v>49</v>
      </c>
      <c r="G987" s="1" t="s">
        <v>17</v>
      </c>
      <c r="H987" s="6">
        <v>43978</v>
      </c>
      <c r="I987" s="12">
        <f t="shared" si="15"/>
        <v>5</v>
      </c>
    </row>
    <row r="988" spans="1:9" x14ac:dyDescent="0.25">
      <c r="A988" s="1" t="s">
        <v>1071</v>
      </c>
      <c r="B988" s="1" t="s">
        <v>9</v>
      </c>
      <c r="C988" s="1" t="s">
        <v>9</v>
      </c>
      <c r="D988" s="1" t="s">
        <v>56</v>
      </c>
      <c r="E988" s="4" t="s">
        <v>10</v>
      </c>
      <c r="F988" s="4">
        <v>50</v>
      </c>
      <c r="G988" s="1" t="s">
        <v>17</v>
      </c>
      <c r="H988" s="6">
        <v>43978</v>
      </c>
      <c r="I988" s="12">
        <f t="shared" si="15"/>
        <v>5</v>
      </c>
    </row>
    <row r="989" spans="1:9" x14ac:dyDescent="0.25">
      <c r="A989" s="1" t="s">
        <v>653</v>
      </c>
      <c r="B989" s="1" t="s">
        <v>9</v>
      </c>
      <c r="C989" s="1" t="s">
        <v>19</v>
      </c>
      <c r="D989" s="1" t="s">
        <v>103</v>
      </c>
      <c r="E989" s="4" t="s">
        <v>10</v>
      </c>
      <c r="F989" s="4">
        <v>52</v>
      </c>
      <c r="G989" s="1" t="s">
        <v>11</v>
      </c>
      <c r="H989" s="6">
        <v>43978</v>
      </c>
      <c r="I989" s="12">
        <f t="shared" si="15"/>
        <v>5</v>
      </c>
    </row>
    <row r="990" spans="1:9" x14ac:dyDescent="0.25">
      <c r="A990" s="1" t="s">
        <v>1092</v>
      </c>
      <c r="B990" s="1" t="s">
        <v>9</v>
      </c>
      <c r="C990" s="1" t="s">
        <v>9</v>
      </c>
      <c r="D990" s="1" t="s">
        <v>56</v>
      </c>
      <c r="E990" s="4" t="s">
        <v>10</v>
      </c>
      <c r="F990" s="4">
        <v>52</v>
      </c>
      <c r="G990" s="1" t="s">
        <v>17</v>
      </c>
      <c r="H990" s="6">
        <v>43978</v>
      </c>
      <c r="I990" s="12">
        <f t="shared" si="15"/>
        <v>5</v>
      </c>
    </row>
    <row r="991" spans="1:9" x14ac:dyDescent="0.25">
      <c r="A991" s="1" t="s">
        <v>1100</v>
      </c>
      <c r="B991" s="1" t="s">
        <v>9</v>
      </c>
      <c r="C991" s="1" t="s">
        <v>9</v>
      </c>
      <c r="D991" s="1" t="s">
        <v>56</v>
      </c>
      <c r="E991" s="4" t="s">
        <v>10</v>
      </c>
      <c r="F991" s="4">
        <v>52</v>
      </c>
      <c r="G991" s="1" t="s">
        <v>17</v>
      </c>
      <c r="H991" s="6">
        <v>43978</v>
      </c>
      <c r="I991" s="12">
        <f t="shared" si="15"/>
        <v>5</v>
      </c>
    </row>
    <row r="992" spans="1:9" x14ac:dyDescent="0.25">
      <c r="A992" s="1" t="s">
        <v>1101</v>
      </c>
      <c r="B992" s="1" t="s">
        <v>9</v>
      </c>
      <c r="C992" s="1" t="s">
        <v>9</v>
      </c>
      <c r="D992" s="1" t="s">
        <v>9</v>
      </c>
      <c r="E992" s="4" t="s">
        <v>10</v>
      </c>
      <c r="F992" s="4">
        <v>53</v>
      </c>
      <c r="G992" s="1" t="s">
        <v>17</v>
      </c>
      <c r="H992" s="6">
        <v>43978</v>
      </c>
      <c r="I992" s="12">
        <f t="shared" si="15"/>
        <v>5</v>
      </c>
    </row>
    <row r="993" spans="1:9" x14ac:dyDescent="0.25">
      <c r="A993" s="1" t="s">
        <v>470</v>
      </c>
      <c r="B993" s="1" t="s">
        <v>9</v>
      </c>
      <c r="C993" s="1" t="s">
        <v>9</v>
      </c>
      <c r="D993" s="1" t="s">
        <v>56</v>
      </c>
      <c r="E993" s="4" t="s">
        <v>10</v>
      </c>
      <c r="F993" s="4">
        <v>54</v>
      </c>
      <c r="G993" s="1" t="s">
        <v>11</v>
      </c>
      <c r="H993" s="6">
        <v>43978</v>
      </c>
      <c r="I993" s="12">
        <f t="shared" si="15"/>
        <v>5</v>
      </c>
    </row>
    <row r="994" spans="1:9" x14ac:dyDescent="0.25">
      <c r="A994" s="1" t="s">
        <v>473</v>
      </c>
      <c r="B994" s="1" t="s">
        <v>9</v>
      </c>
      <c r="C994" s="1" t="s">
        <v>9</v>
      </c>
      <c r="D994" s="1" t="s">
        <v>9</v>
      </c>
      <c r="E994" s="4" t="s">
        <v>10</v>
      </c>
      <c r="F994" s="4">
        <v>59</v>
      </c>
      <c r="G994" s="1" t="s">
        <v>11</v>
      </c>
      <c r="H994" s="6">
        <v>43978</v>
      </c>
      <c r="I994" s="12">
        <f t="shared" si="15"/>
        <v>5</v>
      </c>
    </row>
    <row r="995" spans="1:9" x14ac:dyDescent="0.25">
      <c r="A995" s="1" t="s">
        <v>1342</v>
      </c>
      <c r="B995" s="1" t="s">
        <v>9</v>
      </c>
      <c r="C995" s="1" t="s">
        <v>34</v>
      </c>
      <c r="D995" s="1" t="s">
        <v>129</v>
      </c>
      <c r="E995" s="4" t="s">
        <v>1301</v>
      </c>
      <c r="F995" s="4">
        <v>59</v>
      </c>
      <c r="G995" s="1" t="s">
        <v>11</v>
      </c>
      <c r="H995" s="6">
        <v>43978</v>
      </c>
      <c r="I995" s="12">
        <f t="shared" si="15"/>
        <v>5</v>
      </c>
    </row>
    <row r="996" spans="1:9" x14ac:dyDescent="0.25">
      <c r="A996" s="1" t="s">
        <v>1341</v>
      </c>
      <c r="B996" s="1" t="s">
        <v>9</v>
      </c>
      <c r="C996" s="1" t="s">
        <v>50</v>
      </c>
      <c r="D996" s="1" t="s">
        <v>169</v>
      </c>
      <c r="E996" s="4" t="s">
        <v>1301</v>
      </c>
      <c r="F996" s="4">
        <v>60</v>
      </c>
      <c r="G996" s="1" t="s">
        <v>11</v>
      </c>
      <c r="H996" s="6">
        <v>43978</v>
      </c>
      <c r="I996" s="12">
        <f t="shared" si="15"/>
        <v>5</v>
      </c>
    </row>
    <row r="997" spans="1:9" x14ac:dyDescent="0.25">
      <c r="A997" s="2" t="s">
        <v>436</v>
      </c>
      <c r="B997" s="1" t="s">
        <v>9</v>
      </c>
      <c r="C997" s="1" t="s">
        <v>9</v>
      </c>
      <c r="D997" s="1" t="s">
        <v>13</v>
      </c>
      <c r="E997" s="4" t="s">
        <v>10</v>
      </c>
      <c r="F997" s="4">
        <v>69</v>
      </c>
      <c r="G997" s="1" t="s">
        <v>11</v>
      </c>
      <c r="H997" s="6">
        <v>43978</v>
      </c>
      <c r="I997" s="12">
        <f t="shared" si="15"/>
        <v>5</v>
      </c>
    </row>
    <row r="998" spans="1:9" x14ac:dyDescent="0.25">
      <c r="A998" s="1" t="s">
        <v>1299</v>
      </c>
      <c r="B998" s="1" t="s">
        <v>9</v>
      </c>
      <c r="C998" s="1" t="s">
        <v>173</v>
      </c>
      <c r="D998" s="1" t="s">
        <v>228</v>
      </c>
      <c r="E998" s="4" t="s">
        <v>10</v>
      </c>
      <c r="F998" s="4">
        <v>74</v>
      </c>
      <c r="G998" s="1" t="s">
        <v>11</v>
      </c>
      <c r="H998" s="6">
        <v>43978</v>
      </c>
      <c r="I998" s="12">
        <f t="shared" si="15"/>
        <v>5</v>
      </c>
    </row>
    <row r="999" spans="1:9" x14ac:dyDescent="0.25">
      <c r="A999" s="1" t="s">
        <v>590</v>
      </c>
      <c r="B999" s="1" t="s">
        <v>9</v>
      </c>
      <c r="C999" s="1" t="s">
        <v>217</v>
      </c>
      <c r="D999" s="1" t="s">
        <v>219</v>
      </c>
      <c r="E999" s="4" t="s">
        <v>10</v>
      </c>
      <c r="F999" s="4">
        <v>1</v>
      </c>
      <c r="G999" s="1" t="s">
        <v>11</v>
      </c>
      <c r="H999" s="6">
        <v>43979</v>
      </c>
      <c r="I999" s="12">
        <f t="shared" si="15"/>
        <v>5</v>
      </c>
    </row>
    <row r="1000" spans="1:9" x14ac:dyDescent="0.25">
      <c r="A1000" s="1" t="s">
        <v>438</v>
      </c>
      <c r="B1000" s="1" t="s">
        <v>9</v>
      </c>
      <c r="C1000" s="1" t="s">
        <v>9</v>
      </c>
      <c r="D1000" s="1" t="s">
        <v>47</v>
      </c>
      <c r="E1000" s="4" t="s">
        <v>10</v>
      </c>
      <c r="F1000" s="4">
        <v>20</v>
      </c>
      <c r="G1000" s="1" t="s">
        <v>11</v>
      </c>
      <c r="H1000" s="6">
        <v>43979</v>
      </c>
      <c r="I1000" s="12">
        <f t="shared" si="15"/>
        <v>5</v>
      </c>
    </row>
    <row r="1001" spans="1:9" x14ac:dyDescent="0.25">
      <c r="A1001" s="1" t="s">
        <v>439</v>
      </c>
      <c r="B1001" s="1" t="s">
        <v>9</v>
      </c>
      <c r="C1001" s="1" t="s">
        <v>9</v>
      </c>
      <c r="D1001" s="1" t="s">
        <v>16</v>
      </c>
      <c r="E1001" s="4" t="s">
        <v>10</v>
      </c>
      <c r="F1001" s="4">
        <v>20</v>
      </c>
      <c r="G1001" s="1" t="s">
        <v>11</v>
      </c>
      <c r="H1001" s="6">
        <v>43979</v>
      </c>
      <c r="I1001" s="12">
        <f t="shared" si="15"/>
        <v>5</v>
      </c>
    </row>
    <row r="1002" spans="1:9" x14ac:dyDescent="0.25">
      <c r="A1002" s="1" t="s">
        <v>1137</v>
      </c>
      <c r="B1002" s="1" t="s">
        <v>9</v>
      </c>
      <c r="C1002" s="1" t="s">
        <v>217</v>
      </c>
      <c r="D1002" s="1" t="s">
        <v>217</v>
      </c>
      <c r="E1002" s="4" t="s">
        <v>10</v>
      </c>
      <c r="F1002" s="4">
        <v>20</v>
      </c>
      <c r="G1002" s="1" t="s">
        <v>17</v>
      </c>
      <c r="H1002" s="6">
        <v>43979</v>
      </c>
      <c r="I1002" s="12">
        <f t="shared" si="15"/>
        <v>5</v>
      </c>
    </row>
    <row r="1003" spans="1:9" x14ac:dyDescent="0.25">
      <c r="A1003" s="1" t="s">
        <v>1138</v>
      </c>
      <c r="B1003" s="1" t="s">
        <v>9</v>
      </c>
      <c r="C1003" s="1" t="s">
        <v>217</v>
      </c>
      <c r="D1003" s="1" t="s">
        <v>219</v>
      </c>
      <c r="E1003" s="4" t="s">
        <v>10</v>
      </c>
      <c r="F1003" s="4">
        <v>20</v>
      </c>
      <c r="G1003" s="1" t="s">
        <v>17</v>
      </c>
      <c r="H1003" s="6">
        <v>43979</v>
      </c>
      <c r="I1003" s="12">
        <f t="shared" si="15"/>
        <v>5</v>
      </c>
    </row>
    <row r="1004" spans="1:9" x14ac:dyDescent="0.25">
      <c r="A1004" s="1" t="s">
        <v>1232</v>
      </c>
      <c r="B1004" s="1" t="s">
        <v>9</v>
      </c>
      <c r="C1004" s="1" t="s">
        <v>34</v>
      </c>
      <c r="D1004" s="1" t="s">
        <v>129</v>
      </c>
      <c r="E1004" s="4" t="s">
        <v>10</v>
      </c>
      <c r="F1004" s="4">
        <v>20</v>
      </c>
      <c r="G1004" s="1" t="s">
        <v>11</v>
      </c>
      <c r="H1004" s="6">
        <v>43979</v>
      </c>
      <c r="I1004" s="12">
        <f t="shared" si="15"/>
        <v>5</v>
      </c>
    </row>
    <row r="1005" spans="1:9" x14ac:dyDescent="0.25">
      <c r="A1005" s="1" t="s">
        <v>1139</v>
      </c>
      <c r="B1005" s="1" t="s">
        <v>9</v>
      </c>
      <c r="C1005" s="1" t="s">
        <v>217</v>
      </c>
      <c r="D1005" s="1" t="s">
        <v>219</v>
      </c>
      <c r="E1005" s="4" t="s">
        <v>10</v>
      </c>
      <c r="F1005" s="4">
        <v>21</v>
      </c>
      <c r="G1005" s="1" t="s">
        <v>17</v>
      </c>
      <c r="H1005" s="6">
        <v>43979</v>
      </c>
      <c r="I1005" s="12">
        <f t="shared" si="15"/>
        <v>5</v>
      </c>
    </row>
    <row r="1006" spans="1:9" x14ac:dyDescent="0.25">
      <c r="A1006" s="1" t="s">
        <v>1233</v>
      </c>
      <c r="B1006" s="1" t="s">
        <v>9</v>
      </c>
      <c r="C1006" s="1" t="s">
        <v>9</v>
      </c>
      <c r="D1006" s="1" t="s">
        <v>9</v>
      </c>
      <c r="E1006" s="4" t="s">
        <v>10</v>
      </c>
      <c r="F1006" s="4">
        <v>23</v>
      </c>
      <c r="G1006" s="1" t="s">
        <v>11</v>
      </c>
      <c r="H1006" s="6">
        <v>43979</v>
      </c>
      <c r="I1006" s="12">
        <f t="shared" si="15"/>
        <v>5</v>
      </c>
    </row>
    <row r="1007" spans="1:9" x14ac:dyDescent="0.25">
      <c r="A1007" s="1" t="s">
        <v>479</v>
      </c>
      <c r="B1007" s="1" t="s">
        <v>9</v>
      </c>
      <c r="C1007" s="1" t="s">
        <v>217</v>
      </c>
      <c r="D1007" s="1" t="s">
        <v>219</v>
      </c>
      <c r="E1007" s="4" t="s">
        <v>10</v>
      </c>
      <c r="F1007" s="4">
        <v>24</v>
      </c>
      <c r="G1007" s="1" t="s">
        <v>11</v>
      </c>
      <c r="H1007" s="6">
        <v>43979</v>
      </c>
      <c r="I1007" s="12">
        <f t="shared" si="15"/>
        <v>5</v>
      </c>
    </row>
    <row r="1008" spans="1:9" x14ac:dyDescent="0.25">
      <c r="A1008" s="1" t="s">
        <v>1237</v>
      </c>
      <c r="B1008" s="1" t="s">
        <v>9</v>
      </c>
      <c r="C1008" s="1" t="s">
        <v>9</v>
      </c>
      <c r="D1008" s="1" t="s">
        <v>9</v>
      </c>
      <c r="E1008" s="4" t="s">
        <v>10</v>
      </c>
      <c r="F1008" s="4">
        <v>26</v>
      </c>
      <c r="G1008" s="1" t="s">
        <v>11</v>
      </c>
      <c r="H1008" s="6">
        <v>43979</v>
      </c>
      <c r="I1008" s="12">
        <f t="shared" si="15"/>
        <v>5</v>
      </c>
    </row>
    <row r="1009" spans="1:9" x14ac:dyDescent="0.25">
      <c r="A1009" s="2" t="s">
        <v>897</v>
      </c>
      <c r="B1009" s="1" t="s">
        <v>9</v>
      </c>
      <c r="C1009" s="1" t="s">
        <v>19</v>
      </c>
      <c r="D1009" s="1" t="s">
        <v>103</v>
      </c>
      <c r="E1009" s="4" t="s">
        <v>10</v>
      </c>
      <c r="F1009" s="4">
        <v>27</v>
      </c>
      <c r="G1009" s="1" t="s">
        <v>11</v>
      </c>
      <c r="H1009" s="6">
        <v>43979</v>
      </c>
      <c r="I1009" s="12">
        <f t="shared" si="15"/>
        <v>5</v>
      </c>
    </row>
    <row r="1010" spans="1:9" x14ac:dyDescent="0.25">
      <c r="A1010" s="1" t="s">
        <v>482</v>
      </c>
      <c r="B1010" s="1" t="s">
        <v>9</v>
      </c>
      <c r="C1010" s="1" t="s">
        <v>9</v>
      </c>
      <c r="D1010" s="1" t="s">
        <v>9</v>
      </c>
      <c r="E1010" s="4" t="s">
        <v>10</v>
      </c>
      <c r="F1010" s="4">
        <v>28</v>
      </c>
      <c r="G1010" s="1" t="s">
        <v>11</v>
      </c>
      <c r="H1010" s="6">
        <v>43979</v>
      </c>
      <c r="I1010" s="12">
        <f t="shared" si="15"/>
        <v>5</v>
      </c>
    </row>
    <row r="1011" spans="1:9" x14ac:dyDescent="0.25">
      <c r="A1011" s="1" t="s">
        <v>1142</v>
      </c>
      <c r="B1011" s="1" t="s">
        <v>9</v>
      </c>
      <c r="C1011" s="1" t="s">
        <v>9</v>
      </c>
      <c r="D1011" s="1" t="s">
        <v>47</v>
      </c>
      <c r="E1011" s="4" t="s">
        <v>10</v>
      </c>
      <c r="F1011" s="4">
        <v>29</v>
      </c>
      <c r="G1011" s="1" t="s">
        <v>17</v>
      </c>
      <c r="H1011" s="6">
        <v>43979</v>
      </c>
      <c r="I1011" s="12">
        <f t="shared" si="15"/>
        <v>5</v>
      </c>
    </row>
    <row r="1012" spans="1:9" x14ac:dyDescent="0.25">
      <c r="A1012" s="1" t="s">
        <v>542</v>
      </c>
      <c r="B1012" s="1" t="s">
        <v>9</v>
      </c>
      <c r="C1012" s="1" t="s">
        <v>9</v>
      </c>
      <c r="D1012" s="1" t="s">
        <v>56</v>
      </c>
      <c r="E1012" s="4" t="s">
        <v>10</v>
      </c>
      <c r="F1012" s="4">
        <v>30</v>
      </c>
      <c r="G1012" s="1" t="s">
        <v>17</v>
      </c>
      <c r="H1012" s="6">
        <v>43979</v>
      </c>
      <c r="I1012" s="12">
        <f t="shared" si="15"/>
        <v>5</v>
      </c>
    </row>
    <row r="1013" spans="1:9" x14ac:dyDescent="0.25">
      <c r="A1013" s="2" t="s">
        <v>1124</v>
      </c>
      <c r="B1013" s="1" t="s">
        <v>9</v>
      </c>
      <c r="C1013" s="1" t="s">
        <v>217</v>
      </c>
      <c r="D1013" s="1" t="s">
        <v>1125</v>
      </c>
      <c r="E1013" s="4" t="s">
        <v>10</v>
      </c>
      <c r="F1013" s="4">
        <v>30</v>
      </c>
      <c r="G1013" s="1" t="s">
        <v>17</v>
      </c>
      <c r="H1013" s="6">
        <v>43979</v>
      </c>
      <c r="I1013" s="12">
        <f t="shared" si="15"/>
        <v>5</v>
      </c>
    </row>
    <row r="1014" spans="1:9" x14ac:dyDescent="0.25">
      <c r="A1014" s="1" t="s">
        <v>447</v>
      </c>
      <c r="B1014" s="1" t="s">
        <v>9</v>
      </c>
      <c r="C1014" s="1" t="s">
        <v>9</v>
      </c>
      <c r="D1014" s="1" t="s">
        <v>47</v>
      </c>
      <c r="E1014" s="4" t="s">
        <v>10</v>
      </c>
      <c r="F1014" s="4">
        <v>31</v>
      </c>
      <c r="G1014" s="1" t="s">
        <v>11</v>
      </c>
      <c r="H1014" s="6">
        <v>43979</v>
      </c>
      <c r="I1014" s="12">
        <f t="shared" si="15"/>
        <v>5</v>
      </c>
    </row>
    <row r="1015" spans="1:9" x14ac:dyDescent="0.25">
      <c r="A1015" s="1" t="s">
        <v>593</v>
      </c>
      <c r="B1015" s="1" t="s">
        <v>9</v>
      </c>
      <c r="C1015" s="1" t="s">
        <v>217</v>
      </c>
      <c r="D1015" s="1" t="s">
        <v>219</v>
      </c>
      <c r="E1015" s="4" t="s">
        <v>10</v>
      </c>
      <c r="F1015" s="4">
        <v>31</v>
      </c>
      <c r="G1015" s="1" t="s">
        <v>11</v>
      </c>
      <c r="H1015" s="6">
        <v>43979</v>
      </c>
      <c r="I1015" s="12">
        <f t="shared" si="15"/>
        <v>5</v>
      </c>
    </row>
    <row r="1016" spans="1:9" x14ac:dyDescent="0.25">
      <c r="A1016" s="1" t="s">
        <v>1240</v>
      </c>
      <c r="B1016" s="1" t="s">
        <v>9</v>
      </c>
      <c r="C1016" s="1" t="s">
        <v>9</v>
      </c>
      <c r="D1016" s="1" t="s">
        <v>16</v>
      </c>
      <c r="E1016" s="4" t="s">
        <v>10</v>
      </c>
      <c r="F1016" s="4">
        <v>31</v>
      </c>
      <c r="G1016" s="1" t="s">
        <v>17</v>
      </c>
      <c r="H1016" s="6">
        <v>43979</v>
      </c>
      <c r="I1016" s="12">
        <f t="shared" si="15"/>
        <v>5</v>
      </c>
    </row>
    <row r="1017" spans="1:9" x14ac:dyDescent="0.25">
      <c r="A1017" s="1" t="s">
        <v>449</v>
      </c>
      <c r="B1017" s="1" t="s">
        <v>9</v>
      </c>
      <c r="C1017" s="1" t="s">
        <v>9</v>
      </c>
      <c r="D1017" s="1" t="s">
        <v>16</v>
      </c>
      <c r="E1017" s="4" t="s">
        <v>10</v>
      </c>
      <c r="F1017" s="4">
        <v>32</v>
      </c>
      <c r="G1017" s="1" t="s">
        <v>11</v>
      </c>
      <c r="H1017" s="6">
        <v>43979</v>
      </c>
      <c r="I1017" s="12">
        <f t="shared" si="15"/>
        <v>5</v>
      </c>
    </row>
    <row r="1018" spans="1:9" x14ac:dyDescent="0.25">
      <c r="A1018" s="1" t="s">
        <v>450</v>
      </c>
      <c r="B1018" s="1" t="s">
        <v>9</v>
      </c>
      <c r="C1018" s="1" t="s">
        <v>9</v>
      </c>
      <c r="D1018" s="1" t="s">
        <v>9</v>
      </c>
      <c r="E1018" s="4" t="s">
        <v>10</v>
      </c>
      <c r="F1018" s="4">
        <v>32</v>
      </c>
      <c r="G1018" s="1" t="s">
        <v>11</v>
      </c>
      <c r="H1018" s="6">
        <v>43979</v>
      </c>
      <c r="I1018" s="12">
        <f t="shared" si="15"/>
        <v>5</v>
      </c>
    </row>
    <row r="1019" spans="1:9" x14ac:dyDescent="0.25">
      <c r="A1019" s="1" t="s">
        <v>345</v>
      </c>
      <c r="B1019" s="1" t="s">
        <v>9</v>
      </c>
      <c r="C1019" s="1" t="s">
        <v>9</v>
      </c>
      <c r="D1019" s="1" t="s">
        <v>47</v>
      </c>
      <c r="E1019" s="4" t="s">
        <v>10</v>
      </c>
      <c r="F1019" s="4">
        <v>33</v>
      </c>
      <c r="G1019" s="1" t="s">
        <v>11</v>
      </c>
      <c r="H1019" s="6">
        <v>43979</v>
      </c>
      <c r="I1019" s="12">
        <f t="shared" si="15"/>
        <v>5</v>
      </c>
    </row>
    <row r="1020" spans="1:9" x14ac:dyDescent="0.25">
      <c r="A1020" s="1" t="s">
        <v>1077</v>
      </c>
      <c r="B1020" s="1" t="s">
        <v>9</v>
      </c>
      <c r="C1020" s="1" t="s">
        <v>9</v>
      </c>
      <c r="D1020" s="1" t="s">
        <v>47</v>
      </c>
      <c r="E1020" s="4" t="s">
        <v>10</v>
      </c>
      <c r="F1020" s="4">
        <v>33</v>
      </c>
      <c r="G1020" s="1" t="s">
        <v>17</v>
      </c>
      <c r="H1020" s="6">
        <v>43979</v>
      </c>
      <c r="I1020" s="12">
        <f t="shared" si="15"/>
        <v>5</v>
      </c>
    </row>
    <row r="1021" spans="1:9" x14ac:dyDescent="0.25">
      <c r="A1021" s="1" t="s">
        <v>346</v>
      </c>
      <c r="B1021" s="1" t="s">
        <v>9</v>
      </c>
      <c r="C1021" s="1" t="s">
        <v>9</v>
      </c>
      <c r="D1021" s="1" t="s">
        <v>9</v>
      </c>
      <c r="E1021" s="4" t="s">
        <v>10</v>
      </c>
      <c r="F1021" s="4">
        <v>34</v>
      </c>
      <c r="G1021" s="1" t="s">
        <v>11</v>
      </c>
      <c r="H1021" s="6">
        <v>43979</v>
      </c>
      <c r="I1021" s="12">
        <f t="shared" si="15"/>
        <v>5</v>
      </c>
    </row>
    <row r="1022" spans="1:9" x14ac:dyDescent="0.25">
      <c r="A1022" s="1" t="s">
        <v>1093</v>
      </c>
      <c r="B1022" s="1" t="s">
        <v>9</v>
      </c>
      <c r="C1022" s="1" t="s">
        <v>9</v>
      </c>
      <c r="D1022" s="1" t="s">
        <v>16</v>
      </c>
      <c r="E1022" s="4" t="s">
        <v>10</v>
      </c>
      <c r="F1022" s="4">
        <v>34</v>
      </c>
      <c r="G1022" s="1" t="s">
        <v>17</v>
      </c>
      <c r="H1022" s="6">
        <v>43979</v>
      </c>
      <c r="I1022" s="12">
        <f t="shared" si="15"/>
        <v>5</v>
      </c>
    </row>
    <row r="1023" spans="1:9" x14ac:dyDescent="0.25">
      <c r="A1023" s="1" t="s">
        <v>292</v>
      </c>
      <c r="B1023" s="1" t="s">
        <v>9</v>
      </c>
      <c r="C1023" s="1" t="s">
        <v>9</v>
      </c>
      <c r="D1023" s="1" t="s">
        <v>16</v>
      </c>
      <c r="E1023" s="4" t="s">
        <v>10</v>
      </c>
      <c r="F1023" s="4">
        <v>35</v>
      </c>
      <c r="G1023" s="1" t="s">
        <v>11</v>
      </c>
      <c r="H1023" s="6">
        <v>43979</v>
      </c>
      <c r="I1023" s="12">
        <f t="shared" si="15"/>
        <v>5</v>
      </c>
    </row>
    <row r="1024" spans="1:9" x14ac:dyDescent="0.25">
      <c r="A1024" s="1" t="s">
        <v>596</v>
      </c>
      <c r="B1024" s="1" t="s">
        <v>9</v>
      </c>
      <c r="C1024" s="1" t="s">
        <v>42</v>
      </c>
      <c r="D1024" s="1" t="s">
        <v>43</v>
      </c>
      <c r="E1024" s="4" t="s">
        <v>10</v>
      </c>
      <c r="F1024" s="4">
        <v>38</v>
      </c>
      <c r="G1024" s="1" t="s">
        <v>11</v>
      </c>
      <c r="H1024" s="6">
        <v>43979</v>
      </c>
      <c r="I1024" s="12">
        <f t="shared" si="15"/>
        <v>5</v>
      </c>
    </row>
    <row r="1025" spans="1:9" x14ac:dyDescent="0.25">
      <c r="A1025" s="1" t="s">
        <v>459</v>
      </c>
      <c r="B1025" s="1" t="s">
        <v>9</v>
      </c>
      <c r="C1025" s="1" t="s">
        <v>9</v>
      </c>
      <c r="D1025" s="1" t="s">
        <v>56</v>
      </c>
      <c r="E1025" s="4" t="s">
        <v>10</v>
      </c>
      <c r="F1025" s="4">
        <v>40</v>
      </c>
      <c r="G1025" s="1" t="s">
        <v>11</v>
      </c>
      <c r="H1025" s="6">
        <v>43979</v>
      </c>
      <c r="I1025" s="12">
        <f t="shared" si="15"/>
        <v>5</v>
      </c>
    </row>
    <row r="1026" spans="1:9" x14ac:dyDescent="0.25">
      <c r="A1026" s="1" t="s">
        <v>310</v>
      </c>
      <c r="B1026" s="1" t="s">
        <v>9</v>
      </c>
      <c r="C1026" s="1" t="s">
        <v>9</v>
      </c>
      <c r="D1026" s="1" t="s">
        <v>16</v>
      </c>
      <c r="E1026" s="4" t="s">
        <v>10</v>
      </c>
      <c r="F1026" s="4">
        <v>41</v>
      </c>
      <c r="G1026" s="1" t="s">
        <v>17</v>
      </c>
      <c r="H1026" s="6">
        <v>43979</v>
      </c>
      <c r="I1026" s="12">
        <f t="shared" ref="I1026:I1089" si="16">MONTH(H1026)</f>
        <v>5</v>
      </c>
    </row>
    <row r="1027" spans="1:9" x14ac:dyDescent="0.25">
      <c r="A1027" s="1" t="s">
        <v>1096</v>
      </c>
      <c r="B1027" s="1" t="s">
        <v>9</v>
      </c>
      <c r="C1027" s="1" t="s">
        <v>9</v>
      </c>
      <c r="D1027" s="1" t="s">
        <v>9</v>
      </c>
      <c r="E1027" s="4" t="s">
        <v>10</v>
      </c>
      <c r="F1027" s="4">
        <v>41</v>
      </c>
      <c r="G1027" s="1" t="s">
        <v>17</v>
      </c>
      <c r="H1027" s="6">
        <v>43979</v>
      </c>
      <c r="I1027" s="12">
        <f t="shared" si="16"/>
        <v>5</v>
      </c>
    </row>
    <row r="1028" spans="1:9" x14ac:dyDescent="0.25">
      <c r="A1028" s="1" t="s">
        <v>460</v>
      </c>
      <c r="B1028" s="1" t="s">
        <v>9</v>
      </c>
      <c r="C1028" s="1" t="s">
        <v>9</v>
      </c>
      <c r="D1028" s="1" t="s">
        <v>9</v>
      </c>
      <c r="E1028" s="4" t="s">
        <v>10</v>
      </c>
      <c r="F1028" s="4">
        <v>44</v>
      </c>
      <c r="G1028" s="1" t="s">
        <v>11</v>
      </c>
      <c r="H1028" s="6">
        <v>43979</v>
      </c>
      <c r="I1028" s="12">
        <f t="shared" si="16"/>
        <v>5</v>
      </c>
    </row>
    <row r="1029" spans="1:9" x14ac:dyDescent="0.25">
      <c r="A1029" s="1" t="s">
        <v>461</v>
      </c>
      <c r="B1029" s="1" t="s">
        <v>9</v>
      </c>
      <c r="C1029" s="1" t="s">
        <v>19</v>
      </c>
      <c r="D1029" s="1" t="s">
        <v>31</v>
      </c>
      <c r="E1029" s="4" t="s">
        <v>10</v>
      </c>
      <c r="F1029" s="4">
        <v>46</v>
      </c>
      <c r="G1029" s="1" t="s">
        <v>11</v>
      </c>
      <c r="H1029" s="6">
        <v>43979</v>
      </c>
      <c r="I1029" s="12">
        <f t="shared" si="16"/>
        <v>5</v>
      </c>
    </row>
    <row r="1030" spans="1:9" x14ac:dyDescent="0.25">
      <c r="A1030" s="1" t="s">
        <v>585</v>
      </c>
      <c r="B1030" s="1" t="s">
        <v>9</v>
      </c>
      <c r="C1030" s="1" t="s">
        <v>9</v>
      </c>
      <c r="D1030" s="1" t="s">
        <v>9</v>
      </c>
      <c r="E1030" s="4" t="s">
        <v>10</v>
      </c>
      <c r="F1030" s="4">
        <v>46</v>
      </c>
      <c r="G1030" s="1" t="s">
        <v>11</v>
      </c>
      <c r="H1030" s="6">
        <v>43979</v>
      </c>
      <c r="I1030" s="12">
        <f t="shared" si="16"/>
        <v>5</v>
      </c>
    </row>
    <row r="1031" spans="1:9" x14ac:dyDescent="0.25">
      <c r="A1031" s="1" t="s">
        <v>466</v>
      </c>
      <c r="B1031" s="1" t="s">
        <v>9</v>
      </c>
      <c r="C1031" s="1" t="s">
        <v>9</v>
      </c>
      <c r="D1031" s="1" t="s">
        <v>9</v>
      </c>
      <c r="E1031" s="4" t="s">
        <v>10</v>
      </c>
      <c r="F1031" s="4">
        <v>48</v>
      </c>
      <c r="G1031" s="1" t="s">
        <v>11</v>
      </c>
      <c r="H1031" s="6">
        <v>43979</v>
      </c>
      <c r="I1031" s="12">
        <f t="shared" si="16"/>
        <v>5</v>
      </c>
    </row>
    <row r="1032" spans="1:9" x14ac:dyDescent="0.25">
      <c r="A1032" s="1" t="s">
        <v>1098</v>
      </c>
      <c r="B1032" s="1" t="s">
        <v>9</v>
      </c>
      <c r="C1032" s="1" t="s">
        <v>9</v>
      </c>
      <c r="D1032" s="1" t="s">
        <v>13</v>
      </c>
      <c r="E1032" s="4" t="s">
        <v>10</v>
      </c>
      <c r="F1032" s="4">
        <v>48</v>
      </c>
      <c r="G1032" s="1" t="s">
        <v>17</v>
      </c>
      <c r="H1032" s="6">
        <v>43979</v>
      </c>
      <c r="I1032" s="12">
        <f t="shared" si="16"/>
        <v>5</v>
      </c>
    </row>
    <row r="1033" spans="1:9" x14ac:dyDescent="0.25">
      <c r="A1033" s="1" t="s">
        <v>1131</v>
      </c>
      <c r="B1033" s="1" t="s">
        <v>9</v>
      </c>
      <c r="C1033" s="1" t="s">
        <v>9</v>
      </c>
      <c r="D1033" s="1" t="s">
        <v>47</v>
      </c>
      <c r="E1033" s="4" t="s">
        <v>10</v>
      </c>
      <c r="F1033" s="4">
        <v>48</v>
      </c>
      <c r="G1033" s="1" t="s">
        <v>17</v>
      </c>
      <c r="H1033" s="6">
        <v>43979</v>
      </c>
      <c r="I1033" s="12">
        <f t="shared" si="16"/>
        <v>5</v>
      </c>
    </row>
    <row r="1034" spans="1:9" x14ac:dyDescent="0.25">
      <c r="A1034" s="1" t="s">
        <v>462</v>
      </c>
      <c r="B1034" s="1" t="s">
        <v>9</v>
      </c>
      <c r="C1034" s="1" t="s">
        <v>19</v>
      </c>
      <c r="D1034" s="1" t="s">
        <v>31</v>
      </c>
      <c r="E1034" s="4" t="s">
        <v>10</v>
      </c>
      <c r="F1034" s="4">
        <v>49</v>
      </c>
      <c r="G1034" s="1" t="s">
        <v>11</v>
      </c>
      <c r="H1034" s="6">
        <v>43979</v>
      </c>
      <c r="I1034" s="12">
        <f t="shared" si="16"/>
        <v>5</v>
      </c>
    </row>
    <row r="1035" spans="1:9" x14ac:dyDescent="0.25">
      <c r="A1035" s="1" t="s">
        <v>1133</v>
      </c>
      <c r="B1035" s="1" t="s">
        <v>9</v>
      </c>
      <c r="C1035" s="1" t="s">
        <v>9</v>
      </c>
      <c r="D1035" s="1" t="s">
        <v>56</v>
      </c>
      <c r="E1035" s="4" t="s">
        <v>10</v>
      </c>
      <c r="F1035" s="4">
        <v>50</v>
      </c>
      <c r="G1035" s="1" t="s">
        <v>17</v>
      </c>
      <c r="H1035" s="6">
        <v>43979</v>
      </c>
      <c r="I1035" s="12">
        <f t="shared" si="16"/>
        <v>5</v>
      </c>
    </row>
    <row r="1036" spans="1:9" x14ac:dyDescent="0.25">
      <c r="A1036" s="1" t="s">
        <v>903</v>
      </c>
      <c r="B1036" s="1" t="s">
        <v>9</v>
      </c>
      <c r="C1036" s="1" t="s">
        <v>9</v>
      </c>
      <c r="D1036" s="1" t="s">
        <v>47</v>
      </c>
      <c r="E1036" s="4" t="s">
        <v>10</v>
      </c>
      <c r="F1036" s="4">
        <v>52</v>
      </c>
      <c r="G1036" s="1" t="s">
        <v>11</v>
      </c>
      <c r="H1036" s="6">
        <v>43979</v>
      </c>
      <c r="I1036" s="12">
        <f t="shared" si="16"/>
        <v>5</v>
      </c>
    </row>
    <row r="1037" spans="1:9" x14ac:dyDescent="0.25">
      <c r="A1037" s="1" t="s">
        <v>902</v>
      </c>
      <c r="B1037" s="1" t="s">
        <v>9</v>
      </c>
      <c r="C1037" s="1" t="s">
        <v>19</v>
      </c>
      <c r="D1037" s="1" t="s">
        <v>25</v>
      </c>
      <c r="E1037" s="4" t="s">
        <v>10</v>
      </c>
      <c r="F1037" s="4">
        <v>54</v>
      </c>
      <c r="G1037" s="1" t="s">
        <v>11</v>
      </c>
      <c r="H1037" s="6">
        <v>43979</v>
      </c>
      <c r="I1037" s="12">
        <f t="shared" si="16"/>
        <v>5</v>
      </c>
    </row>
    <row r="1038" spans="1:9" x14ac:dyDescent="0.25">
      <c r="A1038" s="1" t="s">
        <v>1135</v>
      </c>
      <c r="B1038" s="1" t="s">
        <v>9</v>
      </c>
      <c r="C1038" s="1" t="s">
        <v>217</v>
      </c>
      <c r="D1038" s="1" t="s">
        <v>217</v>
      </c>
      <c r="E1038" s="4" t="s">
        <v>10</v>
      </c>
      <c r="F1038" s="4">
        <v>59</v>
      </c>
      <c r="G1038" s="1" t="s">
        <v>17</v>
      </c>
      <c r="H1038" s="6">
        <v>43979</v>
      </c>
      <c r="I1038" s="12">
        <f t="shared" si="16"/>
        <v>5</v>
      </c>
    </row>
    <row r="1039" spans="1:9" x14ac:dyDescent="0.25">
      <c r="A1039" s="1" t="s">
        <v>123</v>
      </c>
      <c r="B1039" s="1" t="s">
        <v>9</v>
      </c>
      <c r="C1039" s="1" t="s">
        <v>9</v>
      </c>
      <c r="D1039" s="1" t="s">
        <v>13</v>
      </c>
      <c r="E1039" s="4" t="s">
        <v>10</v>
      </c>
      <c r="F1039" s="4">
        <v>60</v>
      </c>
      <c r="G1039" s="1" t="s">
        <v>11</v>
      </c>
      <c r="H1039" s="6">
        <v>43979</v>
      </c>
      <c r="I1039" s="12">
        <f t="shared" si="16"/>
        <v>5</v>
      </c>
    </row>
    <row r="1040" spans="1:9" x14ac:dyDescent="0.25">
      <c r="A1040" s="1" t="s">
        <v>434</v>
      </c>
      <c r="B1040" s="1" t="s">
        <v>9</v>
      </c>
      <c r="C1040" s="1" t="s">
        <v>9</v>
      </c>
      <c r="D1040" s="1" t="s">
        <v>13</v>
      </c>
      <c r="E1040" s="4" t="s">
        <v>10</v>
      </c>
      <c r="F1040" s="4">
        <v>60</v>
      </c>
      <c r="G1040" s="1" t="s">
        <v>11</v>
      </c>
      <c r="H1040" s="6">
        <v>43979</v>
      </c>
      <c r="I1040" s="12">
        <f t="shared" si="16"/>
        <v>5</v>
      </c>
    </row>
    <row r="1041" spans="1:9" x14ac:dyDescent="0.25">
      <c r="A1041" s="1" t="s">
        <v>1116</v>
      </c>
      <c r="B1041" s="1" t="s">
        <v>9</v>
      </c>
      <c r="C1041" s="1" t="s">
        <v>217</v>
      </c>
      <c r="D1041" s="1" t="s">
        <v>219</v>
      </c>
      <c r="E1041" s="4" t="s">
        <v>10</v>
      </c>
      <c r="F1041" s="4">
        <v>61</v>
      </c>
      <c r="G1041" s="1" t="s">
        <v>17</v>
      </c>
      <c r="H1041" s="6">
        <v>43979</v>
      </c>
      <c r="I1041" s="12">
        <f t="shared" si="16"/>
        <v>5</v>
      </c>
    </row>
    <row r="1042" spans="1:9" x14ac:dyDescent="0.25">
      <c r="A1042" s="1" t="s">
        <v>475</v>
      </c>
      <c r="B1042" s="1" t="s">
        <v>9</v>
      </c>
      <c r="C1042" s="1" t="s">
        <v>9</v>
      </c>
      <c r="D1042" s="1" t="s">
        <v>56</v>
      </c>
      <c r="E1042" s="4" t="s">
        <v>10</v>
      </c>
      <c r="F1042" s="4">
        <v>62</v>
      </c>
      <c r="G1042" s="1" t="s">
        <v>11</v>
      </c>
      <c r="H1042" s="6">
        <v>43979</v>
      </c>
      <c r="I1042" s="12">
        <f t="shared" si="16"/>
        <v>5</v>
      </c>
    </row>
    <row r="1043" spans="1:9" x14ac:dyDescent="0.25">
      <c r="A1043" s="1" t="s">
        <v>1117</v>
      </c>
      <c r="B1043" s="1" t="s">
        <v>9</v>
      </c>
      <c r="C1043" s="1" t="s">
        <v>9</v>
      </c>
      <c r="D1043" s="1" t="s">
        <v>47</v>
      </c>
      <c r="E1043" s="4" t="s">
        <v>10</v>
      </c>
      <c r="F1043" s="4">
        <v>67</v>
      </c>
      <c r="G1043" s="1" t="s">
        <v>17</v>
      </c>
      <c r="H1043" s="6">
        <v>43979</v>
      </c>
      <c r="I1043" s="12">
        <f t="shared" si="16"/>
        <v>5</v>
      </c>
    </row>
    <row r="1044" spans="1:9" x14ac:dyDescent="0.25">
      <c r="A1044" s="1" t="s">
        <v>904</v>
      </c>
      <c r="B1044" s="1" t="s">
        <v>9</v>
      </c>
      <c r="C1044" s="1" t="s">
        <v>9</v>
      </c>
      <c r="D1044" s="1" t="s">
        <v>9</v>
      </c>
      <c r="E1044" s="4" t="s">
        <v>10</v>
      </c>
      <c r="F1044" s="4">
        <v>74</v>
      </c>
      <c r="G1044" s="1" t="s">
        <v>11</v>
      </c>
      <c r="H1044" s="6">
        <v>43979</v>
      </c>
      <c r="I1044" s="12">
        <f t="shared" si="16"/>
        <v>5</v>
      </c>
    </row>
    <row r="1045" spans="1:9" x14ac:dyDescent="0.25">
      <c r="A1045" s="1" t="s">
        <v>1146</v>
      </c>
      <c r="B1045" s="1" t="s">
        <v>9</v>
      </c>
      <c r="C1045" s="1" t="s">
        <v>9</v>
      </c>
      <c r="D1045" s="1" t="s">
        <v>9</v>
      </c>
      <c r="E1045" s="4" t="s">
        <v>10</v>
      </c>
      <c r="F1045" s="4">
        <v>5</v>
      </c>
      <c r="G1045" s="1" t="s">
        <v>17</v>
      </c>
      <c r="H1045" s="6">
        <v>43980</v>
      </c>
      <c r="I1045" s="12">
        <f t="shared" si="16"/>
        <v>5</v>
      </c>
    </row>
    <row r="1046" spans="1:9" x14ac:dyDescent="0.25">
      <c r="A1046" s="1" t="s">
        <v>1111</v>
      </c>
      <c r="B1046" s="1" t="s">
        <v>9</v>
      </c>
      <c r="C1046" s="1" t="s">
        <v>9</v>
      </c>
      <c r="D1046" s="1" t="s">
        <v>9</v>
      </c>
      <c r="E1046" s="4" t="s">
        <v>10</v>
      </c>
      <c r="F1046" s="4">
        <v>7</v>
      </c>
      <c r="G1046" s="1" t="s">
        <v>17</v>
      </c>
      <c r="H1046" s="6">
        <v>43980</v>
      </c>
      <c r="I1046" s="12">
        <f t="shared" si="16"/>
        <v>5</v>
      </c>
    </row>
    <row r="1047" spans="1:9" x14ac:dyDescent="0.25">
      <c r="A1047" s="2" t="s">
        <v>478</v>
      </c>
      <c r="B1047" s="1" t="s">
        <v>9</v>
      </c>
      <c r="C1047" s="1" t="s">
        <v>9</v>
      </c>
      <c r="D1047" s="1" t="s">
        <v>56</v>
      </c>
      <c r="E1047" s="4" t="s">
        <v>10</v>
      </c>
      <c r="F1047" s="4">
        <v>19</v>
      </c>
      <c r="G1047" s="1" t="s">
        <v>11</v>
      </c>
      <c r="H1047" s="6">
        <v>43980</v>
      </c>
      <c r="I1047" s="12">
        <f t="shared" si="16"/>
        <v>5</v>
      </c>
    </row>
    <row r="1048" spans="1:9" x14ac:dyDescent="0.25">
      <c r="A1048" s="1" t="s">
        <v>559</v>
      </c>
      <c r="B1048" s="1" t="s">
        <v>9</v>
      </c>
      <c r="C1048" s="1" t="s">
        <v>34</v>
      </c>
      <c r="D1048" s="1" t="s">
        <v>560</v>
      </c>
      <c r="E1048" s="4" t="s">
        <v>10</v>
      </c>
      <c r="F1048" s="4">
        <v>21</v>
      </c>
      <c r="G1048" s="1" t="s">
        <v>17</v>
      </c>
      <c r="H1048" s="6">
        <v>43980</v>
      </c>
      <c r="I1048" s="12">
        <f t="shared" si="16"/>
        <v>5</v>
      </c>
    </row>
    <row r="1049" spans="1:9" x14ac:dyDescent="0.25">
      <c r="A1049" s="1" t="s">
        <v>905</v>
      </c>
      <c r="B1049" s="1" t="s">
        <v>9</v>
      </c>
      <c r="C1049" s="1" t="s">
        <v>34</v>
      </c>
      <c r="D1049" s="1" t="s">
        <v>560</v>
      </c>
      <c r="E1049" s="4" t="s">
        <v>10</v>
      </c>
      <c r="F1049" s="4">
        <v>21</v>
      </c>
      <c r="G1049" s="1" t="s">
        <v>11</v>
      </c>
      <c r="H1049" s="6">
        <v>43980</v>
      </c>
      <c r="I1049" s="12">
        <f t="shared" si="16"/>
        <v>5</v>
      </c>
    </row>
    <row r="1050" spans="1:9" x14ac:dyDescent="0.25">
      <c r="A1050" s="1" t="s">
        <v>550</v>
      </c>
      <c r="B1050" s="1" t="s">
        <v>9</v>
      </c>
      <c r="C1050" s="1" t="s">
        <v>19</v>
      </c>
      <c r="D1050" s="1" t="s">
        <v>25</v>
      </c>
      <c r="E1050" s="4" t="s">
        <v>10</v>
      </c>
      <c r="F1050" s="4">
        <v>22</v>
      </c>
      <c r="G1050" s="1" t="s">
        <v>17</v>
      </c>
      <c r="H1050" s="6">
        <v>43980</v>
      </c>
      <c r="I1050" s="12">
        <f t="shared" si="16"/>
        <v>5</v>
      </c>
    </row>
    <row r="1051" spans="1:9" x14ac:dyDescent="0.25">
      <c r="A1051" s="1" t="s">
        <v>1234</v>
      </c>
      <c r="B1051" s="1" t="s">
        <v>9</v>
      </c>
      <c r="C1051" s="1" t="s">
        <v>9</v>
      </c>
      <c r="D1051" s="1" t="s">
        <v>9</v>
      </c>
      <c r="E1051" s="4" t="s">
        <v>10</v>
      </c>
      <c r="F1051" s="4">
        <v>22</v>
      </c>
      <c r="G1051" s="1" t="s">
        <v>11</v>
      </c>
      <c r="H1051" s="6">
        <v>43980</v>
      </c>
      <c r="I1051" s="12">
        <f t="shared" si="16"/>
        <v>5</v>
      </c>
    </row>
    <row r="1052" spans="1:9" x14ac:dyDescent="0.25">
      <c r="A1052" s="1" t="s">
        <v>906</v>
      </c>
      <c r="B1052" s="1" t="s">
        <v>9</v>
      </c>
      <c r="C1052" s="1" t="s">
        <v>34</v>
      </c>
      <c r="D1052" s="1" t="s">
        <v>907</v>
      </c>
      <c r="E1052" s="4" t="s">
        <v>10</v>
      </c>
      <c r="F1052" s="4">
        <v>23</v>
      </c>
      <c r="G1052" s="1" t="s">
        <v>11</v>
      </c>
      <c r="H1052" s="6">
        <v>43980</v>
      </c>
      <c r="I1052" s="12">
        <f t="shared" si="16"/>
        <v>5</v>
      </c>
    </row>
    <row r="1053" spans="1:9" x14ac:dyDescent="0.25">
      <c r="A1053" s="1" t="s">
        <v>1235</v>
      </c>
      <c r="B1053" s="1" t="s">
        <v>9</v>
      </c>
      <c r="C1053" s="1" t="s">
        <v>9</v>
      </c>
      <c r="D1053" s="1" t="s">
        <v>9</v>
      </c>
      <c r="E1053" s="4" t="s">
        <v>10</v>
      </c>
      <c r="F1053" s="4">
        <v>23</v>
      </c>
      <c r="G1053" s="1" t="s">
        <v>11</v>
      </c>
      <c r="H1053" s="6">
        <v>43980</v>
      </c>
      <c r="I1053" s="12">
        <f t="shared" si="16"/>
        <v>5</v>
      </c>
    </row>
    <row r="1054" spans="1:9" x14ac:dyDescent="0.25">
      <c r="A1054" s="1" t="s">
        <v>158</v>
      </c>
      <c r="B1054" s="1" t="s">
        <v>9</v>
      </c>
      <c r="C1054" s="1" t="s">
        <v>140</v>
      </c>
      <c r="D1054" s="1" t="s">
        <v>140</v>
      </c>
      <c r="E1054" s="4" t="s">
        <v>10</v>
      </c>
      <c r="F1054" s="4">
        <v>25</v>
      </c>
      <c r="G1054" s="1" t="s">
        <v>11</v>
      </c>
      <c r="H1054" s="6">
        <v>43980</v>
      </c>
      <c r="I1054" s="12">
        <f t="shared" si="16"/>
        <v>5</v>
      </c>
    </row>
    <row r="1055" spans="1:9" x14ac:dyDescent="0.25">
      <c r="A1055" s="1" t="s">
        <v>159</v>
      </c>
      <c r="B1055" s="1" t="s">
        <v>9</v>
      </c>
      <c r="C1055" s="1" t="s">
        <v>160</v>
      </c>
      <c r="D1055" s="1" t="s">
        <v>161</v>
      </c>
      <c r="E1055" s="4" t="s">
        <v>10</v>
      </c>
      <c r="F1055" s="4">
        <v>25</v>
      </c>
      <c r="G1055" s="1" t="s">
        <v>11</v>
      </c>
      <c r="H1055" s="6">
        <v>43980</v>
      </c>
      <c r="I1055" s="12">
        <f t="shared" si="16"/>
        <v>5</v>
      </c>
    </row>
    <row r="1056" spans="1:9" x14ac:dyDescent="0.25">
      <c r="A1056" s="1" t="s">
        <v>910</v>
      </c>
      <c r="B1056" s="1" t="s">
        <v>9</v>
      </c>
      <c r="C1056" s="1" t="s">
        <v>34</v>
      </c>
      <c r="D1056" s="1" t="s">
        <v>560</v>
      </c>
      <c r="E1056" s="4" t="s">
        <v>10</v>
      </c>
      <c r="F1056" s="4">
        <v>25</v>
      </c>
      <c r="G1056" s="1" t="s">
        <v>11</v>
      </c>
      <c r="H1056" s="6">
        <v>43980</v>
      </c>
      <c r="I1056" s="12">
        <f t="shared" si="16"/>
        <v>5</v>
      </c>
    </row>
    <row r="1057" spans="1:9" x14ac:dyDescent="0.25">
      <c r="A1057" s="1" t="s">
        <v>1143</v>
      </c>
      <c r="B1057" s="1" t="s">
        <v>9</v>
      </c>
      <c r="C1057" s="1" t="s">
        <v>9</v>
      </c>
      <c r="D1057" s="1" t="s">
        <v>9</v>
      </c>
      <c r="E1057" s="4" t="s">
        <v>10</v>
      </c>
      <c r="F1057" s="4">
        <v>25</v>
      </c>
      <c r="G1057" s="1" t="s">
        <v>17</v>
      </c>
      <c r="H1057" s="6">
        <v>43980</v>
      </c>
      <c r="I1057" s="12">
        <f t="shared" si="16"/>
        <v>5</v>
      </c>
    </row>
    <row r="1058" spans="1:9" x14ac:dyDescent="0.25">
      <c r="A1058" s="1" t="s">
        <v>1145</v>
      </c>
      <c r="B1058" s="1" t="s">
        <v>9</v>
      </c>
      <c r="C1058" s="1" t="s">
        <v>50</v>
      </c>
      <c r="D1058" s="1" t="s">
        <v>169</v>
      </c>
      <c r="E1058" s="4" t="s">
        <v>10</v>
      </c>
      <c r="F1058" s="4">
        <v>25</v>
      </c>
      <c r="G1058" s="1" t="s">
        <v>17</v>
      </c>
      <c r="H1058" s="6">
        <v>43980</v>
      </c>
      <c r="I1058" s="12">
        <f t="shared" si="16"/>
        <v>5</v>
      </c>
    </row>
    <row r="1059" spans="1:9" x14ac:dyDescent="0.25">
      <c r="A1059" s="1" t="s">
        <v>562</v>
      </c>
      <c r="B1059" s="1" t="s">
        <v>9</v>
      </c>
      <c r="C1059" s="1" t="s">
        <v>9</v>
      </c>
      <c r="D1059" s="1" t="s">
        <v>16</v>
      </c>
      <c r="E1059" s="4" t="s">
        <v>10</v>
      </c>
      <c r="F1059" s="4">
        <v>26</v>
      </c>
      <c r="G1059" s="1" t="s">
        <v>17</v>
      </c>
      <c r="H1059" s="6">
        <v>43980</v>
      </c>
      <c r="I1059" s="12">
        <f t="shared" si="16"/>
        <v>5</v>
      </c>
    </row>
    <row r="1060" spans="1:9" x14ac:dyDescent="0.25">
      <c r="A1060" s="1" t="s">
        <v>1109</v>
      </c>
      <c r="B1060" s="1" t="s">
        <v>9</v>
      </c>
      <c r="C1060" s="1" t="s">
        <v>9</v>
      </c>
      <c r="D1060" s="1" t="s">
        <v>9</v>
      </c>
      <c r="E1060" s="4" t="s">
        <v>10</v>
      </c>
      <c r="F1060" s="4">
        <v>26</v>
      </c>
      <c r="G1060" s="1" t="s">
        <v>17</v>
      </c>
      <c r="H1060" s="6">
        <v>43980</v>
      </c>
      <c r="I1060" s="12">
        <f t="shared" si="16"/>
        <v>5</v>
      </c>
    </row>
    <row r="1061" spans="1:9" x14ac:dyDescent="0.25">
      <c r="A1061" s="1" t="s">
        <v>1238</v>
      </c>
      <c r="B1061" s="1" t="s">
        <v>9</v>
      </c>
      <c r="C1061" s="1" t="s">
        <v>9</v>
      </c>
      <c r="D1061" s="1" t="s">
        <v>16</v>
      </c>
      <c r="E1061" s="4" t="s">
        <v>10</v>
      </c>
      <c r="F1061" s="4">
        <v>26</v>
      </c>
      <c r="G1061" s="1" t="s">
        <v>11</v>
      </c>
      <c r="H1061" s="6">
        <v>43980</v>
      </c>
      <c r="I1061" s="12">
        <f t="shared" si="16"/>
        <v>5</v>
      </c>
    </row>
    <row r="1062" spans="1:9" x14ac:dyDescent="0.25">
      <c r="A1062" s="1" t="s">
        <v>162</v>
      </c>
      <c r="B1062" s="1" t="s">
        <v>9</v>
      </c>
      <c r="C1062" s="1" t="s">
        <v>160</v>
      </c>
      <c r="D1062" s="1" t="s">
        <v>161</v>
      </c>
      <c r="E1062" s="4" t="s">
        <v>10</v>
      </c>
      <c r="F1062" s="4">
        <v>27</v>
      </c>
      <c r="G1062" s="1" t="s">
        <v>11</v>
      </c>
      <c r="H1062" s="6">
        <v>43980</v>
      </c>
      <c r="I1062" s="12">
        <f t="shared" si="16"/>
        <v>5</v>
      </c>
    </row>
    <row r="1063" spans="1:9" x14ac:dyDescent="0.25">
      <c r="A1063" s="1" t="s">
        <v>911</v>
      </c>
      <c r="B1063" s="1" t="s">
        <v>9</v>
      </c>
      <c r="C1063" s="1" t="s">
        <v>34</v>
      </c>
      <c r="D1063" s="1" t="s">
        <v>560</v>
      </c>
      <c r="E1063" s="4" t="s">
        <v>10</v>
      </c>
      <c r="F1063" s="4">
        <v>27</v>
      </c>
      <c r="G1063" s="1" t="s">
        <v>11</v>
      </c>
      <c r="H1063" s="6">
        <v>43980</v>
      </c>
      <c r="I1063" s="12">
        <f t="shared" si="16"/>
        <v>5</v>
      </c>
    </row>
    <row r="1064" spans="1:9" x14ac:dyDescent="0.25">
      <c r="A1064" s="1" t="s">
        <v>1110</v>
      </c>
      <c r="B1064" s="1" t="s">
        <v>9</v>
      </c>
      <c r="C1064" s="1" t="s">
        <v>9</v>
      </c>
      <c r="D1064" s="1" t="s">
        <v>16</v>
      </c>
      <c r="E1064" s="4" t="s">
        <v>10</v>
      </c>
      <c r="F1064" s="4">
        <v>27</v>
      </c>
      <c r="G1064" s="1" t="s">
        <v>17</v>
      </c>
      <c r="H1064" s="6">
        <v>43980</v>
      </c>
      <c r="I1064" s="12">
        <f t="shared" si="16"/>
        <v>5</v>
      </c>
    </row>
    <row r="1065" spans="1:9" x14ac:dyDescent="0.25">
      <c r="A1065" s="1" t="s">
        <v>551</v>
      </c>
      <c r="B1065" s="1" t="s">
        <v>9</v>
      </c>
      <c r="C1065" s="1" t="s">
        <v>19</v>
      </c>
      <c r="D1065" s="1" t="s">
        <v>25</v>
      </c>
      <c r="E1065" s="4" t="s">
        <v>10</v>
      </c>
      <c r="F1065" s="4">
        <v>29</v>
      </c>
      <c r="G1065" s="1" t="s">
        <v>17</v>
      </c>
      <c r="H1065" s="6">
        <v>43980</v>
      </c>
      <c r="I1065" s="12">
        <f t="shared" si="16"/>
        <v>5</v>
      </c>
    </row>
    <row r="1066" spans="1:9" x14ac:dyDescent="0.25">
      <c r="A1066" s="1" t="s">
        <v>912</v>
      </c>
      <c r="B1066" s="1" t="s">
        <v>9</v>
      </c>
      <c r="C1066" s="1" t="s">
        <v>34</v>
      </c>
      <c r="D1066" s="1" t="s">
        <v>560</v>
      </c>
      <c r="E1066" s="4" t="s">
        <v>10</v>
      </c>
      <c r="F1066" s="4">
        <v>29</v>
      </c>
      <c r="G1066" s="1" t="s">
        <v>11</v>
      </c>
      <c r="H1066" s="6">
        <v>43980</v>
      </c>
      <c r="I1066" s="12">
        <f t="shared" si="16"/>
        <v>5</v>
      </c>
    </row>
    <row r="1067" spans="1:9" x14ac:dyDescent="0.25">
      <c r="A1067" s="1" t="s">
        <v>1094</v>
      </c>
      <c r="B1067" s="1" t="s">
        <v>9</v>
      </c>
      <c r="C1067" s="1" t="s">
        <v>9</v>
      </c>
      <c r="D1067" s="1" t="s">
        <v>56</v>
      </c>
      <c r="E1067" s="4" t="s">
        <v>10</v>
      </c>
      <c r="F1067" s="4">
        <v>30</v>
      </c>
      <c r="G1067" s="1" t="s">
        <v>17</v>
      </c>
      <c r="H1067" s="6">
        <v>43980</v>
      </c>
      <c r="I1067" s="12">
        <f t="shared" si="16"/>
        <v>5</v>
      </c>
    </row>
    <row r="1068" spans="1:9" x14ac:dyDescent="0.25">
      <c r="A1068" s="1" t="s">
        <v>555</v>
      </c>
      <c r="B1068" s="1" t="s">
        <v>9</v>
      </c>
      <c r="C1068" s="1" t="s">
        <v>97</v>
      </c>
      <c r="D1068" s="1" t="s">
        <v>97</v>
      </c>
      <c r="E1068" s="4" t="s">
        <v>10</v>
      </c>
      <c r="F1068" s="4">
        <v>33</v>
      </c>
      <c r="G1068" s="1" t="s">
        <v>17</v>
      </c>
      <c r="H1068" s="6">
        <v>43980</v>
      </c>
      <c r="I1068" s="12">
        <f t="shared" si="16"/>
        <v>5</v>
      </c>
    </row>
    <row r="1069" spans="1:9" x14ac:dyDescent="0.25">
      <c r="A1069" s="1" t="s">
        <v>546</v>
      </c>
      <c r="B1069" s="1" t="s">
        <v>9</v>
      </c>
      <c r="C1069" s="1" t="s">
        <v>19</v>
      </c>
      <c r="D1069" s="1" t="s">
        <v>25</v>
      </c>
      <c r="E1069" s="4" t="s">
        <v>10</v>
      </c>
      <c r="F1069" s="4">
        <v>36</v>
      </c>
      <c r="G1069" s="1" t="s">
        <v>17</v>
      </c>
      <c r="H1069" s="6">
        <v>43980</v>
      </c>
      <c r="I1069" s="12">
        <f t="shared" si="16"/>
        <v>5</v>
      </c>
    </row>
    <row r="1070" spans="1:9" x14ac:dyDescent="0.25">
      <c r="A1070" s="1" t="s">
        <v>887</v>
      </c>
      <c r="B1070" s="1" t="s">
        <v>9</v>
      </c>
      <c r="C1070" s="1" t="s">
        <v>9</v>
      </c>
      <c r="D1070" s="1" t="s">
        <v>16</v>
      </c>
      <c r="E1070" s="4" t="s">
        <v>10</v>
      </c>
      <c r="F1070" s="4">
        <v>37</v>
      </c>
      <c r="G1070" s="1" t="s">
        <v>11</v>
      </c>
      <c r="H1070" s="6">
        <v>43980</v>
      </c>
      <c r="I1070" s="12">
        <f t="shared" si="16"/>
        <v>5</v>
      </c>
    </row>
    <row r="1071" spans="1:9" x14ac:dyDescent="0.25">
      <c r="A1071" s="1" t="s">
        <v>1126</v>
      </c>
      <c r="B1071" s="1" t="s">
        <v>9</v>
      </c>
      <c r="C1071" s="1" t="s">
        <v>9</v>
      </c>
      <c r="D1071" s="1" t="s">
        <v>13</v>
      </c>
      <c r="E1071" s="4" t="s">
        <v>10</v>
      </c>
      <c r="F1071" s="4">
        <v>37</v>
      </c>
      <c r="G1071" s="1" t="s">
        <v>17</v>
      </c>
      <c r="H1071" s="6">
        <v>43980</v>
      </c>
      <c r="I1071" s="12">
        <f t="shared" si="16"/>
        <v>5</v>
      </c>
    </row>
    <row r="1072" spans="1:9" x14ac:dyDescent="0.25">
      <c r="A1072" s="1" t="s">
        <v>547</v>
      </c>
      <c r="B1072" s="1" t="s">
        <v>9</v>
      </c>
      <c r="C1072" s="1" t="s">
        <v>9</v>
      </c>
      <c r="D1072" s="1" t="s">
        <v>13</v>
      </c>
      <c r="E1072" s="4" t="s">
        <v>10</v>
      </c>
      <c r="F1072" s="4">
        <v>39</v>
      </c>
      <c r="G1072" s="1" t="s">
        <v>17</v>
      </c>
      <c r="H1072" s="6">
        <v>43980</v>
      </c>
      <c r="I1072" s="12">
        <f t="shared" si="16"/>
        <v>5</v>
      </c>
    </row>
    <row r="1073" spans="1:9" x14ac:dyDescent="0.25">
      <c r="A1073" s="1" t="s">
        <v>888</v>
      </c>
      <c r="B1073" s="1" t="s">
        <v>9</v>
      </c>
      <c r="C1073" s="1" t="s">
        <v>19</v>
      </c>
      <c r="D1073" s="1" t="s">
        <v>25</v>
      </c>
      <c r="E1073" s="4" t="s">
        <v>10</v>
      </c>
      <c r="F1073" s="4">
        <v>41</v>
      </c>
      <c r="G1073" s="1" t="s">
        <v>11</v>
      </c>
      <c r="H1073" s="6">
        <v>43980</v>
      </c>
      <c r="I1073" s="12">
        <f t="shared" si="16"/>
        <v>5</v>
      </c>
    </row>
    <row r="1074" spans="1:9" x14ac:dyDescent="0.25">
      <c r="A1074" s="1" t="s">
        <v>889</v>
      </c>
      <c r="B1074" s="1" t="s">
        <v>9</v>
      </c>
      <c r="C1074" s="1" t="s">
        <v>19</v>
      </c>
      <c r="D1074" s="1" t="s">
        <v>25</v>
      </c>
      <c r="E1074" s="4" t="s">
        <v>10</v>
      </c>
      <c r="F1074" s="4">
        <v>42</v>
      </c>
      <c r="G1074" s="1" t="s">
        <v>11</v>
      </c>
      <c r="H1074" s="6">
        <v>43980</v>
      </c>
      <c r="I1074" s="12">
        <f t="shared" si="16"/>
        <v>5</v>
      </c>
    </row>
    <row r="1075" spans="1:9" x14ac:dyDescent="0.25">
      <c r="A1075" s="1" t="s">
        <v>890</v>
      </c>
      <c r="B1075" s="1" t="s">
        <v>9</v>
      </c>
      <c r="C1075" s="1" t="s">
        <v>19</v>
      </c>
      <c r="D1075" s="1" t="s">
        <v>25</v>
      </c>
      <c r="E1075" s="4" t="s">
        <v>10</v>
      </c>
      <c r="F1075" s="4">
        <v>42</v>
      </c>
      <c r="G1075" s="1" t="s">
        <v>11</v>
      </c>
      <c r="H1075" s="6">
        <v>43980</v>
      </c>
      <c r="I1075" s="12">
        <f t="shared" si="16"/>
        <v>5</v>
      </c>
    </row>
    <row r="1076" spans="1:9" x14ac:dyDescent="0.25">
      <c r="A1076" s="1" t="s">
        <v>1404</v>
      </c>
      <c r="B1076" s="1" t="s">
        <v>9</v>
      </c>
      <c r="C1076" s="1" t="s">
        <v>9</v>
      </c>
      <c r="D1076" s="1" t="s">
        <v>9</v>
      </c>
      <c r="E1076" s="4" t="s">
        <v>1301</v>
      </c>
      <c r="F1076" s="4">
        <v>42</v>
      </c>
      <c r="G1076" s="1" t="s">
        <v>11</v>
      </c>
      <c r="H1076" s="6">
        <v>43980</v>
      </c>
      <c r="I1076" s="12">
        <f t="shared" si="16"/>
        <v>5</v>
      </c>
    </row>
    <row r="1077" spans="1:9" x14ac:dyDescent="0.25">
      <c r="A1077" s="1" t="s">
        <v>654</v>
      </c>
      <c r="B1077" s="1" t="s">
        <v>9</v>
      </c>
      <c r="C1077" s="1" t="s">
        <v>9</v>
      </c>
      <c r="D1077" s="1" t="s">
        <v>13</v>
      </c>
      <c r="E1077" s="4" t="s">
        <v>10</v>
      </c>
      <c r="F1077" s="4">
        <v>43</v>
      </c>
      <c r="G1077" s="1" t="s">
        <v>11</v>
      </c>
      <c r="H1077" s="6">
        <v>43980</v>
      </c>
      <c r="I1077" s="12">
        <f t="shared" si="16"/>
        <v>5</v>
      </c>
    </row>
    <row r="1078" spans="1:9" x14ac:dyDescent="0.25">
      <c r="A1078" s="1" t="s">
        <v>1229</v>
      </c>
      <c r="B1078" s="1" t="s">
        <v>9</v>
      </c>
      <c r="C1078" s="1" t="s">
        <v>9</v>
      </c>
      <c r="D1078" s="1" t="s">
        <v>9</v>
      </c>
      <c r="E1078" s="4" t="s">
        <v>10</v>
      </c>
      <c r="F1078" s="4">
        <v>43</v>
      </c>
      <c r="G1078" s="1" t="s">
        <v>11</v>
      </c>
      <c r="H1078" s="6">
        <v>43980</v>
      </c>
      <c r="I1078" s="12">
        <f t="shared" si="16"/>
        <v>5</v>
      </c>
    </row>
    <row r="1079" spans="1:9" x14ac:dyDescent="0.25">
      <c r="A1079" s="1" t="s">
        <v>139</v>
      </c>
      <c r="B1079" s="1" t="s">
        <v>9</v>
      </c>
      <c r="C1079" s="1" t="s">
        <v>140</v>
      </c>
      <c r="D1079" s="1" t="s">
        <v>140</v>
      </c>
      <c r="E1079" s="4" t="s">
        <v>10</v>
      </c>
      <c r="F1079" s="4">
        <v>45</v>
      </c>
      <c r="G1079" s="1" t="s">
        <v>11</v>
      </c>
      <c r="H1079" s="6">
        <v>43980</v>
      </c>
      <c r="I1079" s="12">
        <f t="shared" si="16"/>
        <v>5</v>
      </c>
    </row>
    <row r="1080" spans="1:9" x14ac:dyDescent="0.25">
      <c r="A1080" s="1" t="s">
        <v>881</v>
      </c>
      <c r="B1080" s="1" t="s">
        <v>9</v>
      </c>
      <c r="C1080" s="1" t="s">
        <v>19</v>
      </c>
      <c r="D1080" s="1" t="s">
        <v>25</v>
      </c>
      <c r="E1080" s="4" t="s">
        <v>10</v>
      </c>
      <c r="F1080" s="4">
        <v>47</v>
      </c>
      <c r="G1080" s="1" t="s">
        <v>11</v>
      </c>
      <c r="H1080" s="6">
        <v>43980</v>
      </c>
      <c r="I1080" s="12">
        <f t="shared" si="16"/>
        <v>5</v>
      </c>
    </row>
    <row r="1081" spans="1:9" x14ac:dyDescent="0.25">
      <c r="A1081" s="1" t="s">
        <v>1148</v>
      </c>
      <c r="B1081" s="1" t="s">
        <v>9</v>
      </c>
      <c r="C1081" s="1" t="s">
        <v>9</v>
      </c>
      <c r="D1081" s="1" t="s">
        <v>9</v>
      </c>
      <c r="E1081" s="4" t="s">
        <v>10</v>
      </c>
      <c r="F1081" s="4">
        <v>48</v>
      </c>
      <c r="G1081" s="1" t="s">
        <v>11</v>
      </c>
      <c r="H1081" s="6">
        <v>43980</v>
      </c>
      <c r="I1081" s="12">
        <f t="shared" si="16"/>
        <v>5</v>
      </c>
    </row>
    <row r="1082" spans="1:9" x14ac:dyDescent="0.25">
      <c r="A1082" s="1" t="s">
        <v>137</v>
      </c>
      <c r="B1082" s="1" t="s">
        <v>9</v>
      </c>
      <c r="C1082" s="1" t="s">
        <v>19</v>
      </c>
      <c r="D1082" s="1" t="s">
        <v>67</v>
      </c>
      <c r="E1082" s="4" t="s">
        <v>10</v>
      </c>
      <c r="F1082" s="4">
        <v>49</v>
      </c>
      <c r="G1082" s="1" t="s">
        <v>11</v>
      </c>
      <c r="H1082" s="6">
        <v>43980</v>
      </c>
      <c r="I1082" s="12">
        <f t="shared" si="16"/>
        <v>5</v>
      </c>
    </row>
    <row r="1083" spans="1:9" x14ac:dyDescent="0.25">
      <c r="A1083" s="1" t="s">
        <v>556</v>
      </c>
      <c r="B1083" s="1" t="s">
        <v>9</v>
      </c>
      <c r="C1083" s="1" t="s">
        <v>9</v>
      </c>
      <c r="D1083" s="1" t="s">
        <v>13</v>
      </c>
      <c r="E1083" s="4" t="s">
        <v>10</v>
      </c>
      <c r="F1083" s="4">
        <v>49</v>
      </c>
      <c r="G1083" s="1" t="s">
        <v>17</v>
      </c>
      <c r="H1083" s="6">
        <v>43980</v>
      </c>
      <c r="I1083" s="12">
        <f t="shared" si="16"/>
        <v>5</v>
      </c>
    </row>
    <row r="1084" spans="1:9" x14ac:dyDescent="0.25">
      <c r="A1084" s="1" t="s">
        <v>893</v>
      </c>
      <c r="B1084" s="1" t="s">
        <v>9</v>
      </c>
      <c r="C1084" s="1" t="s">
        <v>9</v>
      </c>
      <c r="D1084" s="1" t="s">
        <v>47</v>
      </c>
      <c r="E1084" s="4" t="s">
        <v>10</v>
      </c>
      <c r="F1084" s="4">
        <v>49</v>
      </c>
      <c r="G1084" s="1" t="s">
        <v>11</v>
      </c>
      <c r="H1084" s="6">
        <v>43980</v>
      </c>
      <c r="I1084" s="12">
        <f t="shared" si="16"/>
        <v>5</v>
      </c>
    </row>
    <row r="1085" spans="1:9" x14ac:dyDescent="0.25">
      <c r="A1085" s="1" t="s">
        <v>472</v>
      </c>
      <c r="B1085" s="1" t="s">
        <v>9</v>
      </c>
      <c r="C1085" s="1" t="s">
        <v>9</v>
      </c>
      <c r="D1085" s="1" t="s">
        <v>16</v>
      </c>
      <c r="E1085" s="4" t="s">
        <v>10</v>
      </c>
      <c r="F1085" s="4">
        <v>50</v>
      </c>
      <c r="G1085" s="1" t="s">
        <v>11</v>
      </c>
      <c r="H1085" s="6">
        <v>43980</v>
      </c>
      <c r="I1085" s="12">
        <f t="shared" si="16"/>
        <v>5</v>
      </c>
    </row>
    <row r="1086" spans="1:9" x14ac:dyDescent="0.25">
      <c r="A1086" s="1" t="s">
        <v>1401</v>
      </c>
      <c r="B1086" s="1" t="s">
        <v>9</v>
      </c>
      <c r="C1086" s="1" t="s">
        <v>191</v>
      </c>
      <c r="D1086" s="1" t="s">
        <v>766</v>
      </c>
      <c r="E1086" s="4" t="s">
        <v>1301</v>
      </c>
      <c r="F1086" s="4">
        <v>50</v>
      </c>
      <c r="G1086" s="1" t="s">
        <v>11</v>
      </c>
      <c r="H1086" s="6">
        <v>43980</v>
      </c>
      <c r="I1086" s="12">
        <f t="shared" si="16"/>
        <v>5</v>
      </c>
    </row>
    <row r="1087" spans="1:9" x14ac:dyDescent="0.25">
      <c r="A1087" s="2" t="s">
        <v>557</v>
      </c>
      <c r="B1087" s="1" t="s">
        <v>9</v>
      </c>
      <c r="C1087" s="1" t="s">
        <v>108</v>
      </c>
      <c r="D1087" s="1" t="s">
        <v>558</v>
      </c>
      <c r="E1087" s="4" t="s">
        <v>10</v>
      </c>
      <c r="F1087" s="4">
        <v>51</v>
      </c>
      <c r="G1087" s="1" t="s">
        <v>17</v>
      </c>
      <c r="H1087" s="6">
        <v>43980</v>
      </c>
      <c r="I1087" s="12">
        <f t="shared" si="16"/>
        <v>5</v>
      </c>
    </row>
    <row r="1088" spans="1:9" x14ac:dyDescent="0.25">
      <c r="A1088" s="1" t="s">
        <v>1134</v>
      </c>
      <c r="B1088" s="1" t="s">
        <v>9</v>
      </c>
      <c r="C1088" s="1" t="s">
        <v>9</v>
      </c>
      <c r="D1088" s="1" t="s">
        <v>9</v>
      </c>
      <c r="E1088" s="4" t="s">
        <v>10</v>
      </c>
      <c r="F1088" s="4">
        <v>51</v>
      </c>
      <c r="G1088" s="1" t="s">
        <v>17</v>
      </c>
      <c r="H1088" s="6">
        <v>43980</v>
      </c>
      <c r="I1088" s="12">
        <f t="shared" si="16"/>
        <v>5</v>
      </c>
    </row>
    <row r="1089" spans="1:9" x14ac:dyDescent="0.25">
      <c r="A1089" s="1" t="s">
        <v>1070</v>
      </c>
      <c r="B1089" s="1" t="s">
        <v>9</v>
      </c>
      <c r="C1089" s="1" t="s">
        <v>9</v>
      </c>
      <c r="D1089" s="1" t="s">
        <v>16</v>
      </c>
      <c r="E1089" s="4" t="s">
        <v>10</v>
      </c>
      <c r="F1089" s="4">
        <v>53</v>
      </c>
      <c r="G1089" s="1" t="s">
        <v>17</v>
      </c>
      <c r="H1089" s="6">
        <v>43980</v>
      </c>
      <c r="I1089" s="12">
        <f t="shared" si="16"/>
        <v>5</v>
      </c>
    </row>
    <row r="1090" spans="1:9" x14ac:dyDescent="0.25">
      <c r="A1090" s="1" t="s">
        <v>341</v>
      </c>
      <c r="B1090" s="1" t="s">
        <v>9</v>
      </c>
      <c r="C1090" s="1" t="s">
        <v>9</v>
      </c>
      <c r="D1090" s="1" t="s">
        <v>9</v>
      </c>
      <c r="E1090" s="4" t="s">
        <v>10</v>
      </c>
      <c r="F1090" s="4">
        <v>54</v>
      </c>
      <c r="G1090" s="1" t="s">
        <v>11</v>
      </c>
      <c r="H1090" s="6">
        <v>43980</v>
      </c>
      <c r="I1090" s="12">
        <f t="shared" ref="I1090:I1153" si="17">MONTH(H1090)</f>
        <v>5</v>
      </c>
    </row>
    <row r="1091" spans="1:9" x14ac:dyDescent="0.25">
      <c r="A1091" s="1" t="s">
        <v>1103</v>
      </c>
      <c r="B1091" s="1" t="s">
        <v>9</v>
      </c>
      <c r="C1091" s="1" t="s">
        <v>19</v>
      </c>
      <c r="D1091" s="1" t="s">
        <v>1104</v>
      </c>
      <c r="E1091" s="4" t="s">
        <v>10</v>
      </c>
      <c r="F1091" s="4">
        <v>54</v>
      </c>
      <c r="G1091" s="1" t="s">
        <v>17</v>
      </c>
      <c r="H1091" s="6">
        <v>43980</v>
      </c>
      <c r="I1091" s="12">
        <f t="shared" si="17"/>
        <v>5</v>
      </c>
    </row>
    <row r="1092" spans="1:9" x14ac:dyDescent="0.25">
      <c r="A1092" s="1" t="s">
        <v>549</v>
      </c>
      <c r="B1092" s="1" t="s">
        <v>9</v>
      </c>
      <c r="C1092" s="1" t="s">
        <v>9</v>
      </c>
      <c r="D1092" s="1" t="s">
        <v>16</v>
      </c>
      <c r="E1092" s="4" t="s">
        <v>10</v>
      </c>
      <c r="F1092" s="4">
        <v>55</v>
      </c>
      <c r="G1092" s="1" t="s">
        <v>17</v>
      </c>
      <c r="H1092" s="6">
        <v>43980</v>
      </c>
      <c r="I1092" s="12">
        <f t="shared" si="17"/>
        <v>5</v>
      </c>
    </row>
    <row r="1093" spans="1:9" x14ac:dyDescent="0.25">
      <c r="A1093" s="1" t="s">
        <v>1402</v>
      </c>
      <c r="B1093" s="1" t="s">
        <v>9</v>
      </c>
      <c r="C1093" s="1" t="s">
        <v>9</v>
      </c>
      <c r="D1093" s="1" t="s">
        <v>16</v>
      </c>
      <c r="E1093" s="4" t="s">
        <v>1301</v>
      </c>
      <c r="F1093" s="4">
        <v>55</v>
      </c>
      <c r="G1093" s="1" t="s">
        <v>17</v>
      </c>
      <c r="H1093" s="6">
        <v>43980</v>
      </c>
      <c r="I1093" s="12">
        <f t="shared" si="17"/>
        <v>5</v>
      </c>
    </row>
    <row r="1094" spans="1:9" x14ac:dyDescent="0.25">
      <c r="A1094" s="1" t="s">
        <v>474</v>
      </c>
      <c r="B1094" s="1" t="s">
        <v>9</v>
      </c>
      <c r="C1094" s="1" t="s">
        <v>9</v>
      </c>
      <c r="D1094" s="1" t="s">
        <v>9</v>
      </c>
      <c r="E1094" s="4" t="s">
        <v>10</v>
      </c>
      <c r="F1094" s="4">
        <v>56</v>
      </c>
      <c r="G1094" s="1" t="s">
        <v>11</v>
      </c>
      <c r="H1094" s="6">
        <v>43980</v>
      </c>
      <c r="I1094" s="12">
        <f t="shared" si="17"/>
        <v>5</v>
      </c>
    </row>
    <row r="1095" spans="1:9" x14ac:dyDescent="0.25">
      <c r="A1095" s="1" t="s">
        <v>1105</v>
      </c>
      <c r="B1095" s="1" t="s">
        <v>9</v>
      </c>
      <c r="C1095" s="1" t="s">
        <v>9</v>
      </c>
      <c r="D1095" s="1" t="s">
        <v>9</v>
      </c>
      <c r="E1095" s="4" t="s">
        <v>10</v>
      </c>
      <c r="F1095" s="4">
        <v>62</v>
      </c>
      <c r="G1095" s="1" t="s">
        <v>17</v>
      </c>
      <c r="H1095" s="6">
        <v>43980</v>
      </c>
      <c r="I1095" s="12">
        <f t="shared" si="17"/>
        <v>5</v>
      </c>
    </row>
    <row r="1096" spans="1:9" x14ac:dyDescent="0.25">
      <c r="A1096" s="1" t="s">
        <v>309</v>
      </c>
      <c r="B1096" s="1" t="s">
        <v>9</v>
      </c>
      <c r="C1096" s="1" t="s">
        <v>9</v>
      </c>
      <c r="D1096" s="1" t="s">
        <v>13</v>
      </c>
      <c r="E1096" s="4" t="s">
        <v>10</v>
      </c>
      <c r="F1096" s="4">
        <v>67</v>
      </c>
      <c r="G1096" s="1" t="s">
        <v>11</v>
      </c>
      <c r="H1096" s="6">
        <v>43980</v>
      </c>
      <c r="I1096" s="12">
        <f t="shared" si="17"/>
        <v>5</v>
      </c>
    </row>
    <row r="1097" spans="1:9" x14ac:dyDescent="0.25">
      <c r="A1097" s="1" t="s">
        <v>1136</v>
      </c>
      <c r="B1097" s="1" t="s">
        <v>9</v>
      </c>
      <c r="C1097" s="1" t="s">
        <v>9</v>
      </c>
      <c r="D1097" s="1" t="s">
        <v>13</v>
      </c>
      <c r="E1097" s="4" t="s">
        <v>10</v>
      </c>
      <c r="F1097" s="4">
        <v>68</v>
      </c>
      <c r="G1097" s="1" t="s">
        <v>17</v>
      </c>
      <c r="H1097" s="6">
        <v>43980</v>
      </c>
      <c r="I1097" s="12">
        <f t="shared" si="17"/>
        <v>5</v>
      </c>
    </row>
    <row r="1098" spans="1:9" x14ac:dyDescent="0.25">
      <c r="A1098" s="1" t="s">
        <v>1403</v>
      </c>
      <c r="B1098" s="1" t="s">
        <v>9</v>
      </c>
      <c r="C1098" s="1" t="s">
        <v>9</v>
      </c>
      <c r="D1098" s="1" t="s">
        <v>9</v>
      </c>
      <c r="E1098" s="4" t="s">
        <v>1301</v>
      </c>
      <c r="F1098" s="4">
        <v>69</v>
      </c>
      <c r="G1098" s="1" t="s">
        <v>11</v>
      </c>
      <c r="H1098" s="6">
        <v>43980</v>
      </c>
      <c r="I1098" s="12">
        <f t="shared" si="17"/>
        <v>5</v>
      </c>
    </row>
    <row r="1099" spans="1:9" x14ac:dyDescent="0.25">
      <c r="A1099" s="1" t="s">
        <v>880</v>
      </c>
      <c r="B1099" s="1" t="s">
        <v>9</v>
      </c>
      <c r="C1099" s="1" t="s">
        <v>9</v>
      </c>
      <c r="D1099" s="1" t="s">
        <v>16</v>
      </c>
      <c r="E1099" s="4" t="s">
        <v>10</v>
      </c>
      <c r="F1099" s="4">
        <v>77</v>
      </c>
      <c r="G1099" s="1" t="s">
        <v>11</v>
      </c>
      <c r="H1099" s="6">
        <v>43980</v>
      </c>
      <c r="I1099" s="12">
        <f t="shared" si="17"/>
        <v>5</v>
      </c>
    </row>
    <row r="1100" spans="1:9" x14ac:dyDescent="0.25">
      <c r="A1100" s="1" t="s">
        <v>1107</v>
      </c>
      <c r="B1100" s="1" t="s">
        <v>9</v>
      </c>
      <c r="C1100" s="1" t="s">
        <v>9</v>
      </c>
      <c r="D1100" s="1" t="s">
        <v>9</v>
      </c>
      <c r="E1100" s="4" t="s">
        <v>10</v>
      </c>
      <c r="F1100" s="4">
        <v>77</v>
      </c>
      <c r="G1100" s="1" t="s">
        <v>17</v>
      </c>
      <c r="H1100" s="6">
        <v>43980</v>
      </c>
      <c r="I1100" s="12">
        <f t="shared" si="17"/>
        <v>5</v>
      </c>
    </row>
    <row r="1101" spans="1:9" x14ac:dyDescent="0.25">
      <c r="A1101" s="1" t="s">
        <v>311</v>
      </c>
      <c r="B1101" s="1" t="s">
        <v>9</v>
      </c>
      <c r="C1101" s="1" t="s">
        <v>9</v>
      </c>
      <c r="D1101" s="1" t="s">
        <v>9</v>
      </c>
      <c r="E1101" s="4" t="s">
        <v>10</v>
      </c>
      <c r="F1101" s="4">
        <v>87</v>
      </c>
      <c r="G1101" s="1" t="s">
        <v>17</v>
      </c>
      <c r="H1101" s="6">
        <v>43980</v>
      </c>
      <c r="I1101" s="12">
        <f t="shared" si="17"/>
        <v>5</v>
      </c>
    </row>
    <row r="1102" spans="1:9" x14ac:dyDescent="0.25">
      <c r="A1102" s="1" t="s">
        <v>150</v>
      </c>
      <c r="B1102" s="1" t="s">
        <v>9</v>
      </c>
      <c r="C1102" s="1" t="s">
        <v>65</v>
      </c>
      <c r="D1102" s="1" t="s">
        <v>151</v>
      </c>
      <c r="E1102" s="4" t="s">
        <v>10</v>
      </c>
      <c r="F1102" s="4">
        <v>19</v>
      </c>
      <c r="G1102" s="1" t="s">
        <v>11</v>
      </c>
      <c r="H1102" s="6">
        <v>43981</v>
      </c>
      <c r="I1102" s="12">
        <f t="shared" si="17"/>
        <v>5</v>
      </c>
    </row>
    <row r="1103" spans="1:9" x14ac:dyDescent="0.25">
      <c r="A1103" s="1" t="s">
        <v>882</v>
      </c>
      <c r="B1103" s="1" t="s">
        <v>9</v>
      </c>
      <c r="C1103" s="1" t="s">
        <v>19</v>
      </c>
      <c r="D1103" s="1" t="s">
        <v>25</v>
      </c>
      <c r="E1103" s="4" t="s">
        <v>10</v>
      </c>
      <c r="F1103" s="4">
        <v>25</v>
      </c>
      <c r="G1103" s="1" t="s">
        <v>11</v>
      </c>
      <c r="H1103" s="6">
        <v>43981</v>
      </c>
      <c r="I1103" s="12">
        <f t="shared" si="17"/>
        <v>5</v>
      </c>
    </row>
    <row r="1104" spans="1:9" x14ac:dyDescent="0.25">
      <c r="A1104" s="1" t="s">
        <v>885</v>
      </c>
      <c r="B1104" s="1" t="s">
        <v>9</v>
      </c>
      <c r="C1104" s="1" t="s">
        <v>9</v>
      </c>
      <c r="D1104" s="1" t="s">
        <v>56</v>
      </c>
      <c r="E1104" s="4" t="s">
        <v>10</v>
      </c>
      <c r="F1104" s="4">
        <v>26</v>
      </c>
      <c r="G1104" s="1" t="s">
        <v>11</v>
      </c>
      <c r="H1104" s="6">
        <v>43981</v>
      </c>
      <c r="I1104" s="12">
        <f t="shared" si="17"/>
        <v>5</v>
      </c>
    </row>
    <row r="1105" spans="1:9" x14ac:dyDescent="0.25">
      <c r="A1105" s="1" t="s">
        <v>545</v>
      </c>
      <c r="B1105" s="1" t="s">
        <v>9</v>
      </c>
      <c r="C1105" s="1" t="s">
        <v>9</v>
      </c>
      <c r="D1105" s="1" t="s">
        <v>16</v>
      </c>
      <c r="E1105" s="4" t="s">
        <v>10</v>
      </c>
      <c r="F1105" s="4">
        <v>27</v>
      </c>
      <c r="G1105" s="1" t="s">
        <v>17</v>
      </c>
      <c r="H1105" s="6">
        <v>43981</v>
      </c>
      <c r="I1105" s="12">
        <f t="shared" si="17"/>
        <v>5</v>
      </c>
    </row>
    <row r="1106" spans="1:9" x14ac:dyDescent="0.25">
      <c r="A1106" s="1" t="s">
        <v>898</v>
      </c>
      <c r="B1106" s="1" t="s">
        <v>9</v>
      </c>
      <c r="C1106" s="1" t="s">
        <v>9</v>
      </c>
      <c r="D1106" s="1" t="s">
        <v>13</v>
      </c>
      <c r="E1106" s="4" t="s">
        <v>10</v>
      </c>
      <c r="F1106" s="4">
        <v>28</v>
      </c>
      <c r="G1106" s="1" t="s">
        <v>11</v>
      </c>
      <c r="H1106" s="6">
        <v>43981</v>
      </c>
      <c r="I1106" s="12">
        <f t="shared" si="17"/>
        <v>5</v>
      </c>
    </row>
    <row r="1107" spans="1:9" x14ac:dyDescent="0.25">
      <c r="A1107" s="1" t="s">
        <v>552</v>
      </c>
      <c r="B1107" s="1" t="s">
        <v>9</v>
      </c>
      <c r="C1107" s="1" t="s">
        <v>42</v>
      </c>
      <c r="D1107" s="1" t="s">
        <v>553</v>
      </c>
      <c r="E1107" s="4" t="s">
        <v>10</v>
      </c>
      <c r="F1107" s="4">
        <v>29</v>
      </c>
      <c r="G1107" s="1" t="s">
        <v>17</v>
      </c>
      <c r="H1107" s="6">
        <v>43981</v>
      </c>
      <c r="I1107" s="12">
        <f t="shared" si="17"/>
        <v>5</v>
      </c>
    </row>
    <row r="1108" spans="1:9" x14ac:dyDescent="0.25">
      <c r="A1108" s="1" t="s">
        <v>899</v>
      </c>
      <c r="B1108" s="1" t="s">
        <v>9</v>
      </c>
      <c r="C1108" s="1" t="s">
        <v>50</v>
      </c>
      <c r="D1108" s="1" t="s">
        <v>454</v>
      </c>
      <c r="E1108" s="4" t="s">
        <v>10</v>
      </c>
      <c r="F1108" s="4">
        <v>29</v>
      </c>
      <c r="G1108" s="1" t="s">
        <v>11</v>
      </c>
      <c r="H1108" s="6">
        <v>43981</v>
      </c>
      <c r="I1108" s="12">
        <f t="shared" si="17"/>
        <v>5</v>
      </c>
    </row>
    <row r="1109" spans="1:9" x14ac:dyDescent="0.25">
      <c r="A1109" s="1" t="s">
        <v>554</v>
      </c>
      <c r="B1109" s="1" t="s">
        <v>9</v>
      </c>
      <c r="C1109" s="1" t="s">
        <v>9</v>
      </c>
      <c r="D1109" s="1" t="s">
        <v>13</v>
      </c>
      <c r="E1109" s="4" t="s">
        <v>10</v>
      </c>
      <c r="F1109" s="4">
        <v>32</v>
      </c>
      <c r="G1109" s="1" t="s">
        <v>17</v>
      </c>
      <c r="H1109" s="6">
        <v>43981</v>
      </c>
      <c r="I1109" s="12">
        <f t="shared" si="17"/>
        <v>5</v>
      </c>
    </row>
    <row r="1110" spans="1:9" x14ac:dyDescent="0.25">
      <c r="A1110" s="1" t="s">
        <v>886</v>
      </c>
      <c r="B1110" s="1" t="s">
        <v>9</v>
      </c>
      <c r="C1110" s="1" t="s">
        <v>9</v>
      </c>
      <c r="D1110" s="1" t="s">
        <v>16</v>
      </c>
      <c r="E1110" s="4" t="s">
        <v>10</v>
      </c>
      <c r="F1110" s="4">
        <v>33</v>
      </c>
      <c r="G1110" s="1" t="s">
        <v>11</v>
      </c>
      <c r="H1110" s="6">
        <v>43981</v>
      </c>
      <c r="I1110" s="12">
        <f t="shared" si="17"/>
        <v>5</v>
      </c>
    </row>
    <row r="1111" spans="1:9" x14ac:dyDescent="0.25">
      <c r="A1111" s="1" t="s">
        <v>900</v>
      </c>
      <c r="B1111" s="1" t="s">
        <v>9</v>
      </c>
      <c r="C1111" s="1" t="s">
        <v>19</v>
      </c>
      <c r="D1111" s="1" t="s">
        <v>25</v>
      </c>
      <c r="E1111" s="4" t="s">
        <v>10</v>
      </c>
      <c r="F1111" s="4">
        <v>33</v>
      </c>
      <c r="G1111" s="1" t="s">
        <v>11</v>
      </c>
      <c r="H1111" s="6">
        <v>43981</v>
      </c>
      <c r="I1111" s="12">
        <f t="shared" si="17"/>
        <v>5</v>
      </c>
    </row>
    <row r="1112" spans="1:9" x14ac:dyDescent="0.25">
      <c r="A1112" s="1" t="s">
        <v>901</v>
      </c>
      <c r="B1112" s="1" t="s">
        <v>9</v>
      </c>
      <c r="C1112" s="1" t="s">
        <v>19</v>
      </c>
      <c r="D1112" s="1" t="s">
        <v>25</v>
      </c>
      <c r="E1112" s="4" t="s">
        <v>10</v>
      </c>
      <c r="F1112" s="4">
        <v>36</v>
      </c>
      <c r="G1112" s="1" t="s">
        <v>11</v>
      </c>
      <c r="H1112" s="6">
        <v>43981</v>
      </c>
      <c r="I1112" s="12">
        <f t="shared" si="17"/>
        <v>5</v>
      </c>
    </row>
    <row r="1113" spans="1:9" x14ac:dyDescent="0.25">
      <c r="A1113" s="1" t="s">
        <v>548</v>
      </c>
      <c r="B1113" s="1" t="s">
        <v>9</v>
      </c>
      <c r="C1113" s="1" t="s">
        <v>9</v>
      </c>
      <c r="D1113" s="1" t="s">
        <v>9</v>
      </c>
      <c r="E1113" s="4" t="s">
        <v>10</v>
      </c>
      <c r="F1113" s="4">
        <v>39</v>
      </c>
      <c r="G1113" s="1" t="s">
        <v>17</v>
      </c>
      <c r="H1113" s="6">
        <v>43981</v>
      </c>
      <c r="I1113" s="12">
        <f t="shared" si="17"/>
        <v>5</v>
      </c>
    </row>
    <row r="1114" spans="1:9" x14ac:dyDescent="0.25">
      <c r="A1114" s="1" t="s">
        <v>543</v>
      </c>
      <c r="B1114" s="1" t="s">
        <v>9</v>
      </c>
      <c r="C1114" s="1" t="s">
        <v>19</v>
      </c>
      <c r="D1114" s="1" t="s">
        <v>103</v>
      </c>
      <c r="E1114" s="4" t="s">
        <v>10</v>
      </c>
      <c r="F1114" s="4">
        <v>40</v>
      </c>
      <c r="G1114" s="1" t="s">
        <v>17</v>
      </c>
      <c r="H1114" s="6">
        <v>43981</v>
      </c>
      <c r="I1114" s="12">
        <f t="shared" si="17"/>
        <v>5</v>
      </c>
    </row>
    <row r="1115" spans="1:9" x14ac:dyDescent="0.25">
      <c r="A1115" s="1" t="s">
        <v>892</v>
      </c>
      <c r="B1115" s="1" t="s">
        <v>9</v>
      </c>
      <c r="C1115" s="1" t="s">
        <v>9</v>
      </c>
      <c r="D1115" s="1" t="s">
        <v>16</v>
      </c>
      <c r="E1115" s="4" t="s">
        <v>10</v>
      </c>
      <c r="F1115" s="4">
        <v>40</v>
      </c>
      <c r="G1115" s="1" t="s">
        <v>11</v>
      </c>
      <c r="H1115" s="6">
        <v>43981</v>
      </c>
      <c r="I1115" s="12">
        <f t="shared" si="17"/>
        <v>5</v>
      </c>
    </row>
    <row r="1116" spans="1:9" x14ac:dyDescent="0.25">
      <c r="A1116" s="1" t="s">
        <v>99</v>
      </c>
      <c r="B1116" s="1" t="s">
        <v>9</v>
      </c>
      <c r="C1116" s="1" t="s">
        <v>19</v>
      </c>
      <c r="D1116" s="1" t="s">
        <v>31</v>
      </c>
      <c r="E1116" s="4" t="s">
        <v>10</v>
      </c>
      <c r="F1116" s="4">
        <v>49</v>
      </c>
      <c r="G1116" s="1" t="s">
        <v>11</v>
      </c>
      <c r="H1116" s="6">
        <v>43981</v>
      </c>
      <c r="I1116" s="12">
        <f t="shared" si="17"/>
        <v>5</v>
      </c>
    </row>
    <row r="1117" spans="1:9" x14ac:dyDescent="0.25">
      <c r="A1117" s="1" t="s">
        <v>141</v>
      </c>
      <c r="B1117" s="1" t="s">
        <v>9</v>
      </c>
      <c r="C1117" s="1" t="s">
        <v>50</v>
      </c>
      <c r="D1117" s="1" t="s">
        <v>111</v>
      </c>
      <c r="E1117" s="4" t="s">
        <v>10</v>
      </c>
      <c r="F1117" s="4">
        <v>52</v>
      </c>
      <c r="G1117" s="1" t="s">
        <v>11</v>
      </c>
      <c r="H1117" s="6">
        <v>43981</v>
      </c>
      <c r="I1117" s="12">
        <f t="shared" si="17"/>
        <v>5</v>
      </c>
    </row>
    <row r="1118" spans="1:9" x14ac:dyDescent="0.25">
      <c r="A1118" s="1" t="s">
        <v>894</v>
      </c>
      <c r="B1118" s="1" t="s">
        <v>9</v>
      </c>
      <c r="C1118" s="1" t="s">
        <v>42</v>
      </c>
      <c r="D1118" s="1" t="s">
        <v>43</v>
      </c>
      <c r="E1118" s="4" t="s">
        <v>10</v>
      </c>
      <c r="F1118" s="4">
        <v>56</v>
      </c>
      <c r="G1118" s="1" t="s">
        <v>11</v>
      </c>
      <c r="H1118" s="6">
        <v>43981</v>
      </c>
      <c r="I1118" s="12">
        <f t="shared" si="17"/>
        <v>5</v>
      </c>
    </row>
    <row r="1119" spans="1:9" x14ac:dyDescent="0.25">
      <c r="A1119" s="1" t="s">
        <v>895</v>
      </c>
      <c r="B1119" s="1" t="s">
        <v>9</v>
      </c>
      <c r="C1119" s="1" t="s">
        <v>50</v>
      </c>
      <c r="D1119" s="1" t="s">
        <v>454</v>
      </c>
      <c r="E1119" s="4" t="s">
        <v>10</v>
      </c>
      <c r="F1119" s="4">
        <v>58</v>
      </c>
      <c r="G1119" s="1" t="s">
        <v>11</v>
      </c>
      <c r="H1119" s="6">
        <v>43981</v>
      </c>
      <c r="I1119" s="12">
        <f t="shared" si="17"/>
        <v>5</v>
      </c>
    </row>
    <row r="1120" spans="1:9" x14ac:dyDescent="0.25">
      <c r="A1120" s="1" t="s">
        <v>544</v>
      </c>
      <c r="B1120" s="1" t="s">
        <v>9</v>
      </c>
      <c r="C1120" s="1" t="s">
        <v>9</v>
      </c>
      <c r="D1120" s="1" t="s">
        <v>47</v>
      </c>
      <c r="E1120" s="4" t="s">
        <v>10</v>
      </c>
      <c r="F1120" s="4">
        <v>65</v>
      </c>
      <c r="G1120" s="1" t="s">
        <v>17</v>
      </c>
      <c r="H1120" s="6">
        <v>43981</v>
      </c>
      <c r="I1120" s="12">
        <f t="shared" si="17"/>
        <v>5</v>
      </c>
    </row>
    <row r="1121" spans="1:9" x14ac:dyDescent="0.25">
      <c r="A1121" s="1" t="s">
        <v>143</v>
      </c>
      <c r="B1121" s="1" t="s">
        <v>9</v>
      </c>
      <c r="C1121" s="1" t="s">
        <v>19</v>
      </c>
      <c r="D1121" s="1" t="s">
        <v>144</v>
      </c>
      <c r="E1121" s="4" t="s">
        <v>10</v>
      </c>
      <c r="F1121" s="4">
        <v>53</v>
      </c>
      <c r="G1121" s="1" t="s">
        <v>11</v>
      </c>
      <c r="H1121" s="6">
        <v>43982</v>
      </c>
      <c r="I1121" s="12">
        <f t="shared" si="17"/>
        <v>5</v>
      </c>
    </row>
    <row r="1122" spans="1:9" x14ac:dyDescent="0.25">
      <c r="A1122" s="1" t="s">
        <v>163</v>
      </c>
      <c r="B1122" s="1" t="s">
        <v>9</v>
      </c>
      <c r="C1122" s="1" t="s">
        <v>50</v>
      </c>
      <c r="D1122" s="1" t="s">
        <v>51</v>
      </c>
      <c r="E1122" s="4" t="s">
        <v>10</v>
      </c>
      <c r="F1122" s="4">
        <v>1</v>
      </c>
      <c r="G1122" s="1" t="s">
        <v>11</v>
      </c>
      <c r="H1122" s="6">
        <v>43983</v>
      </c>
      <c r="I1122" s="12">
        <f t="shared" si="17"/>
        <v>6</v>
      </c>
    </row>
    <row r="1123" spans="1:9" x14ac:dyDescent="0.25">
      <c r="A1123" s="1" t="s">
        <v>95</v>
      </c>
      <c r="B1123" s="1" t="s">
        <v>9</v>
      </c>
      <c r="C1123" s="1" t="s">
        <v>19</v>
      </c>
      <c r="D1123" s="1" t="s">
        <v>25</v>
      </c>
      <c r="E1123" s="4" t="s">
        <v>10</v>
      </c>
      <c r="F1123" s="4">
        <v>11</v>
      </c>
      <c r="G1123" s="1" t="s">
        <v>17</v>
      </c>
      <c r="H1123" s="6">
        <v>43983</v>
      </c>
      <c r="I1123" s="12">
        <f t="shared" si="17"/>
        <v>6</v>
      </c>
    </row>
    <row r="1124" spans="1:9" x14ac:dyDescent="0.25">
      <c r="A1124" s="1" t="s">
        <v>244</v>
      </c>
      <c r="B1124" s="1" t="s">
        <v>9</v>
      </c>
      <c r="C1124" s="1" t="s">
        <v>140</v>
      </c>
      <c r="D1124" s="1" t="s">
        <v>140</v>
      </c>
      <c r="E1124" s="4" t="s">
        <v>10</v>
      </c>
      <c r="F1124" s="4">
        <v>18</v>
      </c>
      <c r="G1124" s="1" t="s">
        <v>17</v>
      </c>
      <c r="H1124" s="6">
        <v>43983</v>
      </c>
      <c r="I1124" s="12">
        <f t="shared" si="17"/>
        <v>6</v>
      </c>
    </row>
    <row r="1125" spans="1:9" x14ac:dyDescent="0.25">
      <c r="A1125" s="1" t="s">
        <v>258</v>
      </c>
      <c r="B1125" s="1" t="s">
        <v>9</v>
      </c>
      <c r="C1125" s="1" t="s">
        <v>50</v>
      </c>
      <c r="D1125" s="1" t="s">
        <v>51</v>
      </c>
      <c r="E1125" s="4" t="s">
        <v>10</v>
      </c>
      <c r="F1125" s="4">
        <v>23</v>
      </c>
      <c r="G1125" s="1" t="s">
        <v>17</v>
      </c>
      <c r="H1125" s="6">
        <v>43983</v>
      </c>
      <c r="I1125" s="12">
        <f t="shared" si="17"/>
        <v>6</v>
      </c>
    </row>
    <row r="1126" spans="1:9" x14ac:dyDescent="0.25">
      <c r="A1126" s="1" t="s">
        <v>152</v>
      </c>
      <c r="B1126" s="1" t="s">
        <v>9</v>
      </c>
      <c r="C1126" s="1" t="s">
        <v>9</v>
      </c>
      <c r="D1126" s="1" t="s">
        <v>16</v>
      </c>
      <c r="E1126" s="4" t="s">
        <v>10</v>
      </c>
      <c r="F1126" s="4">
        <v>24</v>
      </c>
      <c r="G1126" s="1" t="s">
        <v>11</v>
      </c>
      <c r="H1126" s="6">
        <v>43983</v>
      </c>
      <c r="I1126" s="12">
        <f t="shared" si="17"/>
        <v>6</v>
      </c>
    </row>
    <row r="1127" spans="1:9" x14ac:dyDescent="0.25">
      <c r="A1127" s="1" t="s">
        <v>125</v>
      </c>
      <c r="B1127" s="1" t="s">
        <v>9</v>
      </c>
      <c r="C1127" s="1" t="s">
        <v>9</v>
      </c>
      <c r="D1127" s="1" t="s">
        <v>9</v>
      </c>
      <c r="E1127" s="4" t="s">
        <v>10</v>
      </c>
      <c r="F1127" s="4">
        <v>26</v>
      </c>
      <c r="G1127" s="1" t="s">
        <v>11</v>
      </c>
      <c r="H1127" s="6">
        <v>43983</v>
      </c>
      <c r="I1127" s="12">
        <f t="shared" si="17"/>
        <v>6</v>
      </c>
    </row>
    <row r="1128" spans="1:9" x14ac:dyDescent="0.25">
      <c r="A1128" s="1" t="s">
        <v>234</v>
      </c>
      <c r="B1128" s="1" t="s">
        <v>9</v>
      </c>
      <c r="C1128" s="1" t="s">
        <v>9</v>
      </c>
      <c r="D1128" s="1" t="s">
        <v>47</v>
      </c>
      <c r="E1128" s="4" t="s">
        <v>10</v>
      </c>
      <c r="F1128" s="4">
        <v>26</v>
      </c>
      <c r="G1128" s="1" t="s">
        <v>11</v>
      </c>
      <c r="H1128" s="6">
        <v>43983</v>
      </c>
      <c r="I1128" s="12">
        <f t="shared" si="17"/>
        <v>6</v>
      </c>
    </row>
    <row r="1129" spans="1:9" x14ac:dyDescent="0.25">
      <c r="A1129" s="1" t="s">
        <v>14</v>
      </c>
      <c r="B1129" s="1" t="s">
        <v>9</v>
      </c>
      <c r="C1129" s="1" t="s">
        <v>9</v>
      </c>
      <c r="D1129" s="1" t="s">
        <v>13</v>
      </c>
      <c r="E1129" s="4" t="s">
        <v>10</v>
      </c>
      <c r="F1129" s="4">
        <v>27</v>
      </c>
      <c r="G1129" s="1" t="s">
        <v>11</v>
      </c>
      <c r="H1129" s="6">
        <v>43983</v>
      </c>
      <c r="I1129" s="12">
        <f t="shared" si="17"/>
        <v>6</v>
      </c>
    </row>
    <row r="1130" spans="1:9" x14ac:dyDescent="0.25">
      <c r="A1130" s="2" t="s">
        <v>1305</v>
      </c>
      <c r="B1130" s="1" t="s">
        <v>9</v>
      </c>
      <c r="C1130" s="1" t="s">
        <v>9</v>
      </c>
      <c r="D1130" s="1" t="s">
        <v>9</v>
      </c>
      <c r="E1130" s="4" t="s">
        <v>1301</v>
      </c>
      <c r="F1130" s="4">
        <v>29</v>
      </c>
      <c r="G1130" s="1" t="s">
        <v>17</v>
      </c>
      <c r="H1130" s="6">
        <v>43983</v>
      </c>
      <c r="I1130" s="12">
        <f t="shared" si="17"/>
        <v>6</v>
      </c>
    </row>
    <row r="1131" spans="1:9" x14ac:dyDescent="0.25">
      <c r="A1131" s="1" t="s">
        <v>184</v>
      </c>
      <c r="B1131" s="1" t="s">
        <v>9</v>
      </c>
      <c r="C1131" s="1" t="s">
        <v>9</v>
      </c>
      <c r="D1131" s="1" t="s">
        <v>9</v>
      </c>
      <c r="E1131" s="4" t="s">
        <v>10</v>
      </c>
      <c r="F1131" s="4">
        <v>32</v>
      </c>
      <c r="G1131" s="1" t="s">
        <v>17</v>
      </c>
      <c r="H1131" s="6">
        <v>43983</v>
      </c>
      <c r="I1131" s="12">
        <f t="shared" si="17"/>
        <v>6</v>
      </c>
    </row>
    <row r="1132" spans="1:9" x14ac:dyDescent="0.25">
      <c r="A1132" s="1" t="s">
        <v>102</v>
      </c>
      <c r="B1132" s="1" t="s">
        <v>9</v>
      </c>
      <c r="C1132" s="1" t="s">
        <v>19</v>
      </c>
      <c r="D1132" s="1" t="s">
        <v>103</v>
      </c>
      <c r="E1132" s="4" t="s">
        <v>10</v>
      </c>
      <c r="F1132" s="4">
        <v>33</v>
      </c>
      <c r="G1132" s="1" t="s">
        <v>11</v>
      </c>
      <c r="H1132" s="6">
        <v>43983</v>
      </c>
      <c r="I1132" s="12">
        <f t="shared" si="17"/>
        <v>6</v>
      </c>
    </row>
    <row r="1133" spans="1:9" x14ac:dyDescent="0.25">
      <c r="A1133" s="1" t="s">
        <v>265</v>
      </c>
      <c r="B1133" s="1" t="s">
        <v>9</v>
      </c>
      <c r="C1133" s="1" t="s">
        <v>19</v>
      </c>
      <c r="D1133" s="1" t="s">
        <v>25</v>
      </c>
      <c r="E1133" s="4" t="s">
        <v>10</v>
      </c>
      <c r="F1133" s="4">
        <v>33</v>
      </c>
      <c r="G1133" s="1" t="s">
        <v>17</v>
      </c>
      <c r="H1133" s="6">
        <v>43983</v>
      </c>
      <c r="I1133" s="12">
        <f t="shared" si="17"/>
        <v>6</v>
      </c>
    </row>
    <row r="1134" spans="1:9" x14ac:dyDescent="0.25">
      <c r="A1134" s="1" t="s">
        <v>8</v>
      </c>
      <c r="B1134" s="1" t="s">
        <v>9</v>
      </c>
      <c r="C1134" s="1" t="s">
        <v>9</v>
      </c>
      <c r="D1134" s="1" t="s">
        <v>9</v>
      </c>
      <c r="E1134" s="4" t="s">
        <v>10</v>
      </c>
      <c r="F1134" s="4">
        <v>34</v>
      </c>
      <c r="G1134" s="1" t="s">
        <v>11</v>
      </c>
      <c r="H1134" s="6">
        <v>43983</v>
      </c>
      <c r="I1134" s="12">
        <f t="shared" si="17"/>
        <v>6</v>
      </c>
    </row>
    <row r="1135" spans="1:9" x14ac:dyDescent="0.25">
      <c r="A1135" s="1" t="s">
        <v>248</v>
      </c>
      <c r="B1135" s="1" t="s">
        <v>9</v>
      </c>
      <c r="C1135" s="1" t="s">
        <v>19</v>
      </c>
      <c r="D1135" s="1" t="s">
        <v>144</v>
      </c>
      <c r="E1135" s="4" t="s">
        <v>10</v>
      </c>
      <c r="F1135" s="4">
        <v>36</v>
      </c>
      <c r="G1135" s="1" t="s">
        <v>17</v>
      </c>
      <c r="H1135" s="6">
        <v>43983</v>
      </c>
      <c r="I1135" s="12">
        <f t="shared" si="17"/>
        <v>6</v>
      </c>
    </row>
    <row r="1136" spans="1:9" x14ac:dyDescent="0.25">
      <c r="A1136" s="1" t="s">
        <v>249</v>
      </c>
      <c r="B1136" s="1" t="s">
        <v>9</v>
      </c>
      <c r="C1136" s="1" t="s">
        <v>9</v>
      </c>
      <c r="D1136" s="1" t="s">
        <v>9</v>
      </c>
      <c r="E1136" s="4" t="s">
        <v>10</v>
      </c>
      <c r="F1136" s="4">
        <v>41</v>
      </c>
      <c r="G1136" s="1" t="s">
        <v>17</v>
      </c>
      <c r="H1136" s="6">
        <v>43983</v>
      </c>
      <c r="I1136" s="12">
        <f t="shared" si="17"/>
        <v>6</v>
      </c>
    </row>
    <row r="1137" spans="1:9" x14ac:dyDescent="0.25">
      <c r="A1137" s="1" t="s">
        <v>136</v>
      </c>
      <c r="B1137" s="1" t="s">
        <v>9</v>
      </c>
      <c r="C1137" s="1" t="s">
        <v>19</v>
      </c>
      <c r="D1137" s="1" t="s">
        <v>31</v>
      </c>
      <c r="E1137" s="4" t="s">
        <v>10</v>
      </c>
      <c r="F1137" s="4">
        <v>44</v>
      </c>
      <c r="G1137" s="1" t="s">
        <v>11</v>
      </c>
      <c r="H1137" s="6">
        <v>43983</v>
      </c>
      <c r="I1137" s="12">
        <f t="shared" si="17"/>
        <v>6</v>
      </c>
    </row>
    <row r="1138" spans="1:9" x14ac:dyDescent="0.25">
      <c r="A1138" s="1" t="s">
        <v>12</v>
      </c>
      <c r="B1138" s="1" t="s">
        <v>9</v>
      </c>
      <c r="C1138" s="1" t="s">
        <v>9</v>
      </c>
      <c r="D1138" s="1" t="s">
        <v>13</v>
      </c>
      <c r="E1138" s="4" t="s">
        <v>10</v>
      </c>
      <c r="F1138" s="4">
        <v>45</v>
      </c>
      <c r="G1138" s="1" t="s">
        <v>11</v>
      </c>
      <c r="H1138" s="6">
        <v>43983</v>
      </c>
      <c r="I1138" s="12">
        <f t="shared" si="17"/>
        <v>6</v>
      </c>
    </row>
    <row r="1139" spans="1:9" x14ac:dyDescent="0.25">
      <c r="A1139" s="1" t="s">
        <v>113</v>
      </c>
      <c r="B1139" s="1" t="s">
        <v>9</v>
      </c>
      <c r="C1139" s="1" t="s">
        <v>9</v>
      </c>
      <c r="D1139" s="1" t="s">
        <v>16</v>
      </c>
      <c r="E1139" s="4" t="s">
        <v>10</v>
      </c>
      <c r="F1139" s="4">
        <v>48</v>
      </c>
      <c r="G1139" s="1" t="s">
        <v>11</v>
      </c>
      <c r="H1139" s="6">
        <v>43983</v>
      </c>
      <c r="I1139" s="12">
        <f t="shared" si="17"/>
        <v>6</v>
      </c>
    </row>
    <row r="1140" spans="1:9" x14ac:dyDescent="0.25">
      <c r="A1140" s="1" t="s">
        <v>1307</v>
      </c>
      <c r="B1140" s="1" t="s">
        <v>9</v>
      </c>
      <c r="C1140" s="1" t="s">
        <v>9</v>
      </c>
      <c r="D1140" s="1" t="s">
        <v>9</v>
      </c>
      <c r="E1140" s="4" t="s">
        <v>1301</v>
      </c>
      <c r="F1140" s="4">
        <v>53</v>
      </c>
      <c r="G1140" s="1" t="s">
        <v>17</v>
      </c>
      <c r="H1140" s="6">
        <v>43983</v>
      </c>
      <c r="I1140" s="12">
        <f t="shared" si="17"/>
        <v>6</v>
      </c>
    </row>
    <row r="1141" spans="1:9" x14ac:dyDescent="0.25">
      <c r="A1141" s="1" t="s">
        <v>238</v>
      </c>
      <c r="B1141" s="1" t="s">
        <v>9</v>
      </c>
      <c r="C1141" s="1" t="s">
        <v>9</v>
      </c>
      <c r="D1141" s="1" t="s">
        <v>9</v>
      </c>
      <c r="E1141" s="4" t="s">
        <v>10</v>
      </c>
      <c r="F1141" s="4">
        <v>59</v>
      </c>
      <c r="G1141" s="1" t="s">
        <v>17</v>
      </c>
      <c r="H1141" s="6">
        <v>43983</v>
      </c>
      <c r="I1141" s="12">
        <f t="shared" si="17"/>
        <v>6</v>
      </c>
    </row>
    <row r="1142" spans="1:9" x14ac:dyDescent="0.25">
      <c r="A1142" s="1" t="s">
        <v>254</v>
      </c>
      <c r="B1142" s="1" t="s">
        <v>9</v>
      </c>
      <c r="C1142" s="1" t="s">
        <v>9</v>
      </c>
      <c r="D1142" s="1" t="s">
        <v>47</v>
      </c>
      <c r="E1142" s="4" t="s">
        <v>10</v>
      </c>
      <c r="F1142" s="4">
        <v>62</v>
      </c>
      <c r="G1142" s="1" t="s">
        <v>17</v>
      </c>
      <c r="H1142" s="6">
        <v>43983</v>
      </c>
      <c r="I1142" s="12">
        <f t="shared" si="17"/>
        <v>6</v>
      </c>
    </row>
    <row r="1143" spans="1:9" x14ac:dyDescent="0.25">
      <c r="A1143" s="1" t="s">
        <v>1306</v>
      </c>
      <c r="B1143" s="1" t="s">
        <v>9</v>
      </c>
      <c r="C1143" s="1" t="s">
        <v>9</v>
      </c>
      <c r="D1143" s="1" t="s">
        <v>47</v>
      </c>
      <c r="E1143" s="4" t="s">
        <v>1301</v>
      </c>
      <c r="F1143" s="4">
        <v>74</v>
      </c>
      <c r="G1143" s="1" t="s">
        <v>11</v>
      </c>
      <c r="H1143" s="6">
        <v>43983</v>
      </c>
      <c r="I1143" s="12">
        <f t="shared" si="17"/>
        <v>6</v>
      </c>
    </row>
    <row r="1144" spans="1:9" x14ac:dyDescent="0.25">
      <c r="A1144" s="1" t="s">
        <v>260</v>
      </c>
      <c r="B1144" s="1" t="s">
        <v>9</v>
      </c>
      <c r="C1144" s="1" t="s">
        <v>160</v>
      </c>
      <c r="D1144" s="1" t="s">
        <v>261</v>
      </c>
      <c r="E1144" s="4" t="s">
        <v>10</v>
      </c>
      <c r="F1144" s="4">
        <v>3</v>
      </c>
      <c r="G1144" s="1" t="s">
        <v>17</v>
      </c>
      <c r="H1144" s="6">
        <v>43984</v>
      </c>
      <c r="I1144" s="12">
        <f t="shared" si="17"/>
        <v>6</v>
      </c>
    </row>
    <row r="1145" spans="1:9" x14ac:dyDescent="0.25">
      <c r="A1145" s="1" t="s">
        <v>245</v>
      </c>
      <c r="B1145" s="1" t="s">
        <v>9</v>
      </c>
      <c r="C1145" s="1" t="s">
        <v>19</v>
      </c>
      <c r="D1145" s="1" t="s">
        <v>103</v>
      </c>
      <c r="E1145" s="4" t="s">
        <v>10</v>
      </c>
      <c r="F1145" s="4">
        <v>13</v>
      </c>
      <c r="G1145" s="1" t="s">
        <v>17</v>
      </c>
      <c r="H1145" s="6">
        <v>43984</v>
      </c>
      <c r="I1145" s="12">
        <f t="shared" si="17"/>
        <v>6</v>
      </c>
    </row>
    <row r="1146" spans="1:9" x14ac:dyDescent="0.25">
      <c r="A1146" s="1" t="s">
        <v>264</v>
      </c>
      <c r="B1146" s="1" t="s">
        <v>9</v>
      </c>
      <c r="C1146" s="1" t="s">
        <v>19</v>
      </c>
      <c r="D1146" s="1" t="s">
        <v>103</v>
      </c>
      <c r="E1146" s="4" t="s">
        <v>10</v>
      </c>
      <c r="F1146" s="4">
        <v>15</v>
      </c>
      <c r="G1146" s="1" t="s">
        <v>17</v>
      </c>
      <c r="H1146" s="6">
        <v>43984</v>
      </c>
      <c r="I1146" s="12">
        <f t="shared" si="17"/>
        <v>6</v>
      </c>
    </row>
    <row r="1147" spans="1:9" x14ac:dyDescent="0.25">
      <c r="A1147" s="1" t="s">
        <v>1310</v>
      </c>
      <c r="B1147" s="1" t="s">
        <v>9</v>
      </c>
      <c r="C1147" s="1" t="s">
        <v>160</v>
      </c>
      <c r="D1147" s="1" t="s">
        <v>161</v>
      </c>
      <c r="E1147" s="4" t="s">
        <v>1301</v>
      </c>
      <c r="F1147" s="4">
        <v>20</v>
      </c>
      <c r="G1147" s="1" t="s">
        <v>11</v>
      </c>
      <c r="H1147" s="6">
        <v>43984</v>
      </c>
      <c r="I1147" s="12">
        <f t="shared" si="17"/>
        <v>6</v>
      </c>
    </row>
    <row r="1148" spans="1:9" x14ac:dyDescent="0.25">
      <c r="A1148" s="1" t="s">
        <v>1311</v>
      </c>
      <c r="B1148" s="1" t="s">
        <v>9</v>
      </c>
      <c r="C1148" s="1" t="s">
        <v>160</v>
      </c>
      <c r="D1148" s="1" t="s">
        <v>161</v>
      </c>
      <c r="E1148" s="4" t="s">
        <v>1301</v>
      </c>
      <c r="F1148" s="4">
        <v>20</v>
      </c>
      <c r="G1148" s="1" t="s">
        <v>17</v>
      </c>
      <c r="H1148" s="6">
        <v>43984</v>
      </c>
      <c r="I1148" s="12">
        <f t="shared" si="17"/>
        <v>6</v>
      </c>
    </row>
    <row r="1149" spans="1:9" x14ac:dyDescent="0.25">
      <c r="A1149" s="1" t="s">
        <v>126</v>
      </c>
      <c r="B1149" s="1" t="s">
        <v>9</v>
      </c>
      <c r="C1149" s="1" t="s">
        <v>19</v>
      </c>
      <c r="D1149" s="1" t="s">
        <v>103</v>
      </c>
      <c r="E1149" s="4" t="s">
        <v>10</v>
      </c>
      <c r="F1149" s="4">
        <v>25</v>
      </c>
      <c r="G1149" s="1" t="s">
        <v>11</v>
      </c>
      <c r="H1149" s="6">
        <v>43984</v>
      </c>
      <c r="I1149" s="12">
        <f t="shared" si="17"/>
        <v>6</v>
      </c>
    </row>
    <row r="1150" spans="1:9" x14ac:dyDescent="0.25">
      <c r="A1150" s="1" t="s">
        <v>156</v>
      </c>
      <c r="B1150" s="1" t="s">
        <v>9</v>
      </c>
      <c r="C1150" s="1" t="s">
        <v>9</v>
      </c>
      <c r="D1150" s="1" t="s">
        <v>9</v>
      </c>
      <c r="E1150" s="4" t="s">
        <v>10</v>
      </c>
      <c r="F1150" s="4">
        <v>25</v>
      </c>
      <c r="G1150" s="1" t="s">
        <v>11</v>
      </c>
      <c r="H1150" s="6">
        <v>43984</v>
      </c>
      <c r="I1150" s="12">
        <f t="shared" si="17"/>
        <v>6</v>
      </c>
    </row>
    <row r="1151" spans="1:9" x14ac:dyDescent="0.25">
      <c r="A1151" s="1" t="s">
        <v>106</v>
      </c>
      <c r="B1151" s="1" t="s">
        <v>9</v>
      </c>
      <c r="C1151" s="1" t="s">
        <v>9</v>
      </c>
      <c r="D1151" s="1" t="s">
        <v>9</v>
      </c>
      <c r="E1151" s="4" t="s">
        <v>10</v>
      </c>
      <c r="F1151" s="4">
        <v>30</v>
      </c>
      <c r="G1151" s="1" t="s">
        <v>11</v>
      </c>
      <c r="H1151" s="6">
        <v>43984</v>
      </c>
      <c r="I1151" s="12">
        <f t="shared" si="17"/>
        <v>6</v>
      </c>
    </row>
    <row r="1152" spans="1:9" x14ac:dyDescent="0.25">
      <c r="A1152" s="1" t="s">
        <v>104</v>
      </c>
      <c r="B1152" s="1" t="s">
        <v>9</v>
      </c>
      <c r="C1152" s="1" t="s">
        <v>19</v>
      </c>
      <c r="D1152" s="1" t="s">
        <v>31</v>
      </c>
      <c r="E1152" s="4" t="s">
        <v>10</v>
      </c>
      <c r="F1152" s="4">
        <v>32</v>
      </c>
      <c r="G1152" s="1" t="s">
        <v>11</v>
      </c>
      <c r="H1152" s="6">
        <v>43984</v>
      </c>
      <c r="I1152" s="12">
        <f t="shared" si="17"/>
        <v>6</v>
      </c>
    </row>
    <row r="1153" spans="1:9" x14ac:dyDescent="0.25">
      <c r="A1153" s="1" t="s">
        <v>131</v>
      </c>
      <c r="B1153" s="1" t="s">
        <v>9</v>
      </c>
      <c r="C1153" s="1" t="s">
        <v>9</v>
      </c>
      <c r="D1153" s="1" t="s">
        <v>56</v>
      </c>
      <c r="E1153" s="4" t="s">
        <v>10</v>
      </c>
      <c r="F1153" s="4">
        <v>35</v>
      </c>
      <c r="G1153" s="1" t="s">
        <v>11</v>
      </c>
      <c r="H1153" s="6">
        <v>43984</v>
      </c>
      <c r="I1153" s="12">
        <f t="shared" si="17"/>
        <v>6</v>
      </c>
    </row>
    <row r="1154" spans="1:9" x14ac:dyDescent="0.25">
      <c r="A1154" s="1" t="s">
        <v>127</v>
      </c>
      <c r="B1154" s="1" t="s">
        <v>9</v>
      </c>
      <c r="C1154" s="1" t="s">
        <v>19</v>
      </c>
      <c r="D1154" s="1" t="s">
        <v>103</v>
      </c>
      <c r="E1154" s="4" t="s">
        <v>10</v>
      </c>
      <c r="F1154" s="4">
        <v>36</v>
      </c>
      <c r="G1154" s="1" t="s">
        <v>11</v>
      </c>
      <c r="H1154" s="6">
        <v>43984</v>
      </c>
      <c r="I1154" s="12">
        <f t="shared" ref="I1154:I1217" si="18">MONTH(H1154)</f>
        <v>6</v>
      </c>
    </row>
    <row r="1155" spans="1:9" x14ac:dyDescent="0.25">
      <c r="A1155" s="1" t="s">
        <v>182</v>
      </c>
      <c r="B1155" s="1" t="s">
        <v>9</v>
      </c>
      <c r="C1155" s="1" t="s">
        <v>9</v>
      </c>
      <c r="D1155" s="1" t="s">
        <v>9</v>
      </c>
      <c r="E1155" s="4" t="s">
        <v>10</v>
      </c>
      <c r="F1155" s="4">
        <v>37</v>
      </c>
      <c r="G1155" s="1" t="s">
        <v>17</v>
      </c>
      <c r="H1155" s="6">
        <v>43984</v>
      </c>
      <c r="I1155" s="12">
        <f t="shared" si="18"/>
        <v>6</v>
      </c>
    </row>
    <row r="1156" spans="1:9" x14ac:dyDescent="0.25">
      <c r="A1156" s="1" t="s">
        <v>266</v>
      </c>
      <c r="B1156" s="1" t="s">
        <v>9</v>
      </c>
      <c r="C1156" s="1" t="s">
        <v>19</v>
      </c>
      <c r="D1156" s="1" t="s">
        <v>25</v>
      </c>
      <c r="E1156" s="4" t="s">
        <v>10</v>
      </c>
      <c r="F1156" s="4">
        <v>37</v>
      </c>
      <c r="G1156" s="1" t="s">
        <v>17</v>
      </c>
      <c r="H1156" s="6">
        <v>43984</v>
      </c>
      <c r="I1156" s="12">
        <f t="shared" si="18"/>
        <v>6</v>
      </c>
    </row>
    <row r="1157" spans="1:9" x14ac:dyDescent="0.25">
      <c r="A1157" s="1" t="s">
        <v>112</v>
      </c>
      <c r="B1157" s="1" t="s">
        <v>9</v>
      </c>
      <c r="C1157" s="1" t="s">
        <v>19</v>
      </c>
      <c r="D1157" s="1" t="s">
        <v>31</v>
      </c>
      <c r="E1157" s="4" t="s">
        <v>10</v>
      </c>
      <c r="F1157" s="4">
        <v>41</v>
      </c>
      <c r="G1157" s="1" t="s">
        <v>11</v>
      </c>
      <c r="H1157" s="6">
        <v>43984</v>
      </c>
      <c r="I1157" s="12">
        <f t="shared" si="18"/>
        <v>6</v>
      </c>
    </row>
    <row r="1158" spans="1:9" x14ac:dyDescent="0.25">
      <c r="A1158" s="1" t="s">
        <v>1323</v>
      </c>
      <c r="B1158" s="1" t="s">
        <v>9</v>
      </c>
      <c r="C1158" s="1" t="s">
        <v>217</v>
      </c>
      <c r="D1158" s="1" t="s">
        <v>1322</v>
      </c>
      <c r="E1158" s="4" t="s">
        <v>1301</v>
      </c>
      <c r="F1158" s="4">
        <v>43</v>
      </c>
      <c r="G1158" s="1" t="s">
        <v>11</v>
      </c>
      <c r="H1158" s="6">
        <v>43984</v>
      </c>
      <c r="I1158" s="12">
        <f t="shared" si="18"/>
        <v>6</v>
      </c>
    </row>
    <row r="1159" spans="1:9" x14ac:dyDescent="0.25">
      <c r="A1159" s="1" t="s">
        <v>114</v>
      </c>
      <c r="B1159" s="1" t="s">
        <v>9</v>
      </c>
      <c r="C1159" s="1" t="s">
        <v>19</v>
      </c>
      <c r="D1159" s="1" t="s">
        <v>25</v>
      </c>
      <c r="E1159" s="4" t="s">
        <v>10</v>
      </c>
      <c r="F1159" s="4">
        <v>48</v>
      </c>
      <c r="G1159" s="1" t="s">
        <v>11</v>
      </c>
      <c r="H1159" s="6">
        <v>43984</v>
      </c>
      <c r="I1159" s="12">
        <f t="shared" si="18"/>
        <v>6</v>
      </c>
    </row>
    <row r="1160" spans="1:9" x14ac:dyDescent="0.25">
      <c r="A1160" s="1" t="s">
        <v>1321</v>
      </c>
      <c r="B1160" s="1" t="s">
        <v>9</v>
      </c>
      <c r="C1160" s="1" t="s">
        <v>217</v>
      </c>
      <c r="D1160" s="1" t="s">
        <v>1322</v>
      </c>
      <c r="E1160" s="4" t="s">
        <v>1301</v>
      </c>
      <c r="F1160" s="4">
        <v>49</v>
      </c>
      <c r="G1160" s="1" t="s">
        <v>11</v>
      </c>
      <c r="H1160" s="6">
        <v>43984</v>
      </c>
      <c r="I1160" s="12">
        <f t="shared" si="18"/>
        <v>6</v>
      </c>
    </row>
    <row r="1161" spans="1:9" x14ac:dyDescent="0.25">
      <c r="A1161" s="1" t="s">
        <v>251</v>
      </c>
      <c r="B1161" s="1" t="s">
        <v>9</v>
      </c>
      <c r="C1161" s="1" t="s">
        <v>9</v>
      </c>
      <c r="D1161" s="1" t="s">
        <v>13</v>
      </c>
      <c r="E1161" s="4" t="s">
        <v>10</v>
      </c>
      <c r="F1161" s="4">
        <v>54</v>
      </c>
      <c r="G1161" s="1" t="s">
        <v>17</v>
      </c>
      <c r="H1161" s="6">
        <v>43984</v>
      </c>
      <c r="I1161" s="12">
        <f t="shared" si="18"/>
        <v>6</v>
      </c>
    </row>
    <row r="1162" spans="1:9" x14ac:dyDescent="0.25">
      <c r="A1162" s="1" t="s">
        <v>239</v>
      </c>
      <c r="B1162" s="1" t="s">
        <v>9</v>
      </c>
      <c r="C1162" s="1" t="s">
        <v>19</v>
      </c>
      <c r="D1162" s="1" t="s">
        <v>25</v>
      </c>
      <c r="E1162" s="4" t="s">
        <v>10</v>
      </c>
      <c r="F1162" s="4">
        <v>57</v>
      </c>
      <c r="G1162" s="1" t="s">
        <v>17</v>
      </c>
      <c r="H1162" s="6">
        <v>43984</v>
      </c>
      <c r="I1162" s="12">
        <f t="shared" si="18"/>
        <v>6</v>
      </c>
    </row>
    <row r="1163" spans="1:9" x14ac:dyDescent="0.25">
      <c r="A1163" s="1" t="s">
        <v>1309</v>
      </c>
      <c r="B1163" s="1" t="s">
        <v>9</v>
      </c>
      <c r="C1163" s="1" t="s">
        <v>9</v>
      </c>
      <c r="D1163" s="1" t="s">
        <v>9</v>
      </c>
      <c r="E1163" s="4" t="s">
        <v>1301</v>
      </c>
      <c r="F1163" s="4">
        <v>68</v>
      </c>
      <c r="G1163" s="1" t="s">
        <v>11</v>
      </c>
      <c r="H1163" s="6">
        <v>43984</v>
      </c>
      <c r="I1163" s="12">
        <f t="shared" si="18"/>
        <v>6</v>
      </c>
    </row>
    <row r="1164" spans="1:9" x14ac:dyDescent="0.25">
      <c r="A1164" s="1" t="s">
        <v>255</v>
      </c>
      <c r="B1164" s="1" t="s">
        <v>9</v>
      </c>
      <c r="C1164" s="1" t="s">
        <v>9</v>
      </c>
      <c r="D1164" s="1" t="s">
        <v>9</v>
      </c>
      <c r="E1164" s="4" t="s">
        <v>10</v>
      </c>
      <c r="F1164" s="4">
        <v>69</v>
      </c>
      <c r="G1164" s="1" t="s">
        <v>17</v>
      </c>
      <c r="H1164" s="6">
        <v>43984</v>
      </c>
      <c r="I1164" s="12">
        <f t="shared" si="18"/>
        <v>6</v>
      </c>
    </row>
    <row r="1165" spans="1:9" x14ac:dyDescent="0.25">
      <c r="A1165" s="1" t="s">
        <v>124</v>
      </c>
      <c r="B1165" s="1" t="s">
        <v>9</v>
      </c>
      <c r="C1165" s="1" t="s">
        <v>9</v>
      </c>
      <c r="D1165" s="1" t="s">
        <v>9</v>
      </c>
      <c r="E1165" s="4" t="s">
        <v>10</v>
      </c>
      <c r="F1165" s="4">
        <v>74</v>
      </c>
      <c r="G1165" s="1" t="s">
        <v>11</v>
      </c>
      <c r="H1165" s="6">
        <v>43984</v>
      </c>
      <c r="I1165" s="12">
        <f t="shared" si="18"/>
        <v>6</v>
      </c>
    </row>
    <row r="1166" spans="1:9" x14ac:dyDescent="0.25">
      <c r="A1166" s="1" t="s">
        <v>256</v>
      </c>
      <c r="B1166" s="1" t="s">
        <v>9</v>
      </c>
      <c r="C1166" s="1" t="s">
        <v>9</v>
      </c>
      <c r="D1166" s="1" t="s">
        <v>16</v>
      </c>
      <c r="E1166" s="4" t="s">
        <v>10</v>
      </c>
      <c r="F1166" s="4">
        <v>74</v>
      </c>
      <c r="G1166" s="1" t="s">
        <v>17</v>
      </c>
      <c r="H1166" s="6">
        <v>43984</v>
      </c>
      <c r="I1166" s="12">
        <f t="shared" si="18"/>
        <v>6</v>
      </c>
    </row>
    <row r="1167" spans="1:9" x14ac:dyDescent="0.25">
      <c r="A1167" s="1" t="s">
        <v>100</v>
      </c>
      <c r="B1167" s="1" t="s">
        <v>9</v>
      </c>
      <c r="C1167" s="1" t="s">
        <v>42</v>
      </c>
      <c r="D1167" s="1" t="s">
        <v>43</v>
      </c>
      <c r="E1167" s="4" t="s">
        <v>10</v>
      </c>
      <c r="F1167" s="4">
        <v>16</v>
      </c>
      <c r="G1167" s="1" t="s">
        <v>11</v>
      </c>
      <c r="H1167" s="6">
        <v>43985</v>
      </c>
      <c r="I1167" s="12">
        <f t="shared" si="18"/>
        <v>6</v>
      </c>
    </row>
    <row r="1168" spans="1:9" x14ac:dyDescent="0.25">
      <c r="A1168" s="1" t="s">
        <v>1324</v>
      </c>
      <c r="B1168" s="1" t="s">
        <v>9</v>
      </c>
      <c r="C1168" s="1" t="s">
        <v>19</v>
      </c>
      <c r="D1168" s="1" t="s">
        <v>25</v>
      </c>
      <c r="E1168" s="4" t="s">
        <v>1301</v>
      </c>
      <c r="F1168" s="4">
        <v>27</v>
      </c>
      <c r="G1168" s="1" t="s">
        <v>11</v>
      </c>
      <c r="H1168" s="6">
        <v>43985</v>
      </c>
      <c r="I1168" s="12">
        <f t="shared" si="18"/>
        <v>6</v>
      </c>
    </row>
    <row r="1169" spans="1:9" x14ac:dyDescent="0.25">
      <c r="A1169" s="1" t="s">
        <v>1320</v>
      </c>
      <c r="B1169" s="1" t="s">
        <v>9</v>
      </c>
      <c r="C1169" s="1" t="s">
        <v>19</v>
      </c>
      <c r="D1169" s="1" t="s">
        <v>25</v>
      </c>
      <c r="E1169" s="4" t="s">
        <v>1301</v>
      </c>
      <c r="F1169" s="4">
        <v>30</v>
      </c>
      <c r="G1169" s="1" t="s">
        <v>17</v>
      </c>
      <c r="H1169" s="6">
        <v>43985</v>
      </c>
      <c r="I1169" s="12">
        <f t="shared" si="18"/>
        <v>6</v>
      </c>
    </row>
    <row r="1170" spans="1:9" x14ac:dyDescent="0.25">
      <c r="A1170" s="1" t="s">
        <v>128</v>
      </c>
      <c r="B1170" s="1" t="s">
        <v>9</v>
      </c>
      <c r="C1170" s="1" t="s">
        <v>34</v>
      </c>
      <c r="D1170" s="1" t="s">
        <v>129</v>
      </c>
      <c r="E1170" s="4" t="s">
        <v>10</v>
      </c>
      <c r="F1170" s="4">
        <v>32</v>
      </c>
      <c r="G1170" s="1" t="s">
        <v>11</v>
      </c>
      <c r="H1170" s="6">
        <v>43985</v>
      </c>
      <c r="I1170" s="12">
        <f t="shared" si="18"/>
        <v>6</v>
      </c>
    </row>
    <row r="1171" spans="1:9" x14ac:dyDescent="0.25">
      <c r="A1171" s="1" t="s">
        <v>1325</v>
      </c>
      <c r="B1171" s="1" t="s">
        <v>9</v>
      </c>
      <c r="C1171" s="1" t="s">
        <v>19</v>
      </c>
      <c r="D1171" s="1" t="s">
        <v>25</v>
      </c>
      <c r="E1171" s="4" t="s">
        <v>1301</v>
      </c>
      <c r="F1171" s="4">
        <v>33</v>
      </c>
      <c r="G1171" s="1" t="s">
        <v>11</v>
      </c>
      <c r="H1171" s="6">
        <v>43985</v>
      </c>
      <c r="I1171" s="12">
        <f t="shared" si="18"/>
        <v>6</v>
      </c>
    </row>
    <row r="1172" spans="1:9" x14ac:dyDescent="0.25">
      <c r="A1172" s="1" t="s">
        <v>96</v>
      </c>
      <c r="B1172" s="1" t="s">
        <v>9</v>
      </c>
      <c r="C1172" s="1" t="s">
        <v>97</v>
      </c>
      <c r="D1172" s="1" t="s">
        <v>98</v>
      </c>
      <c r="E1172" s="4" t="s">
        <v>10</v>
      </c>
      <c r="F1172" s="4">
        <v>35</v>
      </c>
      <c r="G1172" s="1" t="s">
        <v>11</v>
      </c>
      <c r="H1172" s="6">
        <v>43985</v>
      </c>
      <c r="I1172" s="12">
        <f t="shared" si="18"/>
        <v>6</v>
      </c>
    </row>
    <row r="1173" spans="1:9" x14ac:dyDescent="0.25">
      <c r="A1173" s="1" t="s">
        <v>1326</v>
      </c>
      <c r="B1173" s="1" t="s">
        <v>9</v>
      </c>
      <c r="C1173" s="1" t="s">
        <v>19</v>
      </c>
      <c r="D1173" s="1" t="s">
        <v>25</v>
      </c>
      <c r="E1173" s="4" t="s">
        <v>1301</v>
      </c>
      <c r="F1173" s="4">
        <v>43</v>
      </c>
      <c r="G1173" s="1" t="s">
        <v>11</v>
      </c>
      <c r="H1173" s="6">
        <v>43985</v>
      </c>
      <c r="I1173" s="12">
        <f t="shared" si="18"/>
        <v>6</v>
      </c>
    </row>
    <row r="1174" spans="1:9" x14ac:dyDescent="0.25">
      <c r="A1174" s="1" t="s">
        <v>101</v>
      </c>
      <c r="B1174" s="1" t="s">
        <v>9</v>
      </c>
      <c r="C1174" s="1" t="s">
        <v>19</v>
      </c>
      <c r="D1174" s="1" t="s">
        <v>25</v>
      </c>
      <c r="E1174" s="4" t="s">
        <v>10</v>
      </c>
      <c r="F1174" s="4">
        <v>50</v>
      </c>
      <c r="G1174" s="1" t="s">
        <v>11</v>
      </c>
      <c r="H1174" s="6">
        <v>43985</v>
      </c>
      <c r="I1174" s="12">
        <f t="shared" si="18"/>
        <v>6</v>
      </c>
    </row>
    <row r="1175" spans="1:9" x14ac:dyDescent="0.25">
      <c r="A1175" s="1" t="s">
        <v>190</v>
      </c>
      <c r="B1175" s="1" t="s">
        <v>9</v>
      </c>
      <c r="C1175" s="1" t="s">
        <v>191</v>
      </c>
      <c r="D1175" s="1" t="s">
        <v>191</v>
      </c>
      <c r="E1175" s="4" t="s">
        <v>10</v>
      </c>
      <c r="F1175" s="4">
        <v>52</v>
      </c>
      <c r="G1175" s="1" t="s">
        <v>17</v>
      </c>
      <c r="H1175" s="6">
        <v>43985</v>
      </c>
      <c r="I1175" s="12">
        <f t="shared" si="18"/>
        <v>6</v>
      </c>
    </row>
    <row r="1176" spans="1:9" x14ac:dyDescent="0.25">
      <c r="A1176" s="1" t="s">
        <v>183</v>
      </c>
      <c r="B1176" s="1" t="s">
        <v>9</v>
      </c>
      <c r="C1176" s="1" t="s">
        <v>9</v>
      </c>
      <c r="D1176" s="1" t="s">
        <v>9</v>
      </c>
      <c r="E1176" s="4" t="s">
        <v>10</v>
      </c>
      <c r="F1176" s="4">
        <v>54</v>
      </c>
      <c r="G1176" s="1" t="s">
        <v>17</v>
      </c>
      <c r="H1176" s="6">
        <v>43985</v>
      </c>
      <c r="I1176" s="12">
        <f t="shared" si="18"/>
        <v>6</v>
      </c>
    </row>
    <row r="1177" spans="1:9" x14ac:dyDescent="0.25">
      <c r="A1177" s="1" t="s">
        <v>145</v>
      </c>
      <c r="B1177" s="1" t="s">
        <v>9</v>
      </c>
      <c r="C1177" s="1" t="s">
        <v>9</v>
      </c>
      <c r="D1177" s="1" t="s">
        <v>9</v>
      </c>
      <c r="E1177" s="4" t="s">
        <v>10</v>
      </c>
      <c r="F1177" s="4">
        <v>58</v>
      </c>
      <c r="G1177" s="1" t="s">
        <v>11</v>
      </c>
      <c r="H1177" s="6">
        <v>43985</v>
      </c>
      <c r="I1177" s="12">
        <f t="shared" si="18"/>
        <v>6</v>
      </c>
    </row>
    <row r="1178" spans="1:9" x14ac:dyDescent="0.25">
      <c r="A1178" s="1" t="s">
        <v>1400</v>
      </c>
      <c r="B1178" s="1" t="s">
        <v>9</v>
      </c>
      <c r="C1178" s="1" t="s">
        <v>9</v>
      </c>
      <c r="D1178" s="1" t="s">
        <v>13</v>
      </c>
      <c r="E1178" s="4" t="s">
        <v>1301</v>
      </c>
      <c r="F1178" s="4">
        <v>27</v>
      </c>
      <c r="G1178" s="1" t="s">
        <v>17</v>
      </c>
      <c r="H1178" s="6">
        <v>43986</v>
      </c>
      <c r="I1178" s="12">
        <f t="shared" si="18"/>
        <v>6</v>
      </c>
    </row>
    <row r="1179" spans="1:9" x14ac:dyDescent="0.25">
      <c r="A1179" s="1" t="s">
        <v>231</v>
      </c>
      <c r="B1179" s="1" t="s">
        <v>9</v>
      </c>
      <c r="C1179" s="1" t="s">
        <v>191</v>
      </c>
      <c r="D1179" s="1" t="s">
        <v>191</v>
      </c>
      <c r="E1179" s="4" t="s">
        <v>10</v>
      </c>
      <c r="F1179" s="4">
        <v>28</v>
      </c>
      <c r="G1179" s="1" t="s">
        <v>11</v>
      </c>
      <c r="H1179" s="6">
        <v>43986</v>
      </c>
      <c r="I1179" s="12">
        <f t="shared" si="18"/>
        <v>6</v>
      </c>
    </row>
    <row r="1180" spans="1:9" x14ac:dyDescent="0.25">
      <c r="A1180" s="1" t="s">
        <v>107</v>
      </c>
      <c r="B1180" s="1" t="s">
        <v>9</v>
      </c>
      <c r="C1180" s="1" t="s">
        <v>108</v>
      </c>
      <c r="D1180" s="1" t="s">
        <v>109</v>
      </c>
      <c r="E1180" s="4" t="s">
        <v>10</v>
      </c>
      <c r="F1180" s="4">
        <v>35</v>
      </c>
      <c r="G1180" s="1" t="s">
        <v>11</v>
      </c>
      <c r="H1180" s="6">
        <v>43986</v>
      </c>
      <c r="I1180" s="12">
        <f t="shared" si="18"/>
        <v>6</v>
      </c>
    </row>
    <row r="1181" spans="1:9" x14ac:dyDescent="0.25">
      <c r="A1181" s="1" t="s">
        <v>110</v>
      </c>
      <c r="B1181" s="1" t="s">
        <v>9</v>
      </c>
      <c r="C1181" s="1" t="s">
        <v>50</v>
      </c>
      <c r="D1181" s="1" t="s">
        <v>111</v>
      </c>
      <c r="E1181" s="4" t="s">
        <v>10</v>
      </c>
      <c r="F1181" s="4">
        <v>36</v>
      </c>
      <c r="G1181" s="1" t="s">
        <v>11</v>
      </c>
      <c r="H1181" s="6">
        <v>43986</v>
      </c>
      <c r="I1181" s="12">
        <f t="shared" si="18"/>
        <v>6</v>
      </c>
    </row>
    <row r="1182" spans="1:9" x14ac:dyDescent="0.25">
      <c r="A1182" s="1" t="s">
        <v>263</v>
      </c>
      <c r="B1182" s="1" t="s">
        <v>9</v>
      </c>
      <c r="C1182" s="1" t="s">
        <v>9</v>
      </c>
      <c r="D1182" s="1" t="s">
        <v>13</v>
      </c>
      <c r="E1182" s="4" t="s">
        <v>10</v>
      </c>
      <c r="F1182" s="4">
        <v>36</v>
      </c>
      <c r="G1182" s="1" t="s">
        <v>17</v>
      </c>
      <c r="H1182" s="6">
        <v>43986</v>
      </c>
      <c r="I1182" s="12">
        <f t="shared" si="18"/>
        <v>6</v>
      </c>
    </row>
    <row r="1183" spans="1:9" x14ac:dyDescent="0.25">
      <c r="A1183" s="1" t="s">
        <v>186</v>
      </c>
      <c r="B1183" s="1" t="s">
        <v>9</v>
      </c>
      <c r="C1183" s="1" t="s">
        <v>9</v>
      </c>
      <c r="D1183" s="1" t="s">
        <v>13</v>
      </c>
      <c r="E1183" s="4" t="s">
        <v>10</v>
      </c>
      <c r="F1183" s="4">
        <v>40</v>
      </c>
      <c r="G1183" s="1" t="s">
        <v>17</v>
      </c>
      <c r="H1183" s="6">
        <v>43986</v>
      </c>
      <c r="I1183" s="12">
        <f t="shared" si="18"/>
        <v>6</v>
      </c>
    </row>
    <row r="1184" spans="1:9" x14ac:dyDescent="0.25">
      <c r="A1184" s="1" t="s">
        <v>116</v>
      </c>
      <c r="B1184" s="1" t="s">
        <v>9</v>
      </c>
      <c r="C1184" s="1" t="s">
        <v>19</v>
      </c>
      <c r="D1184" s="1" t="s">
        <v>25</v>
      </c>
      <c r="E1184" s="4" t="s">
        <v>10</v>
      </c>
      <c r="F1184" s="4">
        <v>46</v>
      </c>
      <c r="G1184" s="1" t="s">
        <v>11</v>
      </c>
      <c r="H1184" s="6">
        <v>43986</v>
      </c>
      <c r="I1184" s="12">
        <f t="shared" si="18"/>
        <v>6</v>
      </c>
    </row>
    <row r="1185" spans="1:9" x14ac:dyDescent="0.25">
      <c r="A1185" s="1" t="s">
        <v>138</v>
      </c>
      <c r="B1185" s="1" t="s">
        <v>9</v>
      </c>
      <c r="C1185" s="1" t="s">
        <v>34</v>
      </c>
      <c r="D1185" s="1" t="s">
        <v>34</v>
      </c>
      <c r="E1185" s="4" t="s">
        <v>10</v>
      </c>
      <c r="F1185" s="4">
        <v>49</v>
      </c>
      <c r="G1185" s="1" t="s">
        <v>11</v>
      </c>
      <c r="H1185" s="6">
        <v>43986</v>
      </c>
      <c r="I1185" s="12">
        <f t="shared" si="18"/>
        <v>6</v>
      </c>
    </row>
    <row r="1186" spans="1:9" x14ac:dyDescent="0.25">
      <c r="A1186" s="1" t="s">
        <v>189</v>
      </c>
      <c r="B1186" s="1" t="s">
        <v>9</v>
      </c>
      <c r="C1186" s="1" t="s">
        <v>9</v>
      </c>
      <c r="D1186" s="1" t="s">
        <v>16</v>
      </c>
      <c r="E1186" s="4" t="s">
        <v>10</v>
      </c>
      <c r="F1186" s="4">
        <v>49</v>
      </c>
      <c r="G1186" s="1" t="s">
        <v>17</v>
      </c>
      <c r="H1186" s="6">
        <v>43986</v>
      </c>
      <c r="I1186" s="12">
        <f t="shared" si="18"/>
        <v>6</v>
      </c>
    </row>
    <row r="1187" spans="1:9" x14ac:dyDescent="0.25">
      <c r="A1187" s="1" t="s">
        <v>118</v>
      </c>
      <c r="B1187" s="1" t="s">
        <v>9</v>
      </c>
      <c r="C1187" s="1" t="s">
        <v>9</v>
      </c>
      <c r="D1187" s="1" t="s">
        <v>13</v>
      </c>
      <c r="E1187" s="4" t="s">
        <v>10</v>
      </c>
      <c r="F1187" s="4">
        <v>50</v>
      </c>
      <c r="G1187" s="1" t="s">
        <v>11</v>
      </c>
      <c r="H1187" s="6">
        <v>43986</v>
      </c>
      <c r="I1187" s="12">
        <f t="shared" si="18"/>
        <v>6</v>
      </c>
    </row>
    <row r="1188" spans="1:9" x14ac:dyDescent="0.25">
      <c r="A1188" s="1" t="s">
        <v>235</v>
      </c>
      <c r="B1188" s="1" t="s">
        <v>9</v>
      </c>
      <c r="C1188" s="1" t="s">
        <v>19</v>
      </c>
      <c r="D1188" s="1" t="s">
        <v>25</v>
      </c>
      <c r="E1188" s="4" t="s">
        <v>10</v>
      </c>
      <c r="F1188" s="4">
        <v>54</v>
      </c>
      <c r="G1188" s="1" t="s">
        <v>11</v>
      </c>
      <c r="H1188" s="6">
        <v>43986</v>
      </c>
      <c r="I1188" s="12">
        <f t="shared" si="18"/>
        <v>6</v>
      </c>
    </row>
    <row r="1189" spans="1:9" x14ac:dyDescent="0.25">
      <c r="A1189" s="1" t="s">
        <v>252</v>
      </c>
      <c r="B1189" s="1" t="s">
        <v>9</v>
      </c>
      <c r="C1189" s="1" t="s">
        <v>19</v>
      </c>
      <c r="D1189" s="1" t="s">
        <v>25</v>
      </c>
      <c r="E1189" s="4" t="s">
        <v>10</v>
      </c>
      <c r="F1189" s="4">
        <v>60</v>
      </c>
      <c r="G1189" s="1" t="s">
        <v>17</v>
      </c>
      <c r="H1189" s="6">
        <v>43986</v>
      </c>
      <c r="I1189" s="12">
        <f t="shared" si="18"/>
        <v>6</v>
      </c>
    </row>
    <row r="1190" spans="1:9" x14ac:dyDescent="0.25">
      <c r="A1190" s="1" t="s">
        <v>241</v>
      </c>
      <c r="B1190" s="1" t="s">
        <v>9</v>
      </c>
      <c r="C1190" s="1" t="s">
        <v>9</v>
      </c>
      <c r="D1190" s="1" t="s">
        <v>13</v>
      </c>
      <c r="E1190" s="4" t="s">
        <v>10</v>
      </c>
      <c r="F1190" s="4">
        <v>61</v>
      </c>
      <c r="G1190" s="1" t="s">
        <v>17</v>
      </c>
      <c r="H1190" s="6">
        <v>43986</v>
      </c>
      <c r="I1190" s="12">
        <f t="shared" si="18"/>
        <v>6</v>
      </c>
    </row>
    <row r="1191" spans="1:9" x14ac:dyDescent="0.25">
      <c r="A1191" s="1" t="s">
        <v>233</v>
      </c>
      <c r="B1191" s="1" t="s">
        <v>9</v>
      </c>
      <c r="C1191" s="1" t="s">
        <v>9</v>
      </c>
      <c r="D1191" s="1" t="s">
        <v>9</v>
      </c>
      <c r="E1191" s="4" t="s">
        <v>10</v>
      </c>
      <c r="F1191" s="4">
        <v>78</v>
      </c>
      <c r="G1191" s="1" t="s">
        <v>11</v>
      </c>
      <c r="H1191" s="6">
        <v>43986</v>
      </c>
      <c r="I1191" s="12">
        <f t="shared" si="18"/>
        <v>6</v>
      </c>
    </row>
    <row r="1192" spans="1:9" x14ac:dyDescent="0.25">
      <c r="A1192" s="1" t="s">
        <v>232</v>
      </c>
      <c r="B1192" s="1" t="s">
        <v>9</v>
      </c>
      <c r="C1192" s="1" t="s">
        <v>160</v>
      </c>
      <c r="D1192" s="1" t="s">
        <v>160</v>
      </c>
      <c r="E1192" s="4" t="s">
        <v>10</v>
      </c>
      <c r="F1192" s="4">
        <v>6</v>
      </c>
      <c r="G1192" s="1" t="s">
        <v>11</v>
      </c>
      <c r="H1192" s="6">
        <v>43987</v>
      </c>
      <c r="I1192" s="12">
        <f t="shared" si="18"/>
        <v>6</v>
      </c>
    </row>
    <row r="1193" spans="1:9" x14ac:dyDescent="0.25">
      <c r="A1193" s="1" t="s">
        <v>229</v>
      </c>
      <c r="B1193" s="1" t="s">
        <v>9</v>
      </c>
      <c r="C1193" s="1" t="s">
        <v>9</v>
      </c>
      <c r="D1193" s="1" t="s">
        <v>9</v>
      </c>
      <c r="E1193" s="4" t="s">
        <v>10</v>
      </c>
      <c r="F1193" s="4">
        <v>9</v>
      </c>
      <c r="G1193" s="1" t="s">
        <v>11</v>
      </c>
      <c r="H1193" s="6">
        <v>43987</v>
      </c>
      <c r="I1193" s="12">
        <f t="shared" si="18"/>
        <v>6</v>
      </c>
    </row>
    <row r="1194" spans="1:9" x14ac:dyDescent="0.25">
      <c r="A1194" s="1" t="s">
        <v>1428</v>
      </c>
      <c r="B1194" s="1" t="s">
        <v>9</v>
      </c>
      <c r="C1194" s="1" t="s">
        <v>9</v>
      </c>
      <c r="D1194" s="1" t="s">
        <v>47</v>
      </c>
      <c r="E1194" s="4" t="s">
        <v>1301</v>
      </c>
      <c r="F1194" s="4">
        <v>15</v>
      </c>
      <c r="G1194" s="1" t="s">
        <v>17</v>
      </c>
      <c r="H1194" s="6">
        <v>43987</v>
      </c>
      <c r="I1194" s="12">
        <f t="shared" si="18"/>
        <v>6</v>
      </c>
    </row>
    <row r="1195" spans="1:9" x14ac:dyDescent="0.25">
      <c r="A1195" s="1" t="s">
        <v>246</v>
      </c>
      <c r="B1195" s="1" t="s">
        <v>9</v>
      </c>
      <c r="C1195" s="1" t="s">
        <v>9</v>
      </c>
      <c r="D1195" s="1" t="s">
        <v>16</v>
      </c>
      <c r="E1195" s="4" t="s">
        <v>10</v>
      </c>
      <c r="F1195" s="4">
        <v>17</v>
      </c>
      <c r="G1195" s="1" t="s">
        <v>17</v>
      </c>
      <c r="H1195" s="6">
        <v>43987</v>
      </c>
      <c r="I1195" s="12">
        <f t="shared" si="18"/>
        <v>6</v>
      </c>
    </row>
    <row r="1196" spans="1:9" x14ac:dyDescent="0.25">
      <c r="A1196" s="1" t="s">
        <v>1426</v>
      </c>
      <c r="B1196" s="1" t="s">
        <v>9</v>
      </c>
      <c r="C1196" s="1" t="s">
        <v>217</v>
      </c>
      <c r="D1196" s="1" t="s">
        <v>219</v>
      </c>
      <c r="E1196" s="4" t="s">
        <v>1301</v>
      </c>
      <c r="F1196" s="4">
        <v>17</v>
      </c>
      <c r="G1196" s="1" t="s">
        <v>17</v>
      </c>
      <c r="H1196" s="6">
        <v>43987</v>
      </c>
      <c r="I1196" s="12">
        <f t="shared" si="18"/>
        <v>6</v>
      </c>
    </row>
    <row r="1197" spans="1:9" x14ac:dyDescent="0.25">
      <c r="A1197" s="1" t="s">
        <v>157</v>
      </c>
      <c r="B1197" s="1" t="s">
        <v>9</v>
      </c>
      <c r="C1197" s="1" t="s">
        <v>9</v>
      </c>
      <c r="D1197" s="1" t="s">
        <v>9</v>
      </c>
      <c r="E1197" s="4" t="s">
        <v>10</v>
      </c>
      <c r="F1197" s="4">
        <v>29</v>
      </c>
      <c r="G1197" s="1" t="s">
        <v>11</v>
      </c>
      <c r="H1197" s="6">
        <v>43987</v>
      </c>
      <c r="I1197" s="12">
        <f t="shared" si="18"/>
        <v>6</v>
      </c>
    </row>
    <row r="1198" spans="1:9" x14ac:dyDescent="0.25">
      <c r="A1198" s="1" t="s">
        <v>15</v>
      </c>
      <c r="B1198" s="1" t="s">
        <v>9</v>
      </c>
      <c r="C1198" s="1" t="s">
        <v>9</v>
      </c>
      <c r="D1198" s="1" t="s">
        <v>16</v>
      </c>
      <c r="E1198" s="4" t="s">
        <v>10</v>
      </c>
      <c r="F1198" s="4">
        <v>36</v>
      </c>
      <c r="G1198" s="1" t="s">
        <v>17</v>
      </c>
      <c r="H1198" s="6">
        <v>43987</v>
      </c>
      <c r="I1198" s="12">
        <f t="shared" si="18"/>
        <v>6</v>
      </c>
    </row>
    <row r="1199" spans="1:9" x14ac:dyDescent="0.25">
      <c r="A1199" s="1" t="s">
        <v>1427</v>
      </c>
      <c r="B1199" s="1" t="s">
        <v>9</v>
      </c>
      <c r="C1199" s="1" t="s">
        <v>9</v>
      </c>
      <c r="D1199" s="1" t="s">
        <v>47</v>
      </c>
      <c r="E1199" s="4" t="s">
        <v>1301</v>
      </c>
      <c r="F1199" s="4">
        <v>38</v>
      </c>
      <c r="G1199" s="1" t="s">
        <v>17</v>
      </c>
      <c r="H1199" s="6">
        <v>43987</v>
      </c>
      <c r="I1199" s="12">
        <f t="shared" si="18"/>
        <v>6</v>
      </c>
    </row>
    <row r="1200" spans="1:9" x14ac:dyDescent="0.25">
      <c r="A1200" s="1" t="s">
        <v>208</v>
      </c>
      <c r="B1200" s="1" t="s">
        <v>9</v>
      </c>
      <c r="C1200" s="1" t="s">
        <v>108</v>
      </c>
      <c r="D1200" s="1" t="s">
        <v>209</v>
      </c>
      <c r="E1200" s="4" t="s">
        <v>10</v>
      </c>
      <c r="F1200" s="4">
        <v>42</v>
      </c>
      <c r="G1200" s="1" t="s">
        <v>11</v>
      </c>
      <c r="H1200" s="6">
        <v>43987</v>
      </c>
      <c r="I1200" s="12">
        <f t="shared" si="18"/>
        <v>6</v>
      </c>
    </row>
    <row r="1201" spans="1:9" x14ac:dyDescent="0.25">
      <c r="A1201" s="1" t="s">
        <v>250</v>
      </c>
      <c r="B1201" s="1" t="s">
        <v>9</v>
      </c>
      <c r="C1201" s="1" t="s">
        <v>9</v>
      </c>
      <c r="D1201" s="1" t="s">
        <v>47</v>
      </c>
      <c r="E1201" s="4" t="s">
        <v>10</v>
      </c>
      <c r="F1201" s="4">
        <v>42</v>
      </c>
      <c r="G1201" s="1" t="s">
        <v>17</v>
      </c>
      <c r="H1201" s="6">
        <v>43987</v>
      </c>
      <c r="I1201" s="12">
        <f t="shared" si="18"/>
        <v>6</v>
      </c>
    </row>
    <row r="1202" spans="1:9" x14ac:dyDescent="0.25">
      <c r="A1202" s="1" t="s">
        <v>1429</v>
      </c>
      <c r="B1202" s="1" t="s">
        <v>9</v>
      </c>
      <c r="C1202" s="1" t="s">
        <v>217</v>
      </c>
      <c r="D1202" s="1" t="s">
        <v>219</v>
      </c>
      <c r="E1202" s="4" t="s">
        <v>1301</v>
      </c>
      <c r="F1202" s="4">
        <v>42</v>
      </c>
      <c r="G1202" s="1" t="s">
        <v>11</v>
      </c>
      <c r="H1202" s="6">
        <v>43987</v>
      </c>
      <c r="I1202" s="12">
        <f t="shared" si="18"/>
        <v>6</v>
      </c>
    </row>
    <row r="1203" spans="1:9" x14ac:dyDescent="0.25">
      <c r="A1203" s="1" t="s">
        <v>115</v>
      </c>
      <c r="B1203" s="1" t="s">
        <v>9</v>
      </c>
      <c r="C1203" s="1" t="s">
        <v>108</v>
      </c>
      <c r="D1203" s="1" t="s">
        <v>108</v>
      </c>
      <c r="E1203" s="4" t="s">
        <v>10</v>
      </c>
      <c r="F1203" s="4">
        <v>49</v>
      </c>
      <c r="G1203" s="1" t="s">
        <v>11</v>
      </c>
      <c r="H1203" s="6">
        <v>43987</v>
      </c>
      <c r="I1203" s="12">
        <f t="shared" si="18"/>
        <v>6</v>
      </c>
    </row>
    <row r="1204" spans="1:9" x14ac:dyDescent="0.25">
      <c r="A1204" s="1" t="s">
        <v>240</v>
      </c>
      <c r="B1204" s="1" t="s">
        <v>9</v>
      </c>
      <c r="C1204" s="1" t="s">
        <v>9</v>
      </c>
      <c r="D1204" s="1" t="s">
        <v>9</v>
      </c>
      <c r="E1204" s="4" t="s">
        <v>10</v>
      </c>
      <c r="F1204" s="4">
        <v>55</v>
      </c>
      <c r="G1204" s="1" t="s">
        <v>17</v>
      </c>
      <c r="H1204" s="6">
        <v>43987</v>
      </c>
      <c r="I1204" s="12">
        <f t="shared" si="18"/>
        <v>6</v>
      </c>
    </row>
    <row r="1205" spans="1:9" x14ac:dyDescent="0.25">
      <c r="A1205" s="1" t="s">
        <v>146</v>
      </c>
      <c r="B1205" s="1" t="s">
        <v>9</v>
      </c>
      <c r="C1205" s="1" t="s">
        <v>9</v>
      </c>
      <c r="D1205" s="1" t="s">
        <v>16</v>
      </c>
      <c r="E1205" s="4" t="s">
        <v>10</v>
      </c>
      <c r="F1205" s="4">
        <v>56</v>
      </c>
      <c r="G1205" s="1" t="s">
        <v>11</v>
      </c>
      <c r="H1205" s="6">
        <v>43987</v>
      </c>
      <c r="I1205" s="12">
        <f t="shared" si="18"/>
        <v>6</v>
      </c>
    </row>
    <row r="1206" spans="1:9" x14ac:dyDescent="0.25">
      <c r="A1206" s="1" t="s">
        <v>1431</v>
      </c>
      <c r="B1206" s="1" t="s">
        <v>9</v>
      </c>
      <c r="C1206" s="1" t="s">
        <v>9</v>
      </c>
      <c r="D1206" s="1" t="s">
        <v>47</v>
      </c>
      <c r="E1206" s="4" t="s">
        <v>1301</v>
      </c>
      <c r="F1206" s="4">
        <v>58</v>
      </c>
      <c r="G1206" s="1" t="s">
        <v>17</v>
      </c>
      <c r="H1206" s="6">
        <v>43987</v>
      </c>
      <c r="I1206" s="12">
        <f t="shared" si="18"/>
        <v>6</v>
      </c>
    </row>
    <row r="1207" spans="1:9" x14ac:dyDescent="0.25">
      <c r="A1207" s="1" t="s">
        <v>242</v>
      </c>
      <c r="B1207" s="1" t="s">
        <v>9</v>
      </c>
      <c r="C1207" s="1" t="s">
        <v>9</v>
      </c>
      <c r="D1207" s="1" t="s">
        <v>16</v>
      </c>
      <c r="E1207" s="4" t="s">
        <v>10</v>
      </c>
      <c r="F1207" s="4">
        <v>67</v>
      </c>
      <c r="G1207" s="1" t="s">
        <v>17</v>
      </c>
      <c r="H1207" s="6">
        <v>43987</v>
      </c>
      <c r="I1207" s="12">
        <f t="shared" si="18"/>
        <v>6</v>
      </c>
    </row>
    <row r="1208" spans="1:9" x14ac:dyDescent="0.25">
      <c r="A1208" s="1" t="s">
        <v>1430</v>
      </c>
      <c r="B1208" s="1" t="s">
        <v>9</v>
      </c>
      <c r="C1208" s="1" t="s">
        <v>9</v>
      </c>
      <c r="D1208" s="1" t="s">
        <v>47</v>
      </c>
      <c r="E1208" s="4" t="s">
        <v>1301</v>
      </c>
      <c r="F1208" s="4">
        <v>77</v>
      </c>
      <c r="G1208" s="1" t="s">
        <v>17</v>
      </c>
      <c r="H1208" s="6">
        <v>43987</v>
      </c>
      <c r="I1208" s="12">
        <f t="shared" si="18"/>
        <v>6</v>
      </c>
    </row>
    <row r="1209" spans="1:9" x14ac:dyDescent="0.25">
      <c r="A1209" s="1" t="s">
        <v>237</v>
      </c>
      <c r="B1209" s="1" t="s">
        <v>9</v>
      </c>
      <c r="C1209" s="1" t="s">
        <v>9</v>
      </c>
      <c r="D1209" s="1" t="s">
        <v>13</v>
      </c>
      <c r="E1209" s="4" t="s">
        <v>10</v>
      </c>
      <c r="F1209" s="4">
        <v>83</v>
      </c>
      <c r="G1209" s="1" t="s">
        <v>11</v>
      </c>
      <c r="H1209" s="6">
        <v>43987</v>
      </c>
      <c r="I1209" s="12">
        <f t="shared" si="18"/>
        <v>6</v>
      </c>
    </row>
    <row r="1210" spans="1:9" x14ac:dyDescent="0.25">
      <c r="A1210" s="1" t="s">
        <v>1442</v>
      </c>
      <c r="B1210" s="1" t="s">
        <v>9</v>
      </c>
      <c r="C1210" s="1" t="s">
        <v>108</v>
      </c>
      <c r="D1210" s="1" t="s">
        <v>108</v>
      </c>
      <c r="E1210" s="4" t="s">
        <v>1301</v>
      </c>
      <c r="F1210" s="4">
        <v>11</v>
      </c>
      <c r="G1210" s="1" t="s">
        <v>17</v>
      </c>
      <c r="H1210" s="6">
        <v>43988</v>
      </c>
      <c r="I1210" s="12">
        <f t="shared" si="18"/>
        <v>6</v>
      </c>
    </row>
    <row r="1211" spans="1:9" x14ac:dyDescent="0.25">
      <c r="A1211" s="1" t="s">
        <v>149</v>
      </c>
      <c r="B1211" s="1" t="s">
        <v>9</v>
      </c>
      <c r="C1211" s="1" t="s">
        <v>34</v>
      </c>
      <c r="D1211" s="1" t="s">
        <v>129</v>
      </c>
      <c r="E1211" s="4" t="s">
        <v>10</v>
      </c>
      <c r="F1211" s="4">
        <v>18</v>
      </c>
      <c r="G1211" s="1" t="s">
        <v>11</v>
      </c>
      <c r="H1211" s="6">
        <v>43988</v>
      </c>
      <c r="I1211" s="12">
        <f t="shared" si="18"/>
        <v>6</v>
      </c>
    </row>
    <row r="1212" spans="1:9" x14ac:dyDescent="0.25">
      <c r="A1212" s="1" t="s">
        <v>1452</v>
      </c>
      <c r="B1212" s="1" t="s">
        <v>9</v>
      </c>
      <c r="C1212" s="1" t="s">
        <v>19</v>
      </c>
      <c r="D1212" s="1" t="s">
        <v>25</v>
      </c>
      <c r="E1212" s="4" t="s">
        <v>1301</v>
      </c>
      <c r="F1212" s="4">
        <v>18</v>
      </c>
      <c r="G1212" s="1" t="s">
        <v>11</v>
      </c>
      <c r="H1212" s="6">
        <v>43988</v>
      </c>
      <c r="I1212" s="12">
        <f t="shared" si="18"/>
        <v>6</v>
      </c>
    </row>
    <row r="1213" spans="1:9" x14ac:dyDescent="0.25">
      <c r="A1213" s="1" t="s">
        <v>1456</v>
      </c>
      <c r="B1213" s="1" t="s">
        <v>9</v>
      </c>
      <c r="C1213" s="1" t="s">
        <v>19</v>
      </c>
      <c r="D1213" s="1" t="s">
        <v>25</v>
      </c>
      <c r="E1213" s="4" t="s">
        <v>1301</v>
      </c>
      <c r="F1213" s="4">
        <v>18</v>
      </c>
      <c r="G1213" s="1" t="s">
        <v>11</v>
      </c>
      <c r="H1213" s="6">
        <v>43988</v>
      </c>
      <c r="I1213" s="12">
        <f t="shared" si="18"/>
        <v>6</v>
      </c>
    </row>
    <row r="1214" spans="1:9" x14ac:dyDescent="0.25">
      <c r="A1214" s="1" t="s">
        <v>1458</v>
      </c>
      <c r="B1214" s="1" t="s">
        <v>9</v>
      </c>
      <c r="C1214" s="1" t="s">
        <v>19</v>
      </c>
      <c r="D1214" s="1" t="s">
        <v>25</v>
      </c>
      <c r="E1214" s="4" t="s">
        <v>1301</v>
      </c>
      <c r="F1214" s="4">
        <v>19</v>
      </c>
      <c r="G1214" s="1" t="s">
        <v>11</v>
      </c>
      <c r="H1214" s="6">
        <v>43988</v>
      </c>
      <c r="I1214" s="12">
        <f t="shared" si="18"/>
        <v>6</v>
      </c>
    </row>
    <row r="1215" spans="1:9" x14ac:dyDescent="0.25">
      <c r="A1215" s="1" t="s">
        <v>1460</v>
      </c>
      <c r="B1215" s="1" t="s">
        <v>9</v>
      </c>
      <c r="C1215" s="1" t="s">
        <v>19</v>
      </c>
      <c r="D1215" s="1" t="s">
        <v>25</v>
      </c>
      <c r="E1215" s="4" t="s">
        <v>1301</v>
      </c>
      <c r="F1215" s="4">
        <v>19</v>
      </c>
      <c r="G1215" s="1" t="s">
        <v>11</v>
      </c>
      <c r="H1215" s="6">
        <v>43988</v>
      </c>
      <c r="I1215" s="12">
        <f t="shared" si="18"/>
        <v>6</v>
      </c>
    </row>
    <row r="1216" spans="1:9" x14ac:dyDescent="0.25">
      <c r="A1216" s="1" t="s">
        <v>1461</v>
      </c>
      <c r="B1216" s="1" t="s">
        <v>9</v>
      </c>
      <c r="C1216" s="1" t="s">
        <v>19</v>
      </c>
      <c r="D1216" s="1" t="s">
        <v>25</v>
      </c>
      <c r="E1216" s="4" t="s">
        <v>1301</v>
      </c>
      <c r="F1216" s="4">
        <v>19</v>
      </c>
      <c r="G1216" s="1" t="s">
        <v>11</v>
      </c>
      <c r="H1216" s="6">
        <v>43988</v>
      </c>
      <c r="I1216" s="12">
        <f t="shared" si="18"/>
        <v>6</v>
      </c>
    </row>
    <row r="1217" spans="1:9" x14ac:dyDescent="0.25">
      <c r="A1217" s="1" t="s">
        <v>1438</v>
      </c>
      <c r="B1217" s="1" t="s">
        <v>9</v>
      </c>
      <c r="C1217" s="1" t="s">
        <v>19</v>
      </c>
      <c r="D1217" s="1" t="s">
        <v>25</v>
      </c>
      <c r="E1217" s="4" t="s">
        <v>1301</v>
      </c>
      <c r="F1217" s="4">
        <v>20</v>
      </c>
      <c r="G1217" s="1" t="s">
        <v>11</v>
      </c>
      <c r="H1217" s="6">
        <v>43988</v>
      </c>
      <c r="I1217" s="12">
        <f t="shared" si="18"/>
        <v>6</v>
      </c>
    </row>
    <row r="1218" spans="1:9" x14ac:dyDescent="0.25">
      <c r="A1218" s="1" t="s">
        <v>1451</v>
      </c>
      <c r="B1218" s="1" t="s">
        <v>9</v>
      </c>
      <c r="C1218" s="1" t="s">
        <v>19</v>
      </c>
      <c r="D1218" s="1" t="s">
        <v>25</v>
      </c>
      <c r="E1218" s="4" t="s">
        <v>1301</v>
      </c>
      <c r="F1218" s="4">
        <v>20</v>
      </c>
      <c r="G1218" s="1" t="s">
        <v>11</v>
      </c>
      <c r="H1218" s="6">
        <v>43988</v>
      </c>
      <c r="I1218" s="12">
        <f t="shared" ref="I1218:I1281" si="19">MONTH(H1218)</f>
        <v>6</v>
      </c>
    </row>
    <row r="1219" spans="1:9" x14ac:dyDescent="0.25">
      <c r="A1219" s="1" t="s">
        <v>1455</v>
      </c>
      <c r="B1219" s="1" t="s">
        <v>9</v>
      </c>
      <c r="C1219" s="1" t="s">
        <v>19</v>
      </c>
      <c r="D1219" s="1" t="s">
        <v>25</v>
      </c>
      <c r="E1219" s="4" t="s">
        <v>1301</v>
      </c>
      <c r="F1219" s="4">
        <v>20</v>
      </c>
      <c r="G1219" s="1" t="s">
        <v>11</v>
      </c>
      <c r="H1219" s="6">
        <v>43988</v>
      </c>
      <c r="I1219" s="12">
        <f t="shared" si="19"/>
        <v>6</v>
      </c>
    </row>
    <row r="1220" spans="1:9" x14ac:dyDescent="0.25">
      <c r="A1220" s="2" t="s">
        <v>1457</v>
      </c>
      <c r="B1220" s="1" t="s">
        <v>9</v>
      </c>
      <c r="C1220" s="1" t="s">
        <v>19</v>
      </c>
      <c r="D1220" s="1" t="s">
        <v>25</v>
      </c>
      <c r="E1220" s="4" t="s">
        <v>1301</v>
      </c>
      <c r="F1220" s="4">
        <v>21</v>
      </c>
      <c r="G1220" s="1" t="s">
        <v>11</v>
      </c>
      <c r="H1220" s="6">
        <v>43988</v>
      </c>
      <c r="I1220" s="12">
        <f t="shared" si="19"/>
        <v>6</v>
      </c>
    </row>
    <row r="1221" spans="1:9" x14ac:dyDescent="0.25">
      <c r="A1221" s="1" t="s">
        <v>1459</v>
      </c>
      <c r="B1221" s="1" t="s">
        <v>9</v>
      </c>
      <c r="C1221" s="1" t="s">
        <v>19</v>
      </c>
      <c r="D1221" s="1" t="s">
        <v>25</v>
      </c>
      <c r="E1221" s="4" t="s">
        <v>1301</v>
      </c>
      <c r="F1221" s="4">
        <v>21</v>
      </c>
      <c r="G1221" s="1" t="s">
        <v>11</v>
      </c>
      <c r="H1221" s="6">
        <v>43988</v>
      </c>
      <c r="I1221" s="12">
        <f t="shared" si="19"/>
        <v>6</v>
      </c>
    </row>
    <row r="1222" spans="1:9" x14ac:dyDescent="0.25">
      <c r="A1222" s="1" t="s">
        <v>153</v>
      </c>
      <c r="B1222" s="1" t="s">
        <v>9</v>
      </c>
      <c r="C1222" s="1" t="s">
        <v>34</v>
      </c>
      <c r="D1222" s="1" t="s">
        <v>129</v>
      </c>
      <c r="E1222" s="4" t="s">
        <v>10</v>
      </c>
      <c r="F1222" s="4">
        <v>22</v>
      </c>
      <c r="G1222" s="1" t="s">
        <v>11</v>
      </c>
      <c r="H1222" s="6">
        <v>43988</v>
      </c>
      <c r="I1222" s="12">
        <f t="shared" si="19"/>
        <v>6</v>
      </c>
    </row>
    <row r="1223" spans="1:9" x14ac:dyDescent="0.25">
      <c r="A1223" s="1" t="s">
        <v>154</v>
      </c>
      <c r="B1223" s="1" t="s">
        <v>9</v>
      </c>
      <c r="C1223" s="1" t="s">
        <v>34</v>
      </c>
      <c r="D1223" s="1" t="s">
        <v>155</v>
      </c>
      <c r="E1223" s="4" t="s">
        <v>10</v>
      </c>
      <c r="F1223" s="4">
        <v>23</v>
      </c>
      <c r="G1223" s="1" t="s">
        <v>11</v>
      </c>
      <c r="H1223" s="6">
        <v>43988</v>
      </c>
      <c r="I1223" s="12">
        <f t="shared" si="19"/>
        <v>6</v>
      </c>
    </row>
    <row r="1224" spans="1:9" x14ac:dyDescent="0.25">
      <c r="A1224" s="1" t="s">
        <v>1454</v>
      </c>
      <c r="B1224" s="1" t="s">
        <v>9</v>
      </c>
      <c r="C1224" s="1" t="s">
        <v>19</v>
      </c>
      <c r="D1224" s="1" t="s">
        <v>25</v>
      </c>
      <c r="E1224" s="4" t="s">
        <v>1301</v>
      </c>
      <c r="F1224" s="4">
        <v>23</v>
      </c>
      <c r="G1224" s="1" t="s">
        <v>11</v>
      </c>
      <c r="H1224" s="6">
        <v>43988</v>
      </c>
      <c r="I1224" s="12">
        <f t="shared" si="19"/>
        <v>6</v>
      </c>
    </row>
    <row r="1225" spans="1:9" x14ac:dyDescent="0.25">
      <c r="A1225" s="1" t="s">
        <v>1439</v>
      </c>
      <c r="B1225" s="1" t="s">
        <v>9</v>
      </c>
      <c r="C1225" s="1" t="s">
        <v>9</v>
      </c>
      <c r="D1225" s="1" t="s">
        <v>47</v>
      </c>
      <c r="E1225" s="4" t="s">
        <v>1301</v>
      </c>
      <c r="F1225" s="4">
        <v>25</v>
      </c>
      <c r="G1225" s="1" t="s">
        <v>11</v>
      </c>
      <c r="H1225" s="6">
        <v>43988</v>
      </c>
      <c r="I1225" s="12">
        <f t="shared" si="19"/>
        <v>6</v>
      </c>
    </row>
    <row r="1226" spans="1:9" x14ac:dyDescent="0.25">
      <c r="A1226" s="1" t="s">
        <v>1433</v>
      </c>
      <c r="B1226" s="1" t="s">
        <v>9</v>
      </c>
      <c r="C1226" s="1" t="s">
        <v>9</v>
      </c>
      <c r="D1226" s="1" t="s">
        <v>9</v>
      </c>
      <c r="E1226" s="4" t="s">
        <v>1301</v>
      </c>
      <c r="F1226" s="4">
        <v>26</v>
      </c>
      <c r="G1226" s="1" t="s">
        <v>11</v>
      </c>
      <c r="H1226" s="6">
        <v>43988</v>
      </c>
      <c r="I1226" s="12">
        <f t="shared" si="19"/>
        <v>6</v>
      </c>
    </row>
    <row r="1227" spans="1:9" x14ac:dyDescent="0.25">
      <c r="A1227" s="1" t="s">
        <v>1443</v>
      </c>
      <c r="B1227" s="1" t="s">
        <v>9</v>
      </c>
      <c r="C1227" s="1" t="s">
        <v>108</v>
      </c>
      <c r="D1227" s="1" t="s">
        <v>108</v>
      </c>
      <c r="E1227" s="4" t="s">
        <v>1301</v>
      </c>
      <c r="F1227" s="4">
        <v>27</v>
      </c>
      <c r="G1227" s="1" t="s">
        <v>11</v>
      </c>
      <c r="H1227" s="6">
        <v>43988</v>
      </c>
      <c r="I1227" s="12">
        <f t="shared" si="19"/>
        <v>6</v>
      </c>
    </row>
    <row r="1228" spans="1:9" x14ac:dyDescent="0.25">
      <c r="A1228" s="1" t="s">
        <v>1440</v>
      </c>
      <c r="B1228" s="1" t="s">
        <v>9</v>
      </c>
      <c r="C1228" s="1" t="s">
        <v>9</v>
      </c>
      <c r="D1228" s="1" t="s">
        <v>689</v>
      </c>
      <c r="E1228" s="4" t="s">
        <v>1301</v>
      </c>
      <c r="F1228" s="4">
        <v>28</v>
      </c>
      <c r="G1228" s="1" t="s">
        <v>17</v>
      </c>
      <c r="H1228" s="6">
        <v>43988</v>
      </c>
      <c r="I1228" s="12">
        <f t="shared" si="19"/>
        <v>6</v>
      </c>
    </row>
    <row r="1229" spans="1:9" x14ac:dyDescent="0.25">
      <c r="A1229" s="1" t="s">
        <v>185</v>
      </c>
      <c r="B1229" s="1" t="s">
        <v>9</v>
      </c>
      <c r="C1229" s="1" t="s">
        <v>9</v>
      </c>
      <c r="D1229" s="1" t="s">
        <v>16</v>
      </c>
      <c r="E1229" s="4" t="s">
        <v>10</v>
      </c>
      <c r="F1229" s="4">
        <v>30</v>
      </c>
      <c r="G1229" s="1" t="s">
        <v>17</v>
      </c>
      <c r="H1229" s="6">
        <v>43988</v>
      </c>
      <c r="I1229" s="12">
        <f t="shared" si="19"/>
        <v>6</v>
      </c>
    </row>
    <row r="1230" spans="1:9" x14ac:dyDescent="0.25">
      <c r="A1230" s="1" t="s">
        <v>1444</v>
      </c>
      <c r="B1230" s="1" t="s">
        <v>9</v>
      </c>
      <c r="C1230" s="1" t="s">
        <v>9</v>
      </c>
      <c r="D1230" s="1" t="s">
        <v>9</v>
      </c>
      <c r="E1230" s="4" t="s">
        <v>1301</v>
      </c>
      <c r="F1230" s="4">
        <v>32</v>
      </c>
      <c r="G1230" s="1" t="s">
        <v>11</v>
      </c>
      <c r="H1230" s="6">
        <v>43988</v>
      </c>
      <c r="I1230" s="12">
        <f t="shared" si="19"/>
        <v>6</v>
      </c>
    </row>
    <row r="1231" spans="1:9" x14ac:dyDescent="0.25">
      <c r="A1231" s="1" t="s">
        <v>1448</v>
      </c>
      <c r="B1231" s="1" t="s">
        <v>9</v>
      </c>
      <c r="C1231" s="1" t="s">
        <v>9</v>
      </c>
      <c r="D1231" s="1" t="s">
        <v>47</v>
      </c>
      <c r="E1231" s="4" t="s">
        <v>1301</v>
      </c>
      <c r="F1231" s="4">
        <v>32</v>
      </c>
      <c r="G1231" s="1" t="s">
        <v>11</v>
      </c>
      <c r="H1231" s="6">
        <v>43988</v>
      </c>
      <c r="I1231" s="12">
        <f t="shared" si="19"/>
        <v>6</v>
      </c>
    </row>
    <row r="1232" spans="1:9" x14ac:dyDescent="0.25">
      <c r="A1232" s="1" t="s">
        <v>1462</v>
      </c>
      <c r="B1232" s="1" t="s">
        <v>9</v>
      </c>
      <c r="C1232" s="1" t="s">
        <v>191</v>
      </c>
      <c r="D1232" s="1" t="s">
        <v>766</v>
      </c>
      <c r="E1232" s="4" t="s">
        <v>1301</v>
      </c>
      <c r="F1232" s="4">
        <v>32</v>
      </c>
      <c r="G1232" s="1" t="s">
        <v>17</v>
      </c>
      <c r="H1232" s="6">
        <v>43988</v>
      </c>
      <c r="I1232" s="12">
        <f t="shared" si="19"/>
        <v>6</v>
      </c>
    </row>
    <row r="1233" spans="1:9" x14ac:dyDescent="0.25">
      <c r="A1233" s="1" t="s">
        <v>1437</v>
      </c>
      <c r="B1233" s="1" t="s">
        <v>9</v>
      </c>
      <c r="C1233" s="1" t="s">
        <v>9</v>
      </c>
      <c r="D1233" s="1" t="s">
        <v>47</v>
      </c>
      <c r="E1233" s="4" t="s">
        <v>1301</v>
      </c>
      <c r="F1233" s="4">
        <v>34</v>
      </c>
      <c r="G1233" s="1" t="s">
        <v>17</v>
      </c>
      <c r="H1233" s="6">
        <v>43988</v>
      </c>
      <c r="I1233" s="12">
        <f t="shared" si="19"/>
        <v>6</v>
      </c>
    </row>
    <row r="1234" spans="1:9" x14ac:dyDescent="0.25">
      <c r="A1234" s="1" t="s">
        <v>1447</v>
      </c>
      <c r="B1234" s="1" t="s">
        <v>9</v>
      </c>
      <c r="C1234" s="1" t="s">
        <v>9</v>
      </c>
      <c r="D1234" s="1" t="s">
        <v>47</v>
      </c>
      <c r="E1234" s="4" t="s">
        <v>1301</v>
      </c>
      <c r="F1234" s="4">
        <v>34</v>
      </c>
      <c r="G1234" s="1" t="s">
        <v>11</v>
      </c>
      <c r="H1234" s="6">
        <v>43988</v>
      </c>
      <c r="I1234" s="12">
        <f t="shared" si="19"/>
        <v>6</v>
      </c>
    </row>
    <row r="1235" spans="1:9" x14ac:dyDescent="0.25">
      <c r="A1235" s="1" t="s">
        <v>1446</v>
      </c>
      <c r="B1235" s="1" t="s">
        <v>9</v>
      </c>
      <c r="C1235" s="1" t="s">
        <v>9</v>
      </c>
      <c r="D1235" s="1" t="s">
        <v>9</v>
      </c>
      <c r="E1235" s="4" t="s">
        <v>1301</v>
      </c>
      <c r="F1235" s="4">
        <v>36</v>
      </c>
      <c r="G1235" s="1" t="s">
        <v>17</v>
      </c>
      <c r="H1235" s="6">
        <v>43988</v>
      </c>
      <c r="I1235" s="12">
        <f t="shared" si="19"/>
        <v>6</v>
      </c>
    </row>
    <row r="1236" spans="1:9" x14ac:dyDescent="0.25">
      <c r="A1236" s="1" t="s">
        <v>1453</v>
      </c>
      <c r="B1236" s="1" t="s">
        <v>9</v>
      </c>
      <c r="C1236" s="1" t="s">
        <v>19</v>
      </c>
      <c r="D1236" s="1" t="s">
        <v>25</v>
      </c>
      <c r="E1236" s="4" t="s">
        <v>1301</v>
      </c>
      <c r="F1236" s="4">
        <v>36</v>
      </c>
      <c r="G1236" s="1" t="s">
        <v>11</v>
      </c>
      <c r="H1236" s="6">
        <v>43988</v>
      </c>
      <c r="I1236" s="12">
        <f t="shared" si="19"/>
        <v>6</v>
      </c>
    </row>
    <row r="1237" spans="1:9" x14ac:dyDescent="0.25">
      <c r="A1237" s="1" t="s">
        <v>247</v>
      </c>
      <c r="B1237" s="1" t="s">
        <v>9</v>
      </c>
      <c r="C1237" s="1" t="s">
        <v>34</v>
      </c>
      <c r="D1237" s="1" t="s">
        <v>155</v>
      </c>
      <c r="E1237" s="4" t="s">
        <v>10</v>
      </c>
      <c r="F1237" s="4">
        <v>38</v>
      </c>
      <c r="G1237" s="1" t="s">
        <v>17</v>
      </c>
      <c r="H1237" s="6">
        <v>43988</v>
      </c>
      <c r="I1237" s="12">
        <f t="shared" si="19"/>
        <v>6</v>
      </c>
    </row>
    <row r="1238" spans="1:9" x14ac:dyDescent="0.25">
      <c r="A1238" s="1" t="s">
        <v>1449</v>
      </c>
      <c r="B1238" s="1" t="s">
        <v>9</v>
      </c>
      <c r="C1238" s="1" t="s">
        <v>19</v>
      </c>
      <c r="D1238" s="1" t="s">
        <v>25</v>
      </c>
      <c r="E1238" s="4" t="s">
        <v>1301</v>
      </c>
      <c r="F1238" s="4">
        <v>39</v>
      </c>
      <c r="G1238" s="1" t="s">
        <v>17</v>
      </c>
      <c r="H1238" s="6">
        <v>43988</v>
      </c>
      <c r="I1238" s="12">
        <f t="shared" si="19"/>
        <v>6</v>
      </c>
    </row>
    <row r="1239" spans="1:9" x14ac:dyDescent="0.25">
      <c r="A1239" s="1" t="s">
        <v>1434</v>
      </c>
      <c r="B1239" s="1" t="s">
        <v>9</v>
      </c>
      <c r="C1239" s="1" t="s">
        <v>9</v>
      </c>
      <c r="D1239" s="1" t="s">
        <v>56</v>
      </c>
      <c r="E1239" s="4" t="s">
        <v>1301</v>
      </c>
      <c r="F1239" s="4">
        <v>40</v>
      </c>
      <c r="G1239" s="1" t="s">
        <v>11</v>
      </c>
      <c r="H1239" s="6">
        <v>43988</v>
      </c>
      <c r="I1239" s="12">
        <f t="shared" si="19"/>
        <v>6</v>
      </c>
    </row>
    <row r="1240" spans="1:9" x14ac:dyDescent="0.25">
      <c r="A1240" s="1" t="s">
        <v>1435</v>
      </c>
      <c r="B1240" s="1" t="s">
        <v>9</v>
      </c>
      <c r="C1240" s="1" t="s">
        <v>9</v>
      </c>
      <c r="D1240" s="1" t="s">
        <v>56</v>
      </c>
      <c r="E1240" s="4" t="s">
        <v>1301</v>
      </c>
      <c r="F1240" s="4">
        <v>40</v>
      </c>
      <c r="G1240" s="1" t="s">
        <v>17</v>
      </c>
      <c r="H1240" s="6">
        <v>43988</v>
      </c>
      <c r="I1240" s="12">
        <f t="shared" si="19"/>
        <v>6</v>
      </c>
    </row>
    <row r="1241" spans="1:9" x14ac:dyDescent="0.25">
      <c r="A1241" s="1" t="s">
        <v>187</v>
      </c>
      <c r="B1241" s="1" t="s">
        <v>9</v>
      </c>
      <c r="C1241" s="1" t="s">
        <v>19</v>
      </c>
      <c r="D1241" s="1" t="s">
        <v>31</v>
      </c>
      <c r="E1241" s="4" t="s">
        <v>10</v>
      </c>
      <c r="F1241" s="4">
        <v>41</v>
      </c>
      <c r="G1241" s="1" t="s">
        <v>17</v>
      </c>
      <c r="H1241" s="6">
        <v>43988</v>
      </c>
      <c r="I1241" s="12">
        <f t="shared" si="19"/>
        <v>6</v>
      </c>
    </row>
    <row r="1242" spans="1:9" x14ac:dyDescent="0.25">
      <c r="A1242" s="1" t="s">
        <v>1432</v>
      </c>
      <c r="B1242" s="1" t="s">
        <v>9</v>
      </c>
      <c r="C1242" s="1" t="s">
        <v>19</v>
      </c>
      <c r="D1242" s="1" t="s">
        <v>25</v>
      </c>
      <c r="E1242" s="4" t="s">
        <v>1301</v>
      </c>
      <c r="F1242" s="4">
        <v>44</v>
      </c>
      <c r="G1242" s="1" t="s">
        <v>11</v>
      </c>
      <c r="H1242" s="6">
        <v>43988</v>
      </c>
      <c r="I1242" s="12">
        <f t="shared" si="19"/>
        <v>6</v>
      </c>
    </row>
    <row r="1243" spans="1:9" x14ac:dyDescent="0.25">
      <c r="A1243" s="1" t="s">
        <v>142</v>
      </c>
      <c r="B1243" s="1" t="s">
        <v>9</v>
      </c>
      <c r="C1243" s="1" t="s">
        <v>19</v>
      </c>
      <c r="D1243" s="1" t="s">
        <v>31</v>
      </c>
      <c r="E1243" s="4" t="s">
        <v>10</v>
      </c>
      <c r="F1243" s="4">
        <v>50</v>
      </c>
      <c r="G1243" s="1" t="s">
        <v>11</v>
      </c>
      <c r="H1243" s="6">
        <v>43988</v>
      </c>
      <c r="I1243" s="12">
        <f t="shared" si="19"/>
        <v>6</v>
      </c>
    </row>
    <row r="1244" spans="1:9" x14ac:dyDescent="0.25">
      <c r="A1244" s="1" t="s">
        <v>1441</v>
      </c>
      <c r="B1244" s="1" t="s">
        <v>9</v>
      </c>
      <c r="C1244" s="1" t="s">
        <v>9</v>
      </c>
      <c r="D1244" s="1" t="s">
        <v>689</v>
      </c>
      <c r="E1244" s="4" t="s">
        <v>1301</v>
      </c>
      <c r="F1244" s="4">
        <v>55</v>
      </c>
      <c r="G1244" s="1" t="s">
        <v>11</v>
      </c>
      <c r="H1244" s="6">
        <v>43988</v>
      </c>
      <c r="I1244" s="12">
        <f t="shared" si="19"/>
        <v>6</v>
      </c>
    </row>
    <row r="1245" spans="1:9" x14ac:dyDescent="0.25">
      <c r="A1245" s="1" t="s">
        <v>1445</v>
      </c>
      <c r="B1245" s="1" t="s">
        <v>9</v>
      </c>
      <c r="C1245" s="1" t="s">
        <v>9</v>
      </c>
      <c r="D1245" s="1" t="s">
        <v>9</v>
      </c>
      <c r="E1245" s="4" t="s">
        <v>1301</v>
      </c>
      <c r="F1245" s="4">
        <v>56</v>
      </c>
      <c r="G1245" s="1" t="s">
        <v>17</v>
      </c>
      <c r="H1245" s="6">
        <v>43988</v>
      </c>
      <c r="I1245" s="12">
        <f t="shared" si="19"/>
        <v>6</v>
      </c>
    </row>
    <row r="1246" spans="1:9" x14ac:dyDescent="0.25">
      <c r="A1246" s="1" t="s">
        <v>122</v>
      </c>
      <c r="B1246" s="1" t="s">
        <v>9</v>
      </c>
      <c r="C1246" s="1" t="s">
        <v>19</v>
      </c>
      <c r="D1246" s="1" t="s">
        <v>31</v>
      </c>
      <c r="E1246" s="4" t="s">
        <v>10</v>
      </c>
      <c r="F1246" s="4">
        <v>60</v>
      </c>
      <c r="G1246" s="1" t="s">
        <v>11</v>
      </c>
      <c r="H1246" s="6">
        <v>43988</v>
      </c>
      <c r="I1246" s="12">
        <f t="shared" si="19"/>
        <v>6</v>
      </c>
    </row>
    <row r="1247" spans="1:9" x14ac:dyDescent="0.25">
      <c r="A1247" s="1" t="s">
        <v>148</v>
      </c>
      <c r="B1247" s="1" t="s">
        <v>9</v>
      </c>
      <c r="C1247" s="1" t="s">
        <v>9</v>
      </c>
      <c r="D1247" s="1" t="s">
        <v>13</v>
      </c>
      <c r="E1247" s="4" t="s">
        <v>10</v>
      </c>
      <c r="F1247" s="4">
        <v>61</v>
      </c>
      <c r="G1247" s="1" t="s">
        <v>11</v>
      </c>
      <c r="H1247" s="6">
        <v>43988</v>
      </c>
      <c r="I1247" s="12">
        <f t="shared" si="19"/>
        <v>6</v>
      </c>
    </row>
    <row r="1248" spans="1:9" x14ac:dyDescent="0.25">
      <c r="A1248" s="1" t="s">
        <v>1436</v>
      </c>
      <c r="B1248" s="1" t="s">
        <v>9</v>
      </c>
      <c r="C1248" s="1" t="s">
        <v>19</v>
      </c>
      <c r="D1248" s="1" t="s">
        <v>25</v>
      </c>
      <c r="E1248" s="4" t="s">
        <v>1301</v>
      </c>
      <c r="F1248" s="4">
        <v>62</v>
      </c>
      <c r="G1248" s="1" t="s">
        <v>11</v>
      </c>
      <c r="H1248" s="6">
        <v>43988</v>
      </c>
      <c r="I1248" s="12">
        <f t="shared" si="19"/>
        <v>6</v>
      </c>
    </row>
    <row r="1249" spans="1:9" x14ac:dyDescent="0.25">
      <c r="A1249" s="1" t="s">
        <v>1450</v>
      </c>
      <c r="B1249" s="1" t="s">
        <v>9</v>
      </c>
      <c r="C1249" s="1" t="s">
        <v>19</v>
      </c>
      <c r="D1249" s="1" t="s">
        <v>25</v>
      </c>
      <c r="E1249" s="4" t="s">
        <v>1301</v>
      </c>
      <c r="F1249" s="4">
        <v>68</v>
      </c>
      <c r="G1249" s="1" t="s">
        <v>17</v>
      </c>
      <c r="H1249" s="6">
        <v>43988</v>
      </c>
      <c r="I1249" s="12">
        <f t="shared" si="19"/>
        <v>6</v>
      </c>
    </row>
    <row r="1250" spans="1:9" x14ac:dyDescent="0.25">
      <c r="A1250" s="1" t="s">
        <v>23</v>
      </c>
      <c r="B1250" s="1" t="s">
        <v>9</v>
      </c>
      <c r="C1250" s="1" t="s">
        <v>9</v>
      </c>
      <c r="D1250" s="1" t="s">
        <v>16</v>
      </c>
      <c r="E1250" s="4" t="s">
        <v>10</v>
      </c>
      <c r="F1250" s="4">
        <v>22</v>
      </c>
      <c r="G1250" s="1" t="s">
        <v>17</v>
      </c>
      <c r="H1250" s="6">
        <v>43989</v>
      </c>
      <c r="I1250" s="12">
        <f t="shared" si="19"/>
        <v>6</v>
      </c>
    </row>
    <row r="1251" spans="1:9" x14ac:dyDescent="0.25">
      <c r="A1251" s="1" t="s">
        <v>1465</v>
      </c>
      <c r="B1251" s="1" t="s">
        <v>9</v>
      </c>
      <c r="C1251" s="1" t="s">
        <v>19</v>
      </c>
      <c r="D1251" s="1" t="s">
        <v>25</v>
      </c>
      <c r="E1251" s="4" t="s">
        <v>1301</v>
      </c>
      <c r="F1251" s="4">
        <v>24</v>
      </c>
      <c r="G1251" s="1" t="s">
        <v>17</v>
      </c>
      <c r="H1251" s="6">
        <v>43989</v>
      </c>
      <c r="I1251" s="12">
        <f t="shared" si="19"/>
        <v>6</v>
      </c>
    </row>
    <row r="1252" spans="1:9" x14ac:dyDescent="0.25">
      <c r="A1252" s="1" t="s">
        <v>1476</v>
      </c>
      <c r="B1252" s="1" t="s">
        <v>9</v>
      </c>
      <c r="C1252" s="1" t="s">
        <v>9</v>
      </c>
      <c r="D1252" s="1" t="s">
        <v>9</v>
      </c>
      <c r="E1252" s="4" t="s">
        <v>1301</v>
      </c>
      <c r="F1252" s="4">
        <v>25</v>
      </c>
      <c r="G1252" s="1" t="s">
        <v>11</v>
      </c>
      <c r="H1252" s="6">
        <v>43989</v>
      </c>
      <c r="I1252" s="12">
        <f t="shared" si="19"/>
        <v>6</v>
      </c>
    </row>
    <row r="1253" spans="1:9" x14ac:dyDescent="0.25">
      <c r="A1253" s="1" t="s">
        <v>1475</v>
      </c>
      <c r="B1253" s="1" t="s">
        <v>9</v>
      </c>
      <c r="C1253" s="1" t="s">
        <v>9</v>
      </c>
      <c r="D1253" s="1" t="s">
        <v>47</v>
      </c>
      <c r="E1253" s="4" t="s">
        <v>1301</v>
      </c>
      <c r="F1253" s="4">
        <v>28</v>
      </c>
      <c r="G1253" s="1" t="s">
        <v>17</v>
      </c>
      <c r="H1253" s="6">
        <v>43989</v>
      </c>
      <c r="I1253" s="12">
        <f t="shared" si="19"/>
        <v>6</v>
      </c>
    </row>
    <row r="1254" spans="1:9" x14ac:dyDescent="0.25">
      <c r="A1254" s="1" t="s">
        <v>1468</v>
      </c>
      <c r="B1254" s="1" t="s">
        <v>9</v>
      </c>
      <c r="C1254" s="1" t="s">
        <v>9</v>
      </c>
      <c r="D1254" s="1" t="s">
        <v>56</v>
      </c>
      <c r="E1254" s="4" t="s">
        <v>1301</v>
      </c>
      <c r="F1254" s="4">
        <v>29</v>
      </c>
      <c r="G1254" s="1" t="s">
        <v>17</v>
      </c>
      <c r="H1254" s="6">
        <v>43989</v>
      </c>
      <c r="I1254" s="12">
        <f t="shared" si="19"/>
        <v>6</v>
      </c>
    </row>
    <row r="1255" spans="1:9" x14ac:dyDescent="0.25">
      <c r="A1255" s="1" t="s">
        <v>1467</v>
      </c>
      <c r="B1255" s="1" t="s">
        <v>9</v>
      </c>
      <c r="C1255" s="1" t="s">
        <v>19</v>
      </c>
      <c r="D1255" s="1" t="s">
        <v>25</v>
      </c>
      <c r="E1255" s="4" t="s">
        <v>1301</v>
      </c>
      <c r="F1255" s="4">
        <v>30</v>
      </c>
      <c r="G1255" s="1" t="s">
        <v>17</v>
      </c>
      <c r="H1255" s="6">
        <v>43989</v>
      </c>
      <c r="I1255" s="12">
        <f t="shared" si="19"/>
        <v>6</v>
      </c>
    </row>
    <row r="1256" spans="1:9" x14ac:dyDescent="0.25">
      <c r="A1256" s="1" t="s">
        <v>1463</v>
      </c>
      <c r="B1256" s="1" t="s">
        <v>9</v>
      </c>
      <c r="C1256" s="1" t="s">
        <v>19</v>
      </c>
      <c r="D1256" s="1" t="s">
        <v>25</v>
      </c>
      <c r="E1256" s="4" t="s">
        <v>1301</v>
      </c>
      <c r="F1256" s="4">
        <v>32</v>
      </c>
      <c r="G1256" s="1" t="s">
        <v>11</v>
      </c>
      <c r="H1256" s="6">
        <v>43989</v>
      </c>
      <c r="I1256" s="12">
        <f t="shared" si="19"/>
        <v>6</v>
      </c>
    </row>
    <row r="1257" spans="1:9" x14ac:dyDescent="0.25">
      <c r="A1257" s="1" t="s">
        <v>1466</v>
      </c>
      <c r="B1257" s="1" t="s">
        <v>9</v>
      </c>
      <c r="C1257" s="1" t="s">
        <v>19</v>
      </c>
      <c r="D1257" s="1" t="s">
        <v>25</v>
      </c>
      <c r="E1257" s="4" t="s">
        <v>1301</v>
      </c>
      <c r="F1257" s="4">
        <v>32</v>
      </c>
      <c r="G1257" s="1" t="s">
        <v>17</v>
      </c>
      <c r="H1257" s="6">
        <v>43989</v>
      </c>
      <c r="I1257" s="12">
        <f t="shared" si="19"/>
        <v>6</v>
      </c>
    </row>
    <row r="1258" spans="1:9" x14ac:dyDescent="0.25">
      <c r="A1258" s="1" t="s">
        <v>1471</v>
      </c>
      <c r="B1258" s="1" t="s">
        <v>9</v>
      </c>
      <c r="C1258" s="1" t="s">
        <v>9</v>
      </c>
      <c r="D1258" s="1" t="s">
        <v>9</v>
      </c>
      <c r="E1258" s="4" t="s">
        <v>1301</v>
      </c>
      <c r="F1258" s="4">
        <v>32</v>
      </c>
      <c r="G1258" s="1" t="s">
        <v>11</v>
      </c>
      <c r="H1258" s="6">
        <v>43989</v>
      </c>
      <c r="I1258" s="12">
        <f t="shared" si="19"/>
        <v>6</v>
      </c>
    </row>
    <row r="1259" spans="1:9" x14ac:dyDescent="0.25">
      <c r="A1259" s="1" t="s">
        <v>130</v>
      </c>
      <c r="B1259" s="1" t="s">
        <v>9</v>
      </c>
      <c r="C1259" s="1" t="s">
        <v>9</v>
      </c>
      <c r="D1259" s="1" t="s">
        <v>9</v>
      </c>
      <c r="E1259" s="4" t="s">
        <v>10</v>
      </c>
      <c r="F1259" s="4">
        <v>34</v>
      </c>
      <c r="G1259" s="1" t="s">
        <v>11</v>
      </c>
      <c r="H1259" s="6">
        <v>43989</v>
      </c>
      <c r="I1259" s="12">
        <f t="shared" si="19"/>
        <v>6</v>
      </c>
    </row>
    <row r="1260" spans="1:9" x14ac:dyDescent="0.25">
      <c r="A1260" s="1" t="s">
        <v>132</v>
      </c>
      <c r="B1260" s="1" t="s">
        <v>9</v>
      </c>
      <c r="C1260" s="1" t="s">
        <v>133</v>
      </c>
      <c r="D1260" s="1" t="s">
        <v>134</v>
      </c>
      <c r="E1260" s="4" t="s">
        <v>10</v>
      </c>
      <c r="F1260" s="4">
        <v>35</v>
      </c>
      <c r="G1260" s="1" t="s">
        <v>11</v>
      </c>
      <c r="H1260" s="6">
        <v>43989</v>
      </c>
      <c r="I1260" s="12">
        <f t="shared" si="19"/>
        <v>6</v>
      </c>
    </row>
    <row r="1261" spans="1:9" x14ac:dyDescent="0.25">
      <c r="A1261" s="1" t="s">
        <v>1472</v>
      </c>
      <c r="B1261" s="1" t="s">
        <v>9</v>
      </c>
      <c r="C1261" s="1" t="s">
        <v>9</v>
      </c>
      <c r="D1261" s="1" t="s">
        <v>47</v>
      </c>
      <c r="E1261" s="4" t="s">
        <v>1301</v>
      </c>
      <c r="F1261" s="4">
        <v>38</v>
      </c>
      <c r="G1261" s="1" t="s">
        <v>17</v>
      </c>
      <c r="H1261" s="6">
        <v>43989</v>
      </c>
      <c r="I1261" s="12">
        <f t="shared" si="19"/>
        <v>6</v>
      </c>
    </row>
    <row r="1262" spans="1:9" x14ac:dyDescent="0.25">
      <c r="A1262" s="1" t="s">
        <v>188</v>
      </c>
      <c r="B1262" s="1" t="s">
        <v>9</v>
      </c>
      <c r="C1262" s="1" t="s">
        <v>50</v>
      </c>
      <c r="D1262" s="1" t="s">
        <v>169</v>
      </c>
      <c r="E1262" s="4" t="s">
        <v>10</v>
      </c>
      <c r="F1262" s="4">
        <v>41</v>
      </c>
      <c r="G1262" s="1" t="s">
        <v>17</v>
      </c>
      <c r="H1262" s="6">
        <v>43989</v>
      </c>
      <c r="I1262" s="12">
        <f t="shared" si="19"/>
        <v>6</v>
      </c>
    </row>
    <row r="1263" spans="1:9" x14ac:dyDescent="0.25">
      <c r="A1263" s="1" t="s">
        <v>1474</v>
      </c>
      <c r="B1263" s="1" t="s">
        <v>9</v>
      </c>
      <c r="C1263" s="1" t="s">
        <v>9</v>
      </c>
      <c r="D1263" s="1" t="s">
        <v>9</v>
      </c>
      <c r="E1263" s="4" t="s">
        <v>1301</v>
      </c>
      <c r="F1263" s="4">
        <v>42</v>
      </c>
      <c r="G1263" s="1" t="s">
        <v>11</v>
      </c>
      <c r="H1263" s="6">
        <v>43989</v>
      </c>
      <c r="I1263" s="12">
        <f t="shared" si="19"/>
        <v>6</v>
      </c>
    </row>
    <row r="1264" spans="1:9" x14ac:dyDescent="0.25">
      <c r="A1264" s="1" t="s">
        <v>1469</v>
      </c>
      <c r="B1264" s="1" t="s">
        <v>9</v>
      </c>
      <c r="C1264" s="1" t="s">
        <v>9</v>
      </c>
      <c r="D1264" s="1" t="s">
        <v>47</v>
      </c>
      <c r="E1264" s="4" t="s">
        <v>1301</v>
      </c>
      <c r="F1264" s="4">
        <v>50</v>
      </c>
      <c r="G1264" s="1" t="s">
        <v>17</v>
      </c>
      <c r="H1264" s="6">
        <v>43989</v>
      </c>
      <c r="I1264" s="12">
        <f t="shared" si="19"/>
        <v>6</v>
      </c>
    </row>
    <row r="1265" spans="1:9" x14ac:dyDescent="0.25">
      <c r="A1265" s="1" t="s">
        <v>1464</v>
      </c>
      <c r="B1265" s="1" t="s">
        <v>9</v>
      </c>
      <c r="C1265" s="1" t="s">
        <v>19</v>
      </c>
      <c r="D1265" s="1" t="s">
        <v>25</v>
      </c>
      <c r="E1265" s="4" t="s">
        <v>1301</v>
      </c>
      <c r="F1265" s="4">
        <v>55</v>
      </c>
      <c r="G1265" s="1" t="s">
        <v>17</v>
      </c>
      <c r="H1265" s="6">
        <v>43989</v>
      </c>
      <c r="I1265" s="12">
        <f t="shared" si="19"/>
        <v>6</v>
      </c>
    </row>
    <row r="1266" spans="1:9" x14ac:dyDescent="0.25">
      <c r="A1266" s="1" t="s">
        <v>1470</v>
      </c>
      <c r="B1266" s="1" t="s">
        <v>9</v>
      </c>
      <c r="C1266" s="1" t="s">
        <v>9</v>
      </c>
      <c r="D1266" s="1" t="s">
        <v>47</v>
      </c>
      <c r="E1266" s="4" t="s">
        <v>1301</v>
      </c>
      <c r="F1266" s="4">
        <v>56</v>
      </c>
      <c r="G1266" s="1" t="s">
        <v>17</v>
      </c>
      <c r="H1266" s="6">
        <v>43989</v>
      </c>
      <c r="I1266" s="12">
        <f t="shared" si="19"/>
        <v>6</v>
      </c>
    </row>
    <row r="1267" spans="1:9" x14ac:dyDescent="0.25">
      <c r="A1267" s="2" t="s">
        <v>236</v>
      </c>
      <c r="B1267" s="1" t="s">
        <v>9</v>
      </c>
      <c r="C1267" s="1" t="s">
        <v>9</v>
      </c>
      <c r="D1267" s="1" t="s">
        <v>9</v>
      </c>
      <c r="E1267" s="4" t="s">
        <v>10</v>
      </c>
      <c r="F1267" s="4">
        <v>62</v>
      </c>
      <c r="G1267" s="1" t="s">
        <v>11</v>
      </c>
      <c r="H1267" s="6">
        <v>43989</v>
      </c>
      <c r="I1267" s="12">
        <f t="shared" si="19"/>
        <v>6</v>
      </c>
    </row>
    <row r="1268" spans="1:9" x14ac:dyDescent="0.25">
      <c r="A1268" s="1" t="s">
        <v>257</v>
      </c>
      <c r="B1268" s="1" t="s">
        <v>9</v>
      </c>
      <c r="C1268" s="1" t="s">
        <v>217</v>
      </c>
      <c r="D1268" s="1" t="s">
        <v>219</v>
      </c>
      <c r="E1268" s="4" t="s">
        <v>10</v>
      </c>
      <c r="F1268" s="4">
        <v>70</v>
      </c>
      <c r="G1268" s="1" t="s">
        <v>17</v>
      </c>
      <c r="H1268" s="6">
        <v>43989</v>
      </c>
      <c r="I1268" s="12">
        <f t="shared" si="19"/>
        <v>6</v>
      </c>
    </row>
    <row r="1269" spans="1:9" x14ac:dyDescent="0.25">
      <c r="A1269" s="1" t="s">
        <v>1473</v>
      </c>
      <c r="B1269" s="1" t="s">
        <v>9</v>
      </c>
      <c r="C1269" s="1" t="s">
        <v>9</v>
      </c>
      <c r="D1269" s="1" t="s">
        <v>47</v>
      </c>
      <c r="E1269" s="4" t="s">
        <v>1301</v>
      </c>
      <c r="F1269" s="4">
        <v>73</v>
      </c>
      <c r="G1269" s="1" t="s">
        <v>11</v>
      </c>
      <c r="H1269" s="6">
        <v>43989</v>
      </c>
      <c r="I1269" s="12">
        <f t="shared" si="19"/>
        <v>6</v>
      </c>
    </row>
    <row r="1270" spans="1:9" x14ac:dyDescent="0.25">
      <c r="A1270" s="1" t="s">
        <v>90</v>
      </c>
      <c r="B1270" s="1" t="s">
        <v>9</v>
      </c>
      <c r="C1270" s="1" t="s">
        <v>19</v>
      </c>
      <c r="D1270" s="1" t="s">
        <v>25</v>
      </c>
      <c r="E1270" s="4" t="s">
        <v>10</v>
      </c>
      <c r="F1270" s="4">
        <v>5</v>
      </c>
      <c r="G1270" s="1" t="s">
        <v>17</v>
      </c>
      <c r="H1270" s="6">
        <v>43990</v>
      </c>
      <c r="I1270" s="12">
        <f t="shared" si="19"/>
        <v>6</v>
      </c>
    </row>
    <row r="1271" spans="1:9" x14ac:dyDescent="0.25">
      <c r="A1271" s="1" t="s">
        <v>88</v>
      </c>
      <c r="B1271" s="1" t="s">
        <v>9</v>
      </c>
      <c r="C1271" s="1" t="s">
        <v>19</v>
      </c>
      <c r="D1271" s="1" t="s">
        <v>25</v>
      </c>
      <c r="E1271" s="4" t="s">
        <v>10</v>
      </c>
      <c r="F1271" s="4">
        <v>17</v>
      </c>
      <c r="G1271" s="1" t="s">
        <v>11</v>
      </c>
      <c r="H1271" s="6">
        <v>43990</v>
      </c>
      <c r="I1271" s="12">
        <f t="shared" si="19"/>
        <v>6</v>
      </c>
    </row>
    <row r="1272" spans="1:9" x14ac:dyDescent="0.25">
      <c r="A1272" s="2" t="s">
        <v>24</v>
      </c>
      <c r="B1272" s="1" t="s">
        <v>9</v>
      </c>
      <c r="C1272" s="1" t="s">
        <v>19</v>
      </c>
      <c r="D1272" s="1" t="s">
        <v>25</v>
      </c>
      <c r="E1272" s="4" t="s">
        <v>10</v>
      </c>
      <c r="F1272" s="4">
        <v>18</v>
      </c>
      <c r="G1272" s="1" t="s">
        <v>17</v>
      </c>
      <c r="H1272" s="6">
        <v>43990</v>
      </c>
      <c r="I1272" s="12">
        <f t="shared" si="19"/>
        <v>6</v>
      </c>
    </row>
    <row r="1273" spans="1:9" x14ac:dyDescent="0.25">
      <c r="A1273" s="1" t="s">
        <v>62</v>
      </c>
      <c r="B1273" s="1" t="s">
        <v>9</v>
      </c>
      <c r="C1273" s="1" t="s">
        <v>9</v>
      </c>
      <c r="D1273" s="1" t="s">
        <v>47</v>
      </c>
      <c r="E1273" s="4" t="s">
        <v>10</v>
      </c>
      <c r="F1273" s="4">
        <v>22</v>
      </c>
      <c r="G1273" s="1" t="s">
        <v>17</v>
      </c>
      <c r="H1273" s="6">
        <v>43990</v>
      </c>
      <c r="I1273" s="12">
        <f t="shared" si="19"/>
        <v>6</v>
      </c>
    </row>
    <row r="1274" spans="1:9" x14ac:dyDescent="0.25">
      <c r="A1274" s="1" t="s">
        <v>21</v>
      </c>
      <c r="B1274" s="1" t="s">
        <v>9</v>
      </c>
      <c r="C1274" s="1" t="s">
        <v>9</v>
      </c>
      <c r="D1274" s="1" t="s">
        <v>9</v>
      </c>
      <c r="E1274" s="4" t="s">
        <v>10</v>
      </c>
      <c r="F1274" s="4">
        <v>30</v>
      </c>
      <c r="G1274" s="1" t="s">
        <v>11</v>
      </c>
      <c r="H1274" s="6">
        <v>43990</v>
      </c>
      <c r="I1274" s="12">
        <f t="shared" si="19"/>
        <v>6</v>
      </c>
    </row>
    <row r="1275" spans="1:9" x14ac:dyDescent="0.25">
      <c r="A1275" s="1" t="s">
        <v>29</v>
      </c>
      <c r="B1275" s="1" t="s">
        <v>9</v>
      </c>
      <c r="C1275" s="1" t="s">
        <v>9</v>
      </c>
      <c r="D1275" s="1" t="s">
        <v>16</v>
      </c>
      <c r="E1275" s="4" t="s">
        <v>10</v>
      </c>
      <c r="F1275" s="4">
        <v>32</v>
      </c>
      <c r="G1275" s="1" t="s">
        <v>17</v>
      </c>
      <c r="H1275" s="6">
        <v>43990</v>
      </c>
      <c r="I1275" s="12">
        <f t="shared" si="19"/>
        <v>6</v>
      </c>
    </row>
    <row r="1276" spans="1:9" x14ac:dyDescent="0.25">
      <c r="A1276" s="1" t="s">
        <v>105</v>
      </c>
      <c r="B1276" s="1" t="s">
        <v>9</v>
      </c>
      <c r="C1276" s="1" t="s">
        <v>9</v>
      </c>
      <c r="D1276" s="1" t="s">
        <v>9</v>
      </c>
      <c r="E1276" s="4" t="s">
        <v>10</v>
      </c>
      <c r="F1276" s="4">
        <v>33</v>
      </c>
      <c r="G1276" s="1" t="s">
        <v>11</v>
      </c>
      <c r="H1276" s="6">
        <v>43990</v>
      </c>
      <c r="I1276" s="12">
        <f t="shared" si="19"/>
        <v>6</v>
      </c>
    </row>
    <row r="1277" spans="1:9" x14ac:dyDescent="0.25">
      <c r="A1277" s="1" t="s">
        <v>59</v>
      </c>
      <c r="B1277" s="1" t="s">
        <v>9</v>
      </c>
      <c r="C1277" s="1" t="s">
        <v>9</v>
      </c>
      <c r="D1277" s="1" t="s">
        <v>56</v>
      </c>
      <c r="E1277" s="4" t="s">
        <v>10</v>
      </c>
      <c r="F1277" s="4">
        <v>38</v>
      </c>
      <c r="G1277" s="1" t="s">
        <v>11</v>
      </c>
      <c r="H1277" s="6">
        <v>43990</v>
      </c>
      <c r="I1277" s="12">
        <f t="shared" si="19"/>
        <v>6</v>
      </c>
    </row>
    <row r="1278" spans="1:9" x14ac:dyDescent="0.25">
      <c r="A1278" s="1" t="s">
        <v>135</v>
      </c>
      <c r="B1278" s="1" t="s">
        <v>9</v>
      </c>
      <c r="C1278" s="1" t="s">
        <v>9</v>
      </c>
      <c r="D1278" s="1" t="s">
        <v>47</v>
      </c>
      <c r="E1278" s="4" t="s">
        <v>10</v>
      </c>
      <c r="F1278" s="4">
        <v>39</v>
      </c>
      <c r="G1278" s="1" t="s">
        <v>11</v>
      </c>
      <c r="H1278" s="6">
        <v>43990</v>
      </c>
      <c r="I1278" s="12">
        <f t="shared" si="19"/>
        <v>6</v>
      </c>
    </row>
    <row r="1279" spans="1:9" x14ac:dyDescent="0.25">
      <c r="A1279" s="1" t="s">
        <v>32</v>
      </c>
      <c r="B1279" s="1" t="s">
        <v>9</v>
      </c>
      <c r="C1279" s="1" t="s">
        <v>9</v>
      </c>
      <c r="D1279" s="1" t="s">
        <v>9</v>
      </c>
      <c r="E1279" s="4" t="s">
        <v>10</v>
      </c>
      <c r="F1279" s="4">
        <v>42</v>
      </c>
      <c r="G1279" s="1" t="s">
        <v>17</v>
      </c>
      <c r="H1279" s="6">
        <v>43990</v>
      </c>
      <c r="I1279" s="12">
        <f t="shared" si="19"/>
        <v>6</v>
      </c>
    </row>
    <row r="1280" spans="1:9" x14ac:dyDescent="0.25">
      <c r="A1280" s="1" t="s">
        <v>53</v>
      </c>
      <c r="B1280" s="1" t="s">
        <v>9</v>
      </c>
      <c r="C1280" s="1" t="s">
        <v>19</v>
      </c>
      <c r="D1280" s="1" t="s">
        <v>25</v>
      </c>
      <c r="E1280" s="4" t="s">
        <v>10</v>
      </c>
      <c r="F1280" s="4">
        <v>42</v>
      </c>
      <c r="G1280" s="1" t="s">
        <v>17</v>
      </c>
      <c r="H1280" s="6">
        <v>43990</v>
      </c>
      <c r="I1280" s="12">
        <f t="shared" si="19"/>
        <v>6</v>
      </c>
    </row>
    <row r="1281" spans="1:9" x14ac:dyDescent="0.25">
      <c r="A1281" s="1" t="s">
        <v>48</v>
      </c>
      <c r="B1281" s="1" t="s">
        <v>9</v>
      </c>
      <c r="C1281" s="1" t="s">
        <v>19</v>
      </c>
      <c r="D1281" s="1" t="s">
        <v>25</v>
      </c>
      <c r="E1281" s="4" t="s">
        <v>10</v>
      </c>
      <c r="F1281" s="4">
        <v>45</v>
      </c>
      <c r="G1281" s="1" t="s">
        <v>11</v>
      </c>
      <c r="H1281" s="6">
        <v>43990</v>
      </c>
      <c r="I1281" s="12">
        <f t="shared" si="19"/>
        <v>6</v>
      </c>
    </row>
    <row r="1282" spans="1:9" x14ac:dyDescent="0.25">
      <c r="A1282" s="1" t="s">
        <v>117</v>
      </c>
      <c r="B1282" s="1" t="s">
        <v>9</v>
      </c>
      <c r="C1282" s="1" t="s">
        <v>9</v>
      </c>
      <c r="D1282" s="1" t="s">
        <v>16</v>
      </c>
      <c r="E1282" s="4" t="s">
        <v>10</v>
      </c>
      <c r="F1282" s="4">
        <v>45</v>
      </c>
      <c r="G1282" s="1" t="s">
        <v>11</v>
      </c>
      <c r="H1282" s="6">
        <v>43990</v>
      </c>
      <c r="I1282" s="12">
        <f t="shared" ref="I1282:I1345" si="20">MONTH(H1282)</f>
        <v>6</v>
      </c>
    </row>
    <row r="1283" spans="1:9" x14ac:dyDescent="0.25">
      <c r="A1283" s="1" t="s">
        <v>203</v>
      </c>
      <c r="B1283" s="1" t="s">
        <v>9</v>
      </c>
      <c r="C1283" s="1" t="s">
        <v>19</v>
      </c>
      <c r="D1283" s="1" t="s">
        <v>25</v>
      </c>
      <c r="E1283" s="4" t="s">
        <v>10</v>
      </c>
      <c r="F1283" s="4">
        <v>45</v>
      </c>
      <c r="G1283" s="1" t="s">
        <v>11</v>
      </c>
      <c r="H1283" s="6">
        <v>43990</v>
      </c>
      <c r="I1283" s="12">
        <f t="shared" si="20"/>
        <v>6</v>
      </c>
    </row>
    <row r="1284" spans="1:9" x14ac:dyDescent="0.25">
      <c r="A1284" s="1" t="s">
        <v>72</v>
      </c>
      <c r="B1284" s="1" t="s">
        <v>9</v>
      </c>
      <c r="C1284" s="1" t="s">
        <v>19</v>
      </c>
      <c r="D1284" s="1" t="s">
        <v>31</v>
      </c>
      <c r="E1284" s="4" t="s">
        <v>10</v>
      </c>
      <c r="F1284" s="4">
        <v>47</v>
      </c>
      <c r="G1284" s="1" t="s">
        <v>17</v>
      </c>
      <c r="H1284" s="6">
        <v>43990</v>
      </c>
      <c r="I1284" s="12">
        <f t="shared" si="20"/>
        <v>6</v>
      </c>
    </row>
    <row r="1285" spans="1:9" x14ac:dyDescent="0.25">
      <c r="A1285" s="2" t="s">
        <v>243</v>
      </c>
      <c r="B1285" s="1" t="s">
        <v>9</v>
      </c>
      <c r="C1285" s="1" t="s">
        <v>9</v>
      </c>
      <c r="D1285" s="1" t="s">
        <v>9</v>
      </c>
      <c r="E1285" s="4" t="s">
        <v>10</v>
      </c>
      <c r="F1285" s="4">
        <v>75</v>
      </c>
      <c r="G1285" s="1" t="s">
        <v>17</v>
      </c>
      <c r="H1285" s="6">
        <v>43990</v>
      </c>
      <c r="I1285" s="12">
        <f t="shared" si="20"/>
        <v>6</v>
      </c>
    </row>
    <row r="1286" spans="1:9" x14ac:dyDescent="0.25">
      <c r="A1286" s="1" t="s">
        <v>39</v>
      </c>
      <c r="B1286" s="1" t="s">
        <v>9</v>
      </c>
      <c r="C1286" s="1" t="s">
        <v>9</v>
      </c>
      <c r="D1286" s="1" t="s">
        <v>9</v>
      </c>
      <c r="E1286" s="4" t="s">
        <v>10</v>
      </c>
      <c r="F1286" s="4">
        <v>85</v>
      </c>
      <c r="G1286" s="1" t="s">
        <v>11</v>
      </c>
      <c r="H1286" s="6">
        <v>43990</v>
      </c>
      <c r="I1286" s="12">
        <f t="shared" si="20"/>
        <v>6</v>
      </c>
    </row>
    <row r="1287" spans="1:9" x14ac:dyDescent="0.25">
      <c r="A1287" s="1" t="s">
        <v>38</v>
      </c>
      <c r="B1287" s="1" t="s">
        <v>9</v>
      </c>
      <c r="C1287" s="1" t="s">
        <v>9</v>
      </c>
      <c r="D1287" s="1" t="s">
        <v>9</v>
      </c>
      <c r="E1287" s="4" t="s">
        <v>10</v>
      </c>
      <c r="F1287" s="4">
        <v>7</v>
      </c>
      <c r="G1287" s="1" t="s">
        <v>11</v>
      </c>
      <c r="H1287" s="6">
        <v>43991</v>
      </c>
      <c r="I1287" s="12">
        <f t="shared" si="20"/>
        <v>6</v>
      </c>
    </row>
    <row r="1288" spans="1:9" x14ac:dyDescent="0.25">
      <c r="A1288" s="1" t="s">
        <v>33</v>
      </c>
      <c r="B1288" s="1" t="s">
        <v>9</v>
      </c>
      <c r="C1288" s="1" t="s">
        <v>34</v>
      </c>
      <c r="D1288" s="1" t="s">
        <v>34</v>
      </c>
      <c r="E1288" s="4" t="s">
        <v>10</v>
      </c>
      <c r="F1288" s="4">
        <v>10</v>
      </c>
      <c r="G1288" s="1" t="s">
        <v>17</v>
      </c>
      <c r="H1288" s="6">
        <v>43991</v>
      </c>
      <c r="I1288" s="12">
        <f t="shared" si="20"/>
        <v>6</v>
      </c>
    </row>
    <row r="1289" spans="1:9" x14ac:dyDescent="0.25">
      <c r="A1289" s="1" t="s">
        <v>64</v>
      </c>
      <c r="B1289" s="1" t="s">
        <v>9</v>
      </c>
      <c r="C1289" s="1" t="s">
        <v>65</v>
      </c>
      <c r="D1289" s="1" t="s">
        <v>65</v>
      </c>
      <c r="E1289" s="4" t="s">
        <v>10</v>
      </c>
      <c r="F1289" s="4">
        <v>12</v>
      </c>
      <c r="G1289" s="1" t="s">
        <v>11</v>
      </c>
      <c r="H1289" s="6">
        <v>43991</v>
      </c>
      <c r="I1289" s="12">
        <f t="shared" si="20"/>
        <v>6</v>
      </c>
    </row>
    <row r="1290" spans="1:9" x14ac:dyDescent="0.25">
      <c r="A1290" s="1" t="s">
        <v>60</v>
      </c>
      <c r="B1290" s="1" t="s">
        <v>9</v>
      </c>
      <c r="C1290" s="1" t="s">
        <v>19</v>
      </c>
      <c r="D1290" s="1" t="s">
        <v>31</v>
      </c>
      <c r="E1290" s="4" t="s">
        <v>10</v>
      </c>
      <c r="F1290" s="4">
        <v>13</v>
      </c>
      <c r="G1290" s="1" t="s">
        <v>11</v>
      </c>
      <c r="H1290" s="6">
        <v>43991</v>
      </c>
      <c r="I1290" s="12">
        <f t="shared" si="20"/>
        <v>6</v>
      </c>
    </row>
    <row r="1291" spans="1:9" x14ac:dyDescent="0.25">
      <c r="A1291" s="1" t="s">
        <v>35</v>
      </c>
      <c r="B1291" s="1" t="s">
        <v>9</v>
      </c>
      <c r="C1291" s="1" t="s">
        <v>19</v>
      </c>
      <c r="D1291" s="1" t="s">
        <v>31</v>
      </c>
      <c r="E1291" s="4" t="s">
        <v>10</v>
      </c>
      <c r="F1291" s="4">
        <v>20</v>
      </c>
      <c r="G1291" s="1" t="s">
        <v>11</v>
      </c>
      <c r="H1291" s="6">
        <v>43991</v>
      </c>
      <c r="I1291" s="12">
        <f t="shared" si="20"/>
        <v>6</v>
      </c>
    </row>
    <row r="1292" spans="1:9" x14ac:dyDescent="0.25">
      <c r="A1292" s="1" t="s">
        <v>1479</v>
      </c>
      <c r="B1292" s="1" t="s">
        <v>9</v>
      </c>
      <c r="C1292" s="1" t="s">
        <v>9</v>
      </c>
      <c r="D1292" s="1" t="s">
        <v>47</v>
      </c>
      <c r="E1292" s="4" t="s">
        <v>1301</v>
      </c>
      <c r="F1292" s="4">
        <v>23</v>
      </c>
      <c r="G1292" s="1" t="s">
        <v>17</v>
      </c>
      <c r="H1292" s="6">
        <v>43991</v>
      </c>
      <c r="I1292" s="12">
        <f t="shared" si="20"/>
        <v>6</v>
      </c>
    </row>
    <row r="1293" spans="1:9" x14ac:dyDescent="0.25">
      <c r="A1293" s="1" t="s">
        <v>40</v>
      </c>
      <c r="B1293" s="1" t="s">
        <v>9</v>
      </c>
      <c r="C1293" s="1" t="s">
        <v>34</v>
      </c>
      <c r="D1293" s="1" t="s">
        <v>34</v>
      </c>
      <c r="E1293" s="4" t="s">
        <v>10</v>
      </c>
      <c r="F1293" s="4">
        <v>26</v>
      </c>
      <c r="G1293" s="1" t="s">
        <v>11</v>
      </c>
      <c r="H1293" s="6">
        <v>43991</v>
      </c>
      <c r="I1293" s="12">
        <f t="shared" si="20"/>
        <v>6</v>
      </c>
    </row>
    <row r="1294" spans="1:9" x14ac:dyDescent="0.25">
      <c r="A1294" s="1" t="s">
        <v>1478</v>
      </c>
      <c r="B1294" s="1" t="s">
        <v>9</v>
      </c>
      <c r="C1294" s="1" t="s">
        <v>108</v>
      </c>
      <c r="D1294" s="1" t="s">
        <v>209</v>
      </c>
      <c r="E1294" s="4" t="s">
        <v>1301</v>
      </c>
      <c r="F1294" s="4">
        <v>27</v>
      </c>
      <c r="G1294" s="1" t="s">
        <v>11</v>
      </c>
      <c r="H1294" s="6">
        <v>43991</v>
      </c>
      <c r="I1294" s="12">
        <f t="shared" si="20"/>
        <v>6</v>
      </c>
    </row>
    <row r="1295" spans="1:9" x14ac:dyDescent="0.25">
      <c r="A1295" s="1" t="s">
        <v>172</v>
      </c>
      <c r="B1295" s="1" t="s">
        <v>9</v>
      </c>
      <c r="C1295" s="1" t="s">
        <v>173</v>
      </c>
      <c r="D1295" s="1" t="s">
        <v>174</v>
      </c>
      <c r="E1295" s="4" t="s">
        <v>10</v>
      </c>
      <c r="F1295" s="4">
        <v>28</v>
      </c>
      <c r="G1295" s="1" t="s">
        <v>11</v>
      </c>
      <c r="H1295" s="6">
        <v>43991</v>
      </c>
      <c r="I1295" s="12">
        <f t="shared" si="20"/>
        <v>6</v>
      </c>
    </row>
    <row r="1296" spans="1:9" x14ac:dyDescent="0.25">
      <c r="A1296" s="2" t="s">
        <v>1480</v>
      </c>
      <c r="B1296" s="1" t="s">
        <v>9</v>
      </c>
      <c r="C1296" s="1" t="s">
        <v>19</v>
      </c>
      <c r="D1296" s="1" t="s">
        <v>25</v>
      </c>
      <c r="E1296" s="4" t="s">
        <v>1301</v>
      </c>
      <c r="F1296" s="4">
        <v>28</v>
      </c>
      <c r="G1296" s="1" t="s">
        <v>11</v>
      </c>
      <c r="H1296" s="6">
        <v>43991</v>
      </c>
      <c r="I1296" s="12">
        <f t="shared" si="20"/>
        <v>6</v>
      </c>
    </row>
    <row r="1297" spans="1:9" x14ac:dyDescent="0.25">
      <c r="A1297" s="1" t="s">
        <v>68</v>
      </c>
      <c r="B1297" s="1" t="s">
        <v>9</v>
      </c>
      <c r="C1297" s="1" t="s">
        <v>9</v>
      </c>
      <c r="D1297" s="1" t="s">
        <v>16</v>
      </c>
      <c r="E1297" s="4" t="s">
        <v>10</v>
      </c>
      <c r="F1297" s="4">
        <v>30</v>
      </c>
      <c r="G1297" s="1" t="s">
        <v>11</v>
      </c>
      <c r="H1297" s="6">
        <v>43991</v>
      </c>
      <c r="I1297" s="12">
        <f t="shared" si="20"/>
        <v>6</v>
      </c>
    </row>
    <row r="1298" spans="1:9" x14ac:dyDescent="0.25">
      <c r="A1298" s="1" t="s">
        <v>168</v>
      </c>
      <c r="B1298" s="1" t="s">
        <v>9</v>
      </c>
      <c r="C1298" s="1" t="s">
        <v>50</v>
      </c>
      <c r="D1298" s="1" t="s">
        <v>169</v>
      </c>
      <c r="E1298" s="4" t="s">
        <v>10</v>
      </c>
      <c r="F1298" s="4">
        <v>30</v>
      </c>
      <c r="G1298" s="1" t="s">
        <v>17</v>
      </c>
      <c r="H1298" s="6">
        <v>43991</v>
      </c>
      <c r="I1298" s="12">
        <f t="shared" si="20"/>
        <v>6</v>
      </c>
    </row>
    <row r="1299" spans="1:9" x14ac:dyDescent="0.25">
      <c r="A1299" s="1" t="s">
        <v>30</v>
      </c>
      <c r="B1299" s="1" t="s">
        <v>9</v>
      </c>
      <c r="C1299" s="1" t="s">
        <v>19</v>
      </c>
      <c r="D1299" s="1" t="s">
        <v>31</v>
      </c>
      <c r="E1299" s="4" t="s">
        <v>10</v>
      </c>
      <c r="F1299" s="4">
        <v>32</v>
      </c>
      <c r="G1299" s="1" t="s">
        <v>11</v>
      </c>
      <c r="H1299" s="6">
        <v>43991</v>
      </c>
      <c r="I1299" s="12">
        <f t="shared" si="20"/>
        <v>6</v>
      </c>
    </row>
    <row r="1300" spans="1:9" x14ac:dyDescent="0.25">
      <c r="A1300" s="1" t="s">
        <v>1477</v>
      </c>
      <c r="B1300" s="1" t="s">
        <v>9</v>
      </c>
      <c r="C1300" s="1" t="s">
        <v>9</v>
      </c>
      <c r="D1300" s="1" t="s">
        <v>9</v>
      </c>
      <c r="E1300" s="4" t="s">
        <v>1301</v>
      </c>
      <c r="F1300" s="4">
        <v>32</v>
      </c>
      <c r="G1300" s="1" t="s">
        <v>11</v>
      </c>
      <c r="H1300" s="6">
        <v>43991</v>
      </c>
      <c r="I1300" s="12">
        <f t="shared" si="20"/>
        <v>6</v>
      </c>
    </row>
    <row r="1301" spans="1:9" x14ac:dyDescent="0.25">
      <c r="A1301" s="1" t="s">
        <v>1481</v>
      </c>
      <c r="B1301" s="1" t="s">
        <v>9</v>
      </c>
      <c r="C1301" s="1" t="s">
        <v>9</v>
      </c>
      <c r="D1301" s="1" t="s">
        <v>47</v>
      </c>
      <c r="E1301" s="4" t="s">
        <v>1301</v>
      </c>
      <c r="F1301" s="4">
        <v>32</v>
      </c>
      <c r="G1301" s="1" t="s">
        <v>11</v>
      </c>
      <c r="H1301" s="6">
        <v>43991</v>
      </c>
      <c r="I1301" s="12">
        <f t="shared" si="20"/>
        <v>6</v>
      </c>
    </row>
    <row r="1302" spans="1:9" x14ac:dyDescent="0.25">
      <c r="A1302" s="1" t="s">
        <v>55</v>
      </c>
      <c r="B1302" s="1" t="s">
        <v>9</v>
      </c>
      <c r="C1302" s="1" t="s">
        <v>9</v>
      </c>
      <c r="D1302" s="1" t="s">
        <v>56</v>
      </c>
      <c r="E1302" s="4" t="s">
        <v>10</v>
      </c>
      <c r="F1302" s="4">
        <v>34</v>
      </c>
      <c r="G1302" s="1" t="s">
        <v>17</v>
      </c>
      <c r="H1302" s="6">
        <v>43991</v>
      </c>
      <c r="I1302" s="12">
        <f t="shared" si="20"/>
        <v>6</v>
      </c>
    </row>
    <row r="1303" spans="1:9" x14ac:dyDescent="0.25">
      <c r="A1303" s="1" t="s">
        <v>49</v>
      </c>
      <c r="B1303" s="1" t="s">
        <v>9</v>
      </c>
      <c r="C1303" s="1" t="s">
        <v>50</v>
      </c>
      <c r="D1303" s="1" t="s">
        <v>51</v>
      </c>
      <c r="E1303" s="4" t="s">
        <v>10</v>
      </c>
      <c r="F1303" s="4">
        <v>37</v>
      </c>
      <c r="G1303" s="1" t="s">
        <v>11</v>
      </c>
      <c r="H1303" s="6">
        <v>43991</v>
      </c>
      <c r="I1303" s="12">
        <f t="shared" si="20"/>
        <v>6</v>
      </c>
    </row>
    <row r="1304" spans="1:9" x14ac:dyDescent="0.25">
      <c r="A1304" s="1" t="s">
        <v>52</v>
      </c>
      <c r="B1304" s="1" t="s">
        <v>9</v>
      </c>
      <c r="C1304" s="1" t="s">
        <v>9</v>
      </c>
      <c r="D1304" s="1" t="s">
        <v>9</v>
      </c>
      <c r="E1304" s="4" t="s">
        <v>10</v>
      </c>
      <c r="F1304" s="4">
        <v>37</v>
      </c>
      <c r="G1304" s="1" t="s">
        <v>11</v>
      </c>
      <c r="H1304" s="6">
        <v>43991</v>
      </c>
      <c r="I1304" s="12">
        <f t="shared" si="20"/>
        <v>6</v>
      </c>
    </row>
    <row r="1305" spans="1:9" x14ac:dyDescent="0.25">
      <c r="A1305" s="1" t="s">
        <v>69</v>
      </c>
      <c r="B1305" s="1" t="s">
        <v>9</v>
      </c>
      <c r="C1305" s="1" t="s">
        <v>9</v>
      </c>
      <c r="D1305" s="1" t="s">
        <v>47</v>
      </c>
      <c r="E1305" s="4" t="s">
        <v>10</v>
      </c>
      <c r="F1305" s="4">
        <v>37</v>
      </c>
      <c r="G1305" s="1" t="s">
        <v>11</v>
      </c>
      <c r="H1305" s="6">
        <v>43991</v>
      </c>
      <c r="I1305" s="12">
        <f t="shared" si="20"/>
        <v>6</v>
      </c>
    </row>
    <row r="1306" spans="1:9" x14ac:dyDescent="0.25">
      <c r="A1306" s="2" t="s">
        <v>94</v>
      </c>
      <c r="B1306" s="1" t="s">
        <v>9</v>
      </c>
      <c r="C1306" s="1" t="s">
        <v>9</v>
      </c>
      <c r="D1306" s="1" t="s">
        <v>9</v>
      </c>
      <c r="E1306" s="4" t="s">
        <v>10</v>
      </c>
      <c r="F1306" s="4">
        <v>37</v>
      </c>
      <c r="G1306" s="1" t="s">
        <v>11</v>
      </c>
      <c r="H1306" s="6">
        <v>43991</v>
      </c>
      <c r="I1306" s="12">
        <f t="shared" si="20"/>
        <v>6</v>
      </c>
    </row>
    <row r="1307" spans="1:9" x14ac:dyDescent="0.25">
      <c r="A1307" s="1" t="s">
        <v>164</v>
      </c>
      <c r="B1307" s="1" t="s">
        <v>9</v>
      </c>
      <c r="C1307" s="1" t="s">
        <v>42</v>
      </c>
      <c r="D1307" s="1" t="s">
        <v>43</v>
      </c>
      <c r="E1307" s="4" t="s">
        <v>10</v>
      </c>
      <c r="F1307" s="4">
        <v>38</v>
      </c>
      <c r="G1307" s="1" t="s">
        <v>17</v>
      </c>
      <c r="H1307" s="6">
        <v>43991</v>
      </c>
      <c r="I1307" s="12">
        <f t="shared" si="20"/>
        <v>6</v>
      </c>
    </row>
    <row r="1308" spans="1:9" x14ac:dyDescent="0.25">
      <c r="A1308" s="1" t="s">
        <v>91</v>
      </c>
      <c r="B1308" s="1" t="s">
        <v>9</v>
      </c>
      <c r="C1308" s="1" t="s">
        <v>9</v>
      </c>
      <c r="D1308" s="1" t="s">
        <v>13</v>
      </c>
      <c r="E1308" s="4" t="s">
        <v>10</v>
      </c>
      <c r="F1308" s="4">
        <v>40</v>
      </c>
      <c r="G1308" s="1" t="s">
        <v>17</v>
      </c>
      <c r="H1308" s="6">
        <v>43991</v>
      </c>
      <c r="I1308" s="12">
        <f t="shared" si="20"/>
        <v>6</v>
      </c>
    </row>
    <row r="1309" spans="1:9" x14ac:dyDescent="0.25">
      <c r="A1309" s="1" t="s">
        <v>54</v>
      </c>
      <c r="B1309" s="1" t="s">
        <v>9</v>
      </c>
      <c r="C1309" s="1" t="s">
        <v>34</v>
      </c>
      <c r="D1309" s="1" t="s">
        <v>34</v>
      </c>
      <c r="E1309" s="4" t="s">
        <v>10</v>
      </c>
      <c r="F1309" s="4">
        <v>48</v>
      </c>
      <c r="G1309" s="1" t="s">
        <v>17</v>
      </c>
      <c r="H1309" s="6">
        <v>43991</v>
      </c>
      <c r="I1309" s="12">
        <f t="shared" si="20"/>
        <v>6</v>
      </c>
    </row>
    <row r="1310" spans="1:9" x14ac:dyDescent="0.25">
      <c r="A1310" s="1" t="s">
        <v>44</v>
      </c>
      <c r="B1310" s="1" t="s">
        <v>9</v>
      </c>
      <c r="C1310" s="1" t="s">
        <v>9</v>
      </c>
      <c r="D1310" s="1" t="s">
        <v>16</v>
      </c>
      <c r="E1310" s="4" t="s">
        <v>10</v>
      </c>
      <c r="F1310" s="4">
        <v>49</v>
      </c>
      <c r="G1310" s="1" t="s">
        <v>11</v>
      </c>
      <c r="H1310" s="6">
        <v>43991</v>
      </c>
      <c r="I1310" s="12">
        <f t="shared" si="20"/>
        <v>6</v>
      </c>
    </row>
    <row r="1311" spans="1:9" x14ac:dyDescent="0.25">
      <c r="A1311" s="1" t="s">
        <v>37</v>
      </c>
      <c r="B1311" s="1" t="s">
        <v>9</v>
      </c>
      <c r="C1311" s="1" t="s">
        <v>9</v>
      </c>
      <c r="D1311" s="1" t="s">
        <v>13</v>
      </c>
      <c r="E1311" s="4" t="s">
        <v>10</v>
      </c>
      <c r="F1311" s="4">
        <v>50</v>
      </c>
      <c r="G1311" s="1" t="s">
        <v>11</v>
      </c>
      <c r="H1311" s="6">
        <v>43991</v>
      </c>
      <c r="I1311" s="12">
        <f t="shared" si="20"/>
        <v>6</v>
      </c>
    </row>
    <row r="1312" spans="1:9" x14ac:dyDescent="0.25">
      <c r="A1312" s="1" t="s">
        <v>181</v>
      </c>
      <c r="B1312" s="1" t="s">
        <v>9</v>
      </c>
      <c r="C1312" s="1" t="s">
        <v>19</v>
      </c>
      <c r="D1312" s="1" t="s">
        <v>25</v>
      </c>
      <c r="E1312" s="4" t="s">
        <v>10</v>
      </c>
      <c r="F1312" s="4">
        <v>50</v>
      </c>
      <c r="G1312" s="1" t="s">
        <v>17</v>
      </c>
      <c r="H1312" s="6">
        <v>43991</v>
      </c>
      <c r="I1312" s="12">
        <f t="shared" si="20"/>
        <v>6</v>
      </c>
    </row>
    <row r="1313" spans="1:9" x14ac:dyDescent="0.25">
      <c r="A1313" s="1" t="s">
        <v>61</v>
      </c>
      <c r="B1313" s="1" t="s">
        <v>9</v>
      </c>
      <c r="C1313" s="1" t="s">
        <v>9</v>
      </c>
      <c r="D1313" s="1" t="s">
        <v>9</v>
      </c>
      <c r="E1313" s="4" t="s">
        <v>10</v>
      </c>
      <c r="F1313" s="4">
        <v>51</v>
      </c>
      <c r="G1313" s="1" t="s">
        <v>11</v>
      </c>
      <c r="H1313" s="6">
        <v>43991</v>
      </c>
      <c r="I1313" s="12">
        <f t="shared" si="20"/>
        <v>6</v>
      </c>
    </row>
    <row r="1314" spans="1:9" x14ac:dyDescent="0.25">
      <c r="A1314" s="1" t="s">
        <v>46</v>
      </c>
      <c r="B1314" s="1" t="s">
        <v>9</v>
      </c>
      <c r="C1314" s="1" t="s">
        <v>9</v>
      </c>
      <c r="D1314" s="1" t="s">
        <v>47</v>
      </c>
      <c r="E1314" s="4" t="s">
        <v>10</v>
      </c>
      <c r="F1314" s="4">
        <v>52</v>
      </c>
      <c r="G1314" s="1" t="s">
        <v>17</v>
      </c>
      <c r="H1314" s="6">
        <v>43991</v>
      </c>
      <c r="I1314" s="12">
        <f t="shared" si="20"/>
        <v>6</v>
      </c>
    </row>
    <row r="1315" spans="1:9" x14ac:dyDescent="0.25">
      <c r="A1315" s="1" t="s">
        <v>63</v>
      </c>
      <c r="B1315" s="1" t="s">
        <v>9</v>
      </c>
      <c r="C1315" s="1" t="s">
        <v>9</v>
      </c>
      <c r="D1315" s="1" t="s">
        <v>56</v>
      </c>
      <c r="E1315" s="4" t="s">
        <v>10</v>
      </c>
      <c r="F1315" s="4">
        <v>54</v>
      </c>
      <c r="G1315" s="1" t="s">
        <v>17</v>
      </c>
      <c r="H1315" s="6">
        <v>43991</v>
      </c>
      <c r="I1315" s="12">
        <f t="shared" si="20"/>
        <v>6</v>
      </c>
    </row>
    <row r="1316" spans="1:9" x14ac:dyDescent="0.25">
      <c r="A1316" s="1" t="s">
        <v>198</v>
      </c>
      <c r="B1316" s="1" t="s">
        <v>9</v>
      </c>
      <c r="C1316" s="1" t="s">
        <v>19</v>
      </c>
      <c r="D1316" s="1" t="s">
        <v>25</v>
      </c>
      <c r="E1316" s="4" t="s">
        <v>10</v>
      </c>
      <c r="F1316" s="4">
        <v>55</v>
      </c>
      <c r="G1316" s="1" t="s">
        <v>11</v>
      </c>
      <c r="H1316" s="6">
        <v>43991</v>
      </c>
      <c r="I1316" s="12">
        <f t="shared" si="20"/>
        <v>6</v>
      </c>
    </row>
    <row r="1317" spans="1:9" x14ac:dyDescent="0.25">
      <c r="A1317" s="1" t="s">
        <v>41</v>
      </c>
      <c r="B1317" s="1" t="s">
        <v>9</v>
      </c>
      <c r="C1317" s="1" t="s">
        <v>42</v>
      </c>
      <c r="D1317" s="1" t="s">
        <v>43</v>
      </c>
      <c r="E1317" s="4" t="s">
        <v>10</v>
      </c>
      <c r="F1317" s="4">
        <v>62</v>
      </c>
      <c r="G1317" s="1" t="s">
        <v>11</v>
      </c>
      <c r="H1317" s="6">
        <v>43991</v>
      </c>
      <c r="I1317" s="12">
        <f t="shared" si="20"/>
        <v>6</v>
      </c>
    </row>
    <row r="1318" spans="1:9" x14ac:dyDescent="0.25">
      <c r="A1318" s="1" t="s">
        <v>93</v>
      </c>
      <c r="B1318" s="1" t="s">
        <v>9</v>
      </c>
      <c r="C1318" s="1" t="s">
        <v>9</v>
      </c>
      <c r="D1318" s="1" t="s">
        <v>47</v>
      </c>
      <c r="E1318" s="4" t="s">
        <v>10</v>
      </c>
      <c r="F1318" s="4">
        <v>63</v>
      </c>
      <c r="G1318" s="1" t="s">
        <v>17</v>
      </c>
      <c r="H1318" s="6">
        <v>43991</v>
      </c>
      <c r="I1318" s="12">
        <f t="shared" si="20"/>
        <v>6</v>
      </c>
    </row>
    <row r="1319" spans="1:9" x14ac:dyDescent="0.25">
      <c r="A1319" s="1" t="s">
        <v>58</v>
      </c>
      <c r="B1319" s="1" t="s">
        <v>9</v>
      </c>
      <c r="C1319" s="1" t="s">
        <v>9</v>
      </c>
      <c r="D1319" s="1" t="s">
        <v>56</v>
      </c>
      <c r="E1319" s="4" t="s">
        <v>10</v>
      </c>
      <c r="F1319" s="4">
        <v>64</v>
      </c>
      <c r="G1319" s="1" t="s">
        <v>11</v>
      </c>
      <c r="H1319" s="6">
        <v>43991</v>
      </c>
      <c r="I1319" s="12">
        <f t="shared" si="20"/>
        <v>6</v>
      </c>
    </row>
    <row r="1320" spans="1:9" x14ac:dyDescent="0.25">
      <c r="A1320" s="1" t="s">
        <v>36</v>
      </c>
      <c r="B1320" s="1" t="s">
        <v>9</v>
      </c>
      <c r="C1320" s="1" t="s">
        <v>9</v>
      </c>
      <c r="D1320" s="1" t="s">
        <v>13</v>
      </c>
      <c r="E1320" s="4" t="s">
        <v>10</v>
      </c>
      <c r="F1320" s="4">
        <v>69</v>
      </c>
      <c r="G1320" s="1" t="s">
        <v>11</v>
      </c>
      <c r="H1320" s="6">
        <v>43991</v>
      </c>
      <c r="I1320" s="12">
        <f t="shared" si="20"/>
        <v>6</v>
      </c>
    </row>
    <row r="1321" spans="1:9" x14ac:dyDescent="0.25">
      <c r="A1321" s="1" t="s">
        <v>57</v>
      </c>
      <c r="B1321" s="1" t="s">
        <v>9</v>
      </c>
      <c r="C1321" s="1" t="s">
        <v>9</v>
      </c>
      <c r="D1321" s="1" t="s">
        <v>56</v>
      </c>
      <c r="E1321" s="4" t="s">
        <v>10</v>
      </c>
      <c r="F1321" s="4">
        <v>74</v>
      </c>
      <c r="G1321" s="1" t="s">
        <v>17</v>
      </c>
      <c r="H1321" s="6">
        <v>43991</v>
      </c>
      <c r="I1321" s="12">
        <f t="shared" si="20"/>
        <v>6</v>
      </c>
    </row>
    <row r="1322" spans="1:9" x14ac:dyDescent="0.25">
      <c r="A1322" s="1" t="s">
        <v>92</v>
      </c>
      <c r="B1322" s="1" t="s">
        <v>9</v>
      </c>
      <c r="C1322" s="1" t="s">
        <v>9</v>
      </c>
      <c r="D1322" s="1" t="s">
        <v>9</v>
      </c>
      <c r="E1322" s="4" t="s">
        <v>10</v>
      </c>
      <c r="F1322" s="4">
        <v>76</v>
      </c>
      <c r="G1322" s="1" t="s">
        <v>17</v>
      </c>
      <c r="H1322" s="6">
        <v>43991</v>
      </c>
      <c r="I1322" s="12">
        <f t="shared" si="20"/>
        <v>6</v>
      </c>
    </row>
    <row r="1323" spans="1:9" x14ac:dyDescent="0.25">
      <c r="A1323" s="1" t="s">
        <v>89</v>
      </c>
      <c r="B1323" s="1" t="s">
        <v>9</v>
      </c>
      <c r="C1323" s="1" t="s">
        <v>9</v>
      </c>
      <c r="D1323" s="1" t="s">
        <v>9</v>
      </c>
      <c r="E1323" s="4" t="s">
        <v>10</v>
      </c>
      <c r="F1323" s="4">
        <v>80</v>
      </c>
      <c r="G1323" s="1" t="s">
        <v>11</v>
      </c>
      <c r="H1323" s="6">
        <v>43991</v>
      </c>
      <c r="I1323" s="12">
        <f t="shared" si="20"/>
        <v>6</v>
      </c>
    </row>
    <row r="1324" spans="1:9" x14ac:dyDescent="0.25">
      <c r="A1324" s="1" t="s">
        <v>71</v>
      </c>
      <c r="B1324" s="1" t="s">
        <v>9</v>
      </c>
      <c r="C1324" s="1" t="s">
        <v>19</v>
      </c>
      <c r="D1324" s="1" t="s">
        <v>20</v>
      </c>
      <c r="E1324" s="4" t="s">
        <v>10</v>
      </c>
      <c r="F1324" s="4">
        <v>15</v>
      </c>
      <c r="G1324" s="1" t="s">
        <v>11</v>
      </c>
      <c r="H1324" s="6">
        <v>43992</v>
      </c>
      <c r="I1324" s="12">
        <f t="shared" si="20"/>
        <v>6</v>
      </c>
    </row>
    <row r="1325" spans="1:9" x14ac:dyDescent="0.25">
      <c r="A1325" s="1" t="s">
        <v>73</v>
      </c>
      <c r="B1325" s="1" t="s">
        <v>9</v>
      </c>
      <c r="C1325" s="1" t="s">
        <v>9</v>
      </c>
      <c r="D1325" s="1" t="s">
        <v>9</v>
      </c>
      <c r="E1325" s="4" t="s">
        <v>10</v>
      </c>
      <c r="F1325" s="4">
        <v>23</v>
      </c>
      <c r="G1325" s="1" t="s">
        <v>17</v>
      </c>
      <c r="H1325" s="6">
        <v>43992</v>
      </c>
      <c r="I1325" s="12">
        <f t="shared" si="20"/>
        <v>6</v>
      </c>
    </row>
    <row r="1326" spans="1:9" x14ac:dyDescent="0.25">
      <c r="A1326" s="1" t="s">
        <v>45</v>
      </c>
      <c r="B1326" s="1" t="s">
        <v>9</v>
      </c>
      <c r="C1326" s="1" t="s">
        <v>19</v>
      </c>
      <c r="D1326" s="1" t="s">
        <v>20</v>
      </c>
      <c r="E1326" s="4" t="s">
        <v>10</v>
      </c>
      <c r="F1326" s="4">
        <v>24</v>
      </c>
      <c r="G1326" s="1" t="s">
        <v>11</v>
      </c>
      <c r="H1326" s="6">
        <v>43992</v>
      </c>
      <c r="I1326" s="12">
        <f t="shared" si="20"/>
        <v>6</v>
      </c>
    </row>
    <row r="1327" spans="1:9" x14ac:dyDescent="0.25">
      <c r="A1327" s="1" t="s">
        <v>28</v>
      </c>
      <c r="B1327" s="1" t="s">
        <v>9</v>
      </c>
      <c r="C1327" s="1" t="s">
        <v>9</v>
      </c>
      <c r="D1327" s="1" t="s">
        <v>9</v>
      </c>
      <c r="E1327" s="4" t="s">
        <v>10</v>
      </c>
      <c r="F1327" s="4">
        <v>25</v>
      </c>
      <c r="G1327" s="1" t="s">
        <v>17</v>
      </c>
      <c r="H1327" s="6">
        <v>43992</v>
      </c>
      <c r="I1327" s="12">
        <f t="shared" si="20"/>
        <v>6</v>
      </c>
    </row>
    <row r="1328" spans="1:9" x14ac:dyDescent="0.25">
      <c r="A1328" s="1" t="s">
        <v>167</v>
      </c>
      <c r="B1328" s="1" t="s">
        <v>9</v>
      </c>
      <c r="C1328" s="1" t="s">
        <v>9</v>
      </c>
      <c r="D1328" s="1" t="s">
        <v>9</v>
      </c>
      <c r="E1328" s="4" t="s">
        <v>10</v>
      </c>
      <c r="F1328" s="4">
        <v>25</v>
      </c>
      <c r="G1328" s="1" t="s">
        <v>11</v>
      </c>
      <c r="H1328" s="6">
        <v>43992</v>
      </c>
      <c r="I1328" s="12">
        <f t="shared" si="20"/>
        <v>6</v>
      </c>
    </row>
    <row r="1329" spans="1:9" x14ac:dyDescent="0.25">
      <c r="A1329" s="1" t="s">
        <v>171</v>
      </c>
      <c r="B1329" s="1" t="s">
        <v>9</v>
      </c>
      <c r="C1329" s="1" t="s">
        <v>9</v>
      </c>
      <c r="D1329" s="1" t="s">
        <v>9</v>
      </c>
      <c r="E1329" s="4" t="s">
        <v>10</v>
      </c>
      <c r="F1329" s="4">
        <v>29</v>
      </c>
      <c r="G1329" s="1" t="s">
        <v>11</v>
      </c>
      <c r="H1329" s="6">
        <v>43992</v>
      </c>
      <c r="I1329" s="12">
        <f t="shared" si="20"/>
        <v>6</v>
      </c>
    </row>
    <row r="1330" spans="1:9" x14ac:dyDescent="0.25">
      <c r="A1330" s="1" t="s">
        <v>175</v>
      </c>
      <c r="B1330" s="1" t="s">
        <v>9</v>
      </c>
      <c r="C1330" s="1" t="s">
        <v>9</v>
      </c>
      <c r="D1330" s="1" t="s">
        <v>9</v>
      </c>
      <c r="E1330" s="4" t="s">
        <v>10</v>
      </c>
      <c r="F1330" s="4">
        <v>29</v>
      </c>
      <c r="G1330" s="1" t="s">
        <v>11</v>
      </c>
      <c r="H1330" s="6">
        <v>43992</v>
      </c>
      <c r="I1330" s="12">
        <f t="shared" si="20"/>
        <v>6</v>
      </c>
    </row>
    <row r="1331" spans="1:9" x14ac:dyDescent="0.25">
      <c r="A1331" s="1" t="s">
        <v>1482</v>
      </c>
      <c r="B1331" s="1" t="s">
        <v>9</v>
      </c>
      <c r="C1331" s="1" t="s">
        <v>19</v>
      </c>
      <c r="D1331" s="1" t="s">
        <v>25</v>
      </c>
      <c r="E1331" s="4" t="s">
        <v>1301</v>
      </c>
      <c r="F1331" s="4">
        <v>29</v>
      </c>
      <c r="G1331" s="1" t="s">
        <v>11</v>
      </c>
      <c r="H1331" s="6">
        <v>43992</v>
      </c>
      <c r="I1331" s="12">
        <f t="shared" si="20"/>
        <v>6</v>
      </c>
    </row>
    <row r="1332" spans="1:9" x14ac:dyDescent="0.25">
      <c r="A1332" s="1" t="s">
        <v>1487</v>
      </c>
      <c r="B1332" s="1" t="s">
        <v>9</v>
      </c>
      <c r="C1332" s="1" t="s">
        <v>19</v>
      </c>
      <c r="D1332" s="1" t="s">
        <v>67</v>
      </c>
      <c r="E1332" s="4" t="s">
        <v>1301</v>
      </c>
      <c r="F1332" s="4">
        <v>29</v>
      </c>
      <c r="G1332" s="1" t="s">
        <v>11</v>
      </c>
      <c r="H1332" s="6">
        <v>43992</v>
      </c>
      <c r="I1332" s="12">
        <f t="shared" si="20"/>
        <v>6</v>
      </c>
    </row>
    <row r="1333" spans="1:9" x14ac:dyDescent="0.25">
      <c r="A1333" s="1" t="s">
        <v>76</v>
      </c>
      <c r="B1333" s="1" t="s">
        <v>9</v>
      </c>
      <c r="C1333" s="1" t="s">
        <v>9</v>
      </c>
      <c r="D1333" s="1" t="s">
        <v>9</v>
      </c>
      <c r="E1333" s="4" t="s">
        <v>10</v>
      </c>
      <c r="F1333" s="4">
        <v>30</v>
      </c>
      <c r="G1333" s="1" t="s">
        <v>17</v>
      </c>
      <c r="H1333" s="6">
        <v>43992</v>
      </c>
      <c r="I1333" s="12">
        <f t="shared" si="20"/>
        <v>6</v>
      </c>
    </row>
    <row r="1334" spans="1:9" x14ac:dyDescent="0.25">
      <c r="A1334" s="1" t="s">
        <v>1485</v>
      </c>
      <c r="B1334" s="1" t="s">
        <v>9</v>
      </c>
      <c r="C1334" s="1" t="s">
        <v>19</v>
      </c>
      <c r="D1334" s="1" t="s">
        <v>67</v>
      </c>
      <c r="E1334" s="4" t="s">
        <v>1301</v>
      </c>
      <c r="F1334" s="4">
        <v>31</v>
      </c>
      <c r="G1334" s="1" t="s">
        <v>11</v>
      </c>
      <c r="H1334" s="6">
        <v>43992</v>
      </c>
      <c r="I1334" s="12">
        <f t="shared" si="20"/>
        <v>6</v>
      </c>
    </row>
    <row r="1335" spans="1:9" x14ac:dyDescent="0.25">
      <c r="A1335" s="1" t="s">
        <v>1486</v>
      </c>
      <c r="B1335" s="1" t="s">
        <v>9</v>
      </c>
      <c r="C1335" s="1" t="s">
        <v>19</v>
      </c>
      <c r="D1335" s="1" t="s">
        <v>67</v>
      </c>
      <c r="E1335" s="4" t="s">
        <v>1301</v>
      </c>
      <c r="F1335" s="4">
        <v>32</v>
      </c>
      <c r="G1335" s="1" t="s">
        <v>11</v>
      </c>
      <c r="H1335" s="6">
        <v>43992</v>
      </c>
      <c r="I1335" s="12">
        <f t="shared" si="20"/>
        <v>6</v>
      </c>
    </row>
    <row r="1336" spans="1:9" x14ac:dyDescent="0.25">
      <c r="A1336" s="1" t="s">
        <v>177</v>
      </c>
      <c r="B1336" s="1" t="s">
        <v>9</v>
      </c>
      <c r="C1336" s="1" t="s">
        <v>9</v>
      </c>
      <c r="D1336" s="1" t="s">
        <v>9</v>
      </c>
      <c r="E1336" s="4" t="s">
        <v>10</v>
      </c>
      <c r="F1336" s="4">
        <v>33</v>
      </c>
      <c r="G1336" s="1" t="s">
        <v>17</v>
      </c>
      <c r="H1336" s="6">
        <v>43992</v>
      </c>
      <c r="I1336" s="12">
        <f t="shared" si="20"/>
        <v>6</v>
      </c>
    </row>
    <row r="1337" spans="1:9" x14ac:dyDescent="0.25">
      <c r="A1337" s="1" t="s">
        <v>176</v>
      </c>
      <c r="B1337" s="1" t="s">
        <v>9</v>
      </c>
      <c r="C1337" s="1" t="s">
        <v>9</v>
      </c>
      <c r="D1337" s="1" t="s">
        <v>9</v>
      </c>
      <c r="E1337" s="4" t="s">
        <v>10</v>
      </c>
      <c r="F1337" s="4">
        <v>34</v>
      </c>
      <c r="G1337" s="1" t="s">
        <v>11</v>
      </c>
      <c r="H1337" s="6">
        <v>43992</v>
      </c>
      <c r="I1337" s="12">
        <f t="shared" si="20"/>
        <v>6</v>
      </c>
    </row>
    <row r="1338" spans="1:9" x14ac:dyDescent="0.25">
      <c r="A1338" s="1" t="s">
        <v>223</v>
      </c>
      <c r="B1338" s="1" t="s">
        <v>9</v>
      </c>
      <c r="C1338" s="1" t="s">
        <v>9</v>
      </c>
      <c r="D1338" s="1" t="s">
        <v>56</v>
      </c>
      <c r="E1338" s="4" t="s">
        <v>10</v>
      </c>
      <c r="F1338" s="4">
        <v>34</v>
      </c>
      <c r="G1338" s="1" t="s">
        <v>17</v>
      </c>
      <c r="H1338" s="6">
        <v>43992</v>
      </c>
      <c r="I1338" s="12">
        <f t="shared" si="20"/>
        <v>6</v>
      </c>
    </row>
    <row r="1339" spans="1:9" x14ac:dyDescent="0.25">
      <c r="A1339" s="1" t="s">
        <v>26</v>
      </c>
      <c r="B1339" s="1" t="s">
        <v>9</v>
      </c>
      <c r="C1339" s="1" t="s">
        <v>9</v>
      </c>
      <c r="D1339" s="1" t="s">
        <v>9</v>
      </c>
      <c r="E1339" s="4" t="s">
        <v>10</v>
      </c>
      <c r="F1339" s="4">
        <v>35</v>
      </c>
      <c r="G1339" s="1" t="s">
        <v>17</v>
      </c>
      <c r="H1339" s="6">
        <v>43992</v>
      </c>
      <c r="I1339" s="12">
        <f t="shared" si="20"/>
        <v>6</v>
      </c>
    </row>
    <row r="1340" spans="1:9" x14ac:dyDescent="0.25">
      <c r="A1340" s="1" t="s">
        <v>165</v>
      </c>
      <c r="B1340" s="1" t="s">
        <v>9</v>
      </c>
      <c r="C1340" s="1" t="s">
        <v>9</v>
      </c>
      <c r="D1340" s="1" t="s">
        <v>47</v>
      </c>
      <c r="E1340" s="4" t="s">
        <v>10</v>
      </c>
      <c r="F1340" s="4">
        <v>35</v>
      </c>
      <c r="G1340" s="1" t="s">
        <v>17</v>
      </c>
      <c r="H1340" s="6">
        <v>43992</v>
      </c>
      <c r="I1340" s="12">
        <f t="shared" si="20"/>
        <v>6</v>
      </c>
    </row>
    <row r="1341" spans="1:9" x14ac:dyDescent="0.25">
      <c r="A1341" s="1" t="s">
        <v>166</v>
      </c>
      <c r="B1341" s="1" t="s">
        <v>9</v>
      </c>
      <c r="C1341" s="1" t="s">
        <v>9</v>
      </c>
      <c r="D1341" s="1" t="s">
        <v>9</v>
      </c>
      <c r="E1341" s="4" t="s">
        <v>10</v>
      </c>
      <c r="F1341" s="4">
        <v>35</v>
      </c>
      <c r="G1341" s="1" t="s">
        <v>11</v>
      </c>
      <c r="H1341" s="6">
        <v>43992</v>
      </c>
      <c r="I1341" s="12">
        <f t="shared" si="20"/>
        <v>6</v>
      </c>
    </row>
    <row r="1342" spans="1:9" x14ac:dyDescent="0.25">
      <c r="A1342" s="1" t="s">
        <v>225</v>
      </c>
      <c r="B1342" s="1" t="s">
        <v>9</v>
      </c>
      <c r="C1342" s="1" t="s">
        <v>19</v>
      </c>
      <c r="D1342" s="1" t="s">
        <v>31</v>
      </c>
      <c r="E1342" s="4" t="s">
        <v>10</v>
      </c>
      <c r="F1342" s="4">
        <v>35</v>
      </c>
      <c r="G1342" s="1" t="s">
        <v>11</v>
      </c>
      <c r="H1342" s="6">
        <v>43992</v>
      </c>
      <c r="I1342" s="12">
        <f t="shared" si="20"/>
        <v>6</v>
      </c>
    </row>
    <row r="1343" spans="1:9" x14ac:dyDescent="0.25">
      <c r="A1343" s="1" t="s">
        <v>192</v>
      </c>
      <c r="B1343" s="1" t="s">
        <v>9</v>
      </c>
      <c r="C1343" s="1" t="s">
        <v>9</v>
      </c>
      <c r="D1343" s="1" t="s">
        <v>47</v>
      </c>
      <c r="E1343" s="4" t="s">
        <v>10</v>
      </c>
      <c r="F1343" s="4">
        <v>41</v>
      </c>
      <c r="G1343" s="1" t="s">
        <v>17</v>
      </c>
      <c r="H1343" s="6">
        <v>43992</v>
      </c>
      <c r="I1343" s="12">
        <f t="shared" si="20"/>
        <v>6</v>
      </c>
    </row>
    <row r="1344" spans="1:9" x14ac:dyDescent="0.25">
      <c r="A1344" s="1" t="s">
        <v>272</v>
      </c>
      <c r="B1344" s="1" t="s">
        <v>9</v>
      </c>
      <c r="C1344" s="1" t="s">
        <v>19</v>
      </c>
      <c r="D1344" s="1" t="s">
        <v>31</v>
      </c>
      <c r="E1344" s="4" t="s">
        <v>10</v>
      </c>
      <c r="F1344" s="4">
        <v>42</v>
      </c>
      <c r="G1344" s="1" t="s">
        <v>11</v>
      </c>
      <c r="H1344" s="6">
        <v>43992</v>
      </c>
      <c r="I1344" s="12">
        <f t="shared" si="20"/>
        <v>6</v>
      </c>
    </row>
    <row r="1345" spans="1:9" x14ac:dyDescent="0.25">
      <c r="A1345" s="1" t="s">
        <v>18</v>
      </c>
      <c r="B1345" s="1" t="s">
        <v>9</v>
      </c>
      <c r="C1345" s="1" t="s">
        <v>19</v>
      </c>
      <c r="D1345" s="1" t="s">
        <v>20</v>
      </c>
      <c r="E1345" s="4" t="s">
        <v>10</v>
      </c>
      <c r="F1345" s="4">
        <v>46</v>
      </c>
      <c r="G1345" s="1" t="s">
        <v>17</v>
      </c>
      <c r="H1345" s="6">
        <v>43992</v>
      </c>
      <c r="I1345" s="12">
        <f t="shared" si="20"/>
        <v>6</v>
      </c>
    </row>
    <row r="1346" spans="1:9" x14ac:dyDescent="0.25">
      <c r="A1346" s="1" t="s">
        <v>196</v>
      </c>
      <c r="B1346" s="1" t="s">
        <v>9</v>
      </c>
      <c r="C1346" s="1" t="s">
        <v>9</v>
      </c>
      <c r="D1346" s="1" t="s">
        <v>9</v>
      </c>
      <c r="E1346" s="4" t="s">
        <v>10</v>
      </c>
      <c r="F1346" s="4">
        <v>46</v>
      </c>
      <c r="G1346" s="1" t="s">
        <v>17</v>
      </c>
      <c r="H1346" s="6">
        <v>43992</v>
      </c>
      <c r="I1346" s="12">
        <f t="shared" ref="I1346:I1409" si="21">MONTH(H1346)</f>
        <v>6</v>
      </c>
    </row>
    <row r="1347" spans="1:9" x14ac:dyDescent="0.25">
      <c r="A1347" s="1" t="s">
        <v>205</v>
      </c>
      <c r="B1347" s="1" t="s">
        <v>9</v>
      </c>
      <c r="C1347" s="1" t="s">
        <v>9</v>
      </c>
      <c r="D1347" s="1" t="s">
        <v>9</v>
      </c>
      <c r="E1347" s="4" t="s">
        <v>10</v>
      </c>
      <c r="F1347" s="4">
        <v>47</v>
      </c>
      <c r="G1347" s="1" t="s">
        <v>17</v>
      </c>
      <c r="H1347" s="6">
        <v>43992</v>
      </c>
      <c r="I1347" s="12">
        <f t="shared" si="21"/>
        <v>6</v>
      </c>
    </row>
    <row r="1348" spans="1:9" x14ac:dyDescent="0.25">
      <c r="A1348" s="1" t="s">
        <v>195</v>
      </c>
      <c r="B1348" s="1" t="s">
        <v>9</v>
      </c>
      <c r="C1348" s="1" t="s">
        <v>9</v>
      </c>
      <c r="D1348" s="1" t="s">
        <v>9</v>
      </c>
      <c r="E1348" s="4" t="s">
        <v>10</v>
      </c>
      <c r="F1348" s="4">
        <v>49</v>
      </c>
      <c r="G1348" s="1" t="s">
        <v>17</v>
      </c>
      <c r="H1348" s="6">
        <v>43992</v>
      </c>
      <c r="I1348" s="12">
        <f t="shared" si="21"/>
        <v>6</v>
      </c>
    </row>
    <row r="1349" spans="1:9" x14ac:dyDescent="0.25">
      <c r="A1349" s="1" t="s">
        <v>194</v>
      </c>
      <c r="B1349" s="1" t="s">
        <v>9</v>
      </c>
      <c r="C1349" s="1" t="s">
        <v>97</v>
      </c>
      <c r="D1349" s="1" t="s">
        <v>97</v>
      </c>
      <c r="E1349" s="4" t="s">
        <v>10</v>
      </c>
      <c r="F1349" s="4">
        <v>54</v>
      </c>
      <c r="G1349" s="1" t="s">
        <v>11</v>
      </c>
      <c r="H1349" s="6">
        <v>43992</v>
      </c>
      <c r="I1349" s="12">
        <f t="shared" si="21"/>
        <v>6</v>
      </c>
    </row>
    <row r="1350" spans="1:9" x14ac:dyDescent="0.25">
      <c r="A1350" s="1" t="s">
        <v>1484</v>
      </c>
      <c r="B1350" s="1" t="s">
        <v>9</v>
      </c>
      <c r="C1350" s="1" t="s">
        <v>19</v>
      </c>
      <c r="D1350" s="1" t="s">
        <v>25</v>
      </c>
      <c r="E1350" s="4" t="s">
        <v>1301</v>
      </c>
      <c r="F1350" s="4">
        <v>54</v>
      </c>
      <c r="G1350" s="1" t="s">
        <v>11</v>
      </c>
      <c r="H1350" s="6">
        <v>43992</v>
      </c>
      <c r="I1350" s="12">
        <f t="shared" si="21"/>
        <v>6</v>
      </c>
    </row>
    <row r="1351" spans="1:9" x14ac:dyDescent="0.25">
      <c r="A1351" s="1" t="s">
        <v>1483</v>
      </c>
      <c r="B1351" s="1" t="s">
        <v>9</v>
      </c>
      <c r="C1351" s="1" t="s">
        <v>19</v>
      </c>
      <c r="D1351" s="1" t="s">
        <v>25</v>
      </c>
      <c r="E1351" s="4" t="s">
        <v>1301</v>
      </c>
      <c r="F1351" s="4">
        <v>57</v>
      </c>
      <c r="G1351" s="1" t="s">
        <v>17</v>
      </c>
      <c r="H1351" s="6">
        <v>43992</v>
      </c>
      <c r="I1351" s="12">
        <f t="shared" si="21"/>
        <v>6</v>
      </c>
    </row>
    <row r="1352" spans="1:9" x14ac:dyDescent="0.25">
      <c r="A1352" s="2" t="s">
        <v>27</v>
      </c>
      <c r="B1352" s="1" t="s">
        <v>9</v>
      </c>
      <c r="C1352" s="1" t="s">
        <v>9</v>
      </c>
      <c r="D1352" s="1" t="s">
        <v>9</v>
      </c>
      <c r="E1352" s="4" t="s">
        <v>10</v>
      </c>
      <c r="F1352" s="4">
        <v>59</v>
      </c>
      <c r="G1352" s="1" t="s">
        <v>11</v>
      </c>
      <c r="H1352" s="6">
        <v>43992</v>
      </c>
      <c r="I1352" s="12">
        <f t="shared" si="21"/>
        <v>6</v>
      </c>
    </row>
    <row r="1353" spans="1:9" x14ac:dyDescent="0.25">
      <c r="A1353" s="1" t="s">
        <v>74</v>
      </c>
      <c r="B1353" s="1" t="s">
        <v>9</v>
      </c>
      <c r="C1353" s="1" t="s">
        <v>65</v>
      </c>
      <c r="D1353" s="1" t="s">
        <v>75</v>
      </c>
      <c r="E1353" s="4" t="s">
        <v>10</v>
      </c>
      <c r="F1353" s="4">
        <v>61</v>
      </c>
      <c r="G1353" s="1" t="s">
        <v>11</v>
      </c>
      <c r="H1353" s="6">
        <v>43992</v>
      </c>
      <c r="I1353" s="12">
        <f t="shared" si="21"/>
        <v>6</v>
      </c>
    </row>
    <row r="1354" spans="1:9" x14ac:dyDescent="0.25">
      <c r="A1354" s="1" t="s">
        <v>200</v>
      </c>
      <c r="B1354" s="1" t="s">
        <v>9</v>
      </c>
      <c r="C1354" s="1" t="s">
        <v>19</v>
      </c>
      <c r="D1354" s="1" t="s">
        <v>25</v>
      </c>
      <c r="E1354" s="4" t="s">
        <v>10</v>
      </c>
      <c r="F1354" s="4">
        <v>63</v>
      </c>
      <c r="G1354" s="1" t="s">
        <v>17</v>
      </c>
      <c r="H1354" s="6">
        <v>43992</v>
      </c>
      <c r="I1354" s="12">
        <f t="shared" si="21"/>
        <v>6</v>
      </c>
    </row>
    <row r="1355" spans="1:9" x14ac:dyDescent="0.25">
      <c r="A1355" s="1" t="s">
        <v>66</v>
      </c>
      <c r="B1355" s="1" t="s">
        <v>9</v>
      </c>
      <c r="C1355" s="1" t="s">
        <v>19</v>
      </c>
      <c r="D1355" s="1" t="s">
        <v>67</v>
      </c>
      <c r="E1355" s="4" t="s">
        <v>10</v>
      </c>
      <c r="F1355" s="4">
        <v>72</v>
      </c>
      <c r="G1355" s="1" t="s">
        <v>11</v>
      </c>
      <c r="H1355" s="6">
        <v>43992</v>
      </c>
      <c r="I1355" s="12">
        <f t="shared" si="21"/>
        <v>6</v>
      </c>
    </row>
    <row r="1356" spans="1:9" x14ac:dyDescent="0.25">
      <c r="A1356" s="1" t="s">
        <v>22</v>
      </c>
      <c r="B1356" s="1" t="s">
        <v>9</v>
      </c>
      <c r="C1356" s="1" t="s">
        <v>9</v>
      </c>
      <c r="D1356" s="1" t="s">
        <v>13</v>
      </c>
      <c r="E1356" s="4" t="s">
        <v>10</v>
      </c>
      <c r="F1356" s="4">
        <v>74</v>
      </c>
      <c r="G1356" s="1" t="s">
        <v>17</v>
      </c>
      <c r="H1356" s="6">
        <v>43992</v>
      </c>
      <c r="I1356" s="12">
        <f t="shared" si="21"/>
        <v>6</v>
      </c>
    </row>
    <row r="1357" spans="1:9" x14ac:dyDescent="0.25">
      <c r="A1357" s="1" t="s">
        <v>170</v>
      </c>
      <c r="B1357" s="1" t="s">
        <v>9</v>
      </c>
      <c r="C1357" s="1" t="s">
        <v>65</v>
      </c>
      <c r="D1357" s="1" t="s">
        <v>75</v>
      </c>
      <c r="E1357" s="4" t="s">
        <v>10</v>
      </c>
      <c r="F1357" s="4">
        <v>88</v>
      </c>
      <c r="G1357" s="1" t="s">
        <v>11</v>
      </c>
      <c r="H1357" s="6">
        <v>43992</v>
      </c>
      <c r="I1357" s="12">
        <f t="shared" si="21"/>
        <v>6</v>
      </c>
    </row>
    <row r="1358" spans="1:9" x14ac:dyDescent="0.25">
      <c r="A1358" s="1" t="s">
        <v>70</v>
      </c>
      <c r="B1358" s="1" t="s">
        <v>9</v>
      </c>
      <c r="C1358" s="1" t="s">
        <v>9</v>
      </c>
      <c r="D1358" s="1" t="s">
        <v>9</v>
      </c>
      <c r="E1358" s="4" t="s">
        <v>10</v>
      </c>
      <c r="F1358" s="4">
        <v>89</v>
      </c>
      <c r="G1358" s="1" t="s">
        <v>11</v>
      </c>
      <c r="H1358" s="6">
        <v>43992</v>
      </c>
      <c r="I1358" s="12">
        <f t="shared" si="21"/>
        <v>6</v>
      </c>
    </row>
    <row r="1359" spans="1:9" x14ac:dyDescent="0.25">
      <c r="A1359" s="1" t="s">
        <v>1488</v>
      </c>
      <c r="B1359" s="1" t="s">
        <v>9</v>
      </c>
      <c r="C1359" s="1" t="s">
        <v>9</v>
      </c>
      <c r="D1359" s="1" t="s">
        <v>47</v>
      </c>
      <c r="E1359" s="4" t="s">
        <v>1301</v>
      </c>
      <c r="F1359" s="4">
        <v>11</v>
      </c>
      <c r="G1359" s="1" t="s">
        <v>17</v>
      </c>
      <c r="H1359" s="6">
        <v>43993</v>
      </c>
      <c r="I1359" s="12">
        <f t="shared" si="21"/>
        <v>6</v>
      </c>
    </row>
    <row r="1360" spans="1:9" x14ac:dyDescent="0.25">
      <c r="A1360" s="1" t="s">
        <v>204</v>
      </c>
      <c r="B1360" s="1" t="s">
        <v>9</v>
      </c>
      <c r="C1360" s="1" t="s">
        <v>65</v>
      </c>
      <c r="D1360" s="1" t="s">
        <v>151</v>
      </c>
      <c r="E1360" s="4" t="s">
        <v>10</v>
      </c>
      <c r="F1360" s="4">
        <v>19</v>
      </c>
      <c r="G1360" s="1" t="s">
        <v>17</v>
      </c>
      <c r="H1360" s="6">
        <v>43993</v>
      </c>
      <c r="I1360" s="12">
        <f t="shared" si="21"/>
        <v>6</v>
      </c>
    </row>
    <row r="1361" spans="1:9" x14ac:dyDescent="0.25">
      <c r="A1361" s="1" t="s">
        <v>179</v>
      </c>
      <c r="B1361" s="1" t="s">
        <v>9</v>
      </c>
      <c r="C1361" s="1" t="s">
        <v>19</v>
      </c>
      <c r="D1361" s="1" t="s">
        <v>25</v>
      </c>
      <c r="E1361" s="4" t="s">
        <v>10</v>
      </c>
      <c r="F1361" s="4">
        <v>29</v>
      </c>
      <c r="G1361" s="1" t="s">
        <v>17</v>
      </c>
      <c r="H1361" s="6">
        <v>43993</v>
      </c>
      <c r="I1361" s="12">
        <f t="shared" si="21"/>
        <v>6</v>
      </c>
    </row>
    <row r="1362" spans="1:9" x14ac:dyDescent="0.25">
      <c r="A1362" s="1" t="s">
        <v>180</v>
      </c>
      <c r="B1362" s="1" t="s">
        <v>9</v>
      </c>
      <c r="C1362" s="1" t="s">
        <v>9</v>
      </c>
      <c r="D1362" s="1" t="s">
        <v>47</v>
      </c>
      <c r="E1362" s="4" t="s">
        <v>10</v>
      </c>
      <c r="F1362" s="4">
        <v>32</v>
      </c>
      <c r="G1362" s="1" t="s">
        <v>11</v>
      </c>
      <c r="H1362" s="6">
        <v>43993</v>
      </c>
      <c r="I1362" s="12">
        <f t="shared" si="21"/>
        <v>6</v>
      </c>
    </row>
    <row r="1363" spans="1:9" x14ac:dyDescent="0.25">
      <c r="A1363" s="1" t="s">
        <v>267</v>
      </c>
      <c r="B1363" s="1" t="s">
        <v>9</v>
      </c>
      <c r="C1363" s="1" t="s">
        <v>42</v>
      </c>
      <c r="D1363" s="1" t="s">
        <v>43</v>
      </c>
      <c r="E1363" s="4" t="s">
        <v>10</v>
      </c>
      <c r="F1363" s="4">
        <v>32</v>
      </c>
      <c r="G1363" s="1" t="s">
        <v>17</v>
      </c>
      <c r="H1363" s="6">
        <v>43993</v>
      </c>
      <c r="I1363" s="12">
        <f t="shared" si="21"/>
        <v>6</v>
      </c>
    </row>
    <row r="1364" spans="1:9" x14ac:dyDescent="0.25">
      <c r="A1364" s="1" t="s">
        <v>206</v>
      </c>
      <c r="B1364" s="1" t="s">
        <v>9</v>
      </c>
      <c r="C1364" s="1" t="s">
        <v>9</v>
      </c>
      <c r="D1364" s="1" t="s">
        <v>47</v>
      </c>
      <c r="E1364" s="4" t="s">
        <v>10</v>
      </c>
      <c r="F1364" s="4">
        <v>34</v>
      </c>
      <c r="G1364" s="1" t="s">
        <v>11</v>
      </c>
      <c r="H1364" s="6">
        <v>43993</v>
      </c>
      <c r="I1364" s="12">
        <f t="shared" si="21"/>
        <v>6</v>
      </c>
    </row>
    <row r="1365" spans="1:9" x14ac:dyDescent="0.25">
      <c r="A1365" s="1" t="s">
        <v>178</v>
      </c>
      <c r="B1365" s="1" t="s">
        <v>9</v>
      </c>
      <c r="C1365" s="1" t="s">
        <v>97</v>
      </c>
      <c r="D1365" s="1" t="s">
        <v>98</v>
      </c>
      <c r="E1365" s="4" t="s">
        <v>10</v>
      </c>
      <c r="F1365" s="4">
        <v>36</v>
      </c>
      <c r="G1365" s="1" t="s">
        <v>17</v>
      </c>
      <c r="H1365" s="6">
        <v>43993</v>
      </c>
      <c r="I1365" s="12">
        <f t="shared" si="21"/>
        <v>6</v>
      </c>
    </row>
    <row r="1366" spans="1:9" x14ac:dyDescent="0.25">
      <c r="A1366" s="1" t="s">
        <v>201</v>
      </c>
      <c r="B1366" s="1" t="s">
        <v>9</v>
      </c>
      <c r="C1366" s="1" t="s">
        <v>97</v>
      </c>
      <c r="D1366" s="1" t="s">
        <v>97</v>
      </c>
      <c r="E1366" s="4" t="s">
        <v>10</v>
      </c>
      <c r="F1366" s="4">
        <v>41</v>
      </c>
      <c r="G1366" s="1" t="s">
        <v>11</v>
      </c>
      <c r="H1366" s="6">
        <v>43993</v>
      </c>
      <c r="I1366" s="12">
        <f t="shared" si="21"/>
        <v>6</v>
      </c>
    </row>
    <row r="1367" spans="1:9" x14ac:dyDescent="0.25">
      <c r="A1367" s="1" t="s">
        <v>199</v>
      </c>
      <c r="B1367" s="1" t="s">
        <v>9</v>
      </c>
      <c r="C1367" s="1" t="s">
        <v>9</v>
      </c>
      <c r="D1367" s="1" t="s">
        <v>56</v>
      </c>
      <c r="E1367" s="4" t="s">
        <v>10</v>
      </c>
      <c r="F1367" s="4">
        <v>44</v>
      </c>
      <c r="G1367" s="1" t="s">
        <v>17</v>
      </c>
      <c r="H1367" s="6">
        <v>43993</v>
      </c>
      <c r="I1367" s="12">
        <f t="shared" si="21"/>
        <v>6</v>
      </c>
    </row>
    <row r="1368" spans="1:9" x14ac:dyDescent="0.25">
      <c r="A1368" s="1" t="s">
        <v>213</v>
      </c>
      <c r="B1368" s="1" t="s">
        <v>9</v>
      </c>
      <c r="C1368" s="1" t="s">
        <v>19</v>
      </c>
      <c r="D1368" s="1" t="s">
        <v>31</v>
      </c>
      <c r="E1368" s="4" t="s">
        <v>10</v>
      </c>
      <c r="F1368" s="4">
        <v>44</v>
      </c>
      <c r="G1368" s="1" t="s">
        <v>11</v>
      </c>
      <c r="H1368" s="6">
        <v>43993</v>
      </c>
      <c r="I1368" s="12">
        <f t="shared" si="21"/>
        <v>6</v>
      </c>
    </row>
    <row r="1369" spans="1:9" x14ac:dyDescent="0.25">
      <c r="A1369" s="1" t="s">
        <v>193</v>
      </c>
      <c r="B1369" s="1" t="s">
        <v>9</v>
      </c>
      <c r="C1369" s="1" t="s">
        <v>19</v>
      </c>
      <c r="D1369" s="1" t="s">
        <v>67</v>
      </c>
      <c r="E1369" s="4" t="s">
        <v>10</v>
      </c>
      <c r="F1369" s="4">
        <v>48</v>
      </c>
      <c r="G1369" s="1" t="s">
        <v>11</v>
      </c>
      <c r="H1369" s="6">
        <v>43993</v>
      </c>
      <c r="I1369" s="12">
        <f t="shared" si="21"/>
        <v>6</v>
      </c>
    </row>
    <row r="1370" spans="1:9" x14ac:dyDescent="0.25">
      <c r="A1370" s="1" t="s">
        <v>210</v>
      </c>
      <c r="B1370" s="1" t="s">
        <v>9</v>
      </c>
      <c r="C1370" s="1" t="s">
        <v>9</v>
      </c>
      <c r="D1370" s="1" t="s">
        <v>56</v>
      </c>
      <c r="E1370" s="4" t="s">
        <v>10</v>
      </c>
      <c r="F1370" s="4">
        <v>48</v>
      </c>
      <c r="G1370" s="1" t="s">
        <v>11</v>
      </c>
      <c r="H1370" s="6">
        <v>43993</v>
      </c>
      <c r="I1370" s="12">
        <f t="shared" si="21"/>
        <v>6</v>
      </c>
    </row>
    <row r="1371" spans="1:9" x14ac:dyDescent="0.25">
      <c r="A1371" s="1" t="s">
        <v>207</v>
      </c>
      <c r="B1371" s="1" t="s">
        <v>9</v>
      </c>
      <c r="C1371" s="1" t="s">
        <v>9</v>
      </c>
      <c r="D1371" s="1" t="s">
        <v>9</v>
      </c>
      <c r="E1371" s="4" t="s">
        <v>10</v>
      </c>
      <c r="F1371" s="4">
        <v>51</v>
      </c>
      <c r="G1371" s="1" t="s">
        <v>11</v>
      </c>
      <c r="H1371" s="6">
        <v>43993</v>
      </c>
      <c r="I1371" s="12">
        <f t="shared" si="21"/>
        <v>6</v>
      </c>
    </row>
    <row r="1372" spans="1:9" x14ac:dyDescent="0.25">
      <c r="A1372" s="1" t="s">
        <v>276</v>
      </c>
      <c r="B1372" s="1" t="s">
        <v>9</v>
      </c>
      <c r="C1372" s="1" t="s">
        <v>42</v>
      </c>
      <c r="D1372" s="1" t="s">
        <v>43</v>
      </c>
      <c r="E1372" s="4" t="s">
        <v>10</v>
      </c>
      <c r="F1372" s="4">
        <v>52</v>
      </c>
      <c r="G1372" s="1" t="s">
        <v>17</v>
      </c>
      <c r="H1372" s="6">
        <v>43993</v>
      </c>
      <c r="I1372" s="12">
        <f t="shared" si="21"/>
        <v>6</v>
      </c>
    </row>
    <row r="1373" spans="1:9" x14ac:dyDescent="0.25">
      <c r="A1373" s="1" t="s">
        <v>197</v>
      </c>
      <c r="B1373" s="1" t="s">
        <v>9</v>
      </c>
      <c r="C1373" s="1" t="s">
        <v>19</v>
      </c>
      <c r="D1373" s="1" t="s">
        <v>67</v>
      </c>
      <c r="E1373" s="4" t="s">
        <v>10</v>
      </c>
      <c r="F1373" s="4">
        <v>53</v>
      </c>
      <c r="G1373" s="1" t="s">
        <v>11</v>
      </c>
      <c r="H1373" s="6">
        <v>43993</v>
      </c>
      <c r="I1373" s="12">
        <f t="shared" si="21"/>
        <v>6</v>
      </c>
    </row>
    <row r="1374" spans="1:9" x14ac:dyDescent="0.25">
      <c r="A1374" s="1" t="s">
        <v>220</v>
      </c>
      <c r="B1374" s="1" t="s">
        <v>9</v>
      </c>
      <c r="C1374" s="1" t="s">
        <v>97</v>
      </c>
      <c r="D1374" s="1" t="s">
        <v>97</v>
      </c>
      <c r="E1374" s="4" t="s">
        <v>10</v>
      </c>
      <c r="F1374" s="4">
        <v>56</v>
      </c>
      <c r="G1374" s="1" t="s">
        <v>11</v>
      </c>
      <c r="H1374" s="6">
        <v>43993</v>
      </c>
      <c r="I1374" s="12">
        <f t="shared" si="21"/>
        <v>6</v>
      </c>
    </row>
    <row r="1375" spans="1:9" x14ac:dyDescent="0.25">
      <c r="A1375" s="1" t="s">
        <v>202</v>
      </c>
      <c r="B1375" s="1" t="s">
        <v>9</v>
      </c>
      <c r="C1375" s="1" t="s">
        <v>9</v>
      </c>
      <c r="D1375" s="1" t="s">
        <v>9</v>
      </c>
      <c r="E1375" s="4" t="s">
        <v>10</v>
      </c>
      <c r="F1375" s="4">
        <v>64</v>
      </c>
      <c r="G1375" s="1" t="s">
        <v>11</v>
      </c>
      <c r="H1375" s="6">
        <v>43993</v>
      </c>
      <c r="I1375" s="12">
        <f t="shared" si="21"/>
        <v>6</v>
      </c>
    </row>
    <row r="1376" spans="1:9" x14ac:dyDescent="0.25">
      <c r="A1376" s="1" t="s">
        <v>1489</v>
      </c>
      <c r="B1376" s="1" t="s">
        <v>9</v>
      </c>
      <c r="C1376" s="1" t="s">
        <v>9</v>
      </c>
      <c r="D1376" s="1" t="s">
        <v>47</v>
      </c>
      <c r="E1376" s="4" t="s">
        <v>1301</v>
      </c>
      <c r="F1376" s="4">
        <v>66</v>
      </c>
      <c r="G1376" s="1" t="s">
        <v>11</v>
      </c>
      <c r="H1376" s="6">
        <v>43993</v>
      </c>
      <c r="I1376" s="12">
        <f t="shared" si="21"/>
        <v>6</v>
      </c>
    </row>
    <row r="1377" spans="1:9" x14ac:dyDescent="0.25">
      <c r="A1377" s="1" t="s">
        <v>273</v>
      </c>
      <c r="B1377" s="1" t="s">
        <v>9</v>
      </c>
      <c r="C1377" s="1" t="s">
        <v>9</v>
      </c>
      <c r="D1377" s="1" t="s">
        <v>16</v>
      </c>
      <c r="E1377" s="4" t="s">
        <v>10</v>
      </c>
      <c r="F1377" s="4">
        <v>79</v>
      </c>
      <c r="G1377" s="1" t="s">
        <v>17</v>
      </c>
      <c r="H1377" s="6">
        <v>43993</v>
      </c>
      <c r="I1377" s="12">
        <f t="shared" si="21"/>
        <v>6</v>
      </c>
    </row>
    <row r="1378" spans="1:9" x14ac:dyDescent="0.25">
      <c r="A1378" s="1" t="s">
        <v>226</v>
      </c>
      <c r="B1378" s="1" t="s">
        <v>9</v>
      </c>
      <c r="C1378" s="1" t="s">
        <v>217</v>
      </c>
      <c r="D1378" s="1" t="s">
        <v>219</v>
      </c>
      <c r="E1378" s="4" t="s">
        <v>10</v>
      </c>
      <c r="F1378" s="4">
        <v>16</v>
      </c>
      <c r="G1378" s="1" t="s">
        <v>11</v>
      </c>
      <c r="H1378" s="6">
        <v>43994</v>
      </c>
      <c r="I1378" s="12">
        <f t="shared" si="21"/>
        <v>6</v>
      </c>
    </row>
    <row r="1379" spans="1:9" x14ac:dyDescent="0.25">
      <c r="A1379" s="1" t="s">
        <v>218</v>
      </c>
      <c r="B1379" s="1" t="s">
        <v>9</v>
      </c>
      <c r="C1379" s="1" t="s">
        <v>217</v>
      </c>
      <c r="D1379" s="1" t="s">
        <v>219</v>
      </c>
      <c r="E1379" s="4" t="s">
        <v>10</v>
      </c>
      <c r="F1379" s="4">
        <v>18</v>
      </c>
      <c r="G1379" s="1" t="s">
        <v>11</v>
      </c>
      <c r="H1379" s="6">
        <v>43994</v>
      </c>
      <c r="I1379" s="12">
        <f t="shared" si="21"/>
        <v>6</v>
      </c>
    </row>
    <row r="1380" spans="1:9" x14ac:dyDescent="0.25">
      <c r="A1380" s="1" t="s">
        <v>224</v>
      </c>
      <c r="B1380" s="1" t="s">
        <v>9</v>
      </c>
      <c r="C1380" s="1" t="s">
        <v>9</v>
      </c>
      <c r="D1380" s="1" t="s">
        <v>47</v>
      </c>
      <c r="E1380" s="4" t="s">
        <v>10</v>
      </c>
      <c r="F1380" s="4">
        <v>18</v>
      </c>
      <c r="G1380" s="1" t="s">
        <v>11</v>
      </c>
      <c r="H1380" s="6">
        <v>43994</v>
      </c>
      <c r="I1380" s="12">
        <f t="shared" si="21"/>
        <v>6</v>
      </c>
    </row>
    <row r="1381" spans="1:9" x14ac:dyDescent="0.25">
      <c r="A1381" s="1" t="s">
        <v>1511</v>
      </c>
      <c r="B1381" s="1" t="s">
        <v>9</v>
      </c>
      <c r="C1381" s="1" t="s">
        <v>19</v>
      </c>
      <c r="D1381" s="1" t="s">
        <v>25</v>
      </c>
      <c r="E1381" s="4" t="s">
        <v>1301</v>
      </c>
      <c r="F1381" s="4">
        <v>18</v>
      </c>
      <c r="G1381" s="1" t="s">
        <v>11</v>
      </c>
      <c r="H1381" s="6">
        <v>43994</v>
      </c>
      <c r="I1381" s="12">
        <f t="shared" si="21"/>
        <v>6</v>
      </c>
    </row>
    <row r="1382" spans="1:9" x14ac:dyDescent="0.25">
      <c r="A1382" s="1" t="s">
        <v>1514</v>
      </c>
      <c r="B1382" s="1" t="s">
        <v>9</v>
      </c>
      <c r="C1382" s="1" t="s">
        <v>19</v>
      </c>
      <c r="D1382" s="1" t="s">
        <v>25</v>
      </c>
      <c r="E1382" s="4" t="s">
        <v>1301</v>
      </c>
      <c r="F1382" s="4">
        <v>19</v>
      </c>
      <c r="G1382" s="1" t="s">
        <v>11</v>
      </c>
      <c r="H1382" s="6">
        <v>43994</v>
      </c>
      <c r="I1382" s="12">
        <f t="shared" si="21"/>
        <v>6</v>
      </c>
    </row>
    <row r="1383" spans="1:9" x14ac:dyDescent="0.25">
      <c r="A1383" s="1" t="s">
        <v>271</v>
      </c>
      <c r="B1383" s="1" t="s">
        <v>9</v>
      </c>
      <c r="C1383" s="1" t="s">
        <v>217</v>
      </c>
      <c r="D1383" s="1" t="s">
        <v>219</v>
      </c>
      <c r="E1383" s="4" t="s">
        <v>10</v>
      </c>
      <c r="F1383" s="4">
        <v>20</v>
      </c>
      <c r="G1383" s="1" t="s">
        <v>17</v>
      </c>
      <c r="H1383" s="6">
        <v>43994</v>
      </c>
      <c r="I1383" s="12">
        <f t="shared" si="21"/>
        <v>6</v>
      </c>
    </row>
    <row r="1384" spans="1:9" x14ac:dyDescent="0.25">
      <c r="A1384" s="1" t="s">
        <v>1490</v>
      </c>
      <c r="B1384" s="1" t="s">
        <v>9</v>
      </c>
      <c r="C1384" s="1" t="s">
        <v>19</v>
      </c>
      <c r="D1384" s="1" t="s">
        <v>25</v>
      </c>
      <c r="E1384" s="4" t="s">
        <v>1301</v>
      </c>
      <c r="F1384" s="4">
        <v>20</v>
      </c>
      <c r="G1384" s="1" t="s">
        <v>11</v>
      </c>
      <c r="H1384" s="6">
        <v>43994</v>
      </c>
      <c r="I1384" s="12">
        <f t="shared" si="21"/>
        <v>6</v>
      </c>
    </row>
    <row r="1385" spans="1:9" x14ac:dyDescent="0.25">
      <c r="A1385" s="1" t="s">
        <v>1496</v>
      </c>
      <c r="B1385" s="1" t="s">
        <v>9</v>
      </c>
      <c r="C1385" s="1" t="s">
        <v>19</v>
      </c>
      <c r="D1385" s="1" t="s">
        <v>25</v>
      </c>
      <c r="E1385" s="4" t="s">
        <v>1301</v>
      </c>
      <c r="F1385" s="4">
        <v>20</v>
      </c>
      <c r="G1385" s="1" t="s">
        <v>11</v>
      </c>
      <c r="H1385" s="6">
        <v>43994</v>
      </c>
      <c r="I1385" s="12">
        <f t="shared" si="21"/>
        <v>6</v>
      </c>
    </row>
    <row r="1386" spans="1:9" x14ac:dyDescent="0.25">
      <c r="A1386" s="1" t="s">
        <v>1510</v>
      </c>
      <c r="B1386" s="1" t="s">
        <v>9</v>
      </c>
      <c r="C1386" s="1" t="s">
        <v>19</v>
      </c>
      <c r="D1386" s="1" t="s">
        <v>25</v>
      </c>
      <c r="E1386" s="4" t="s">
        <v>1301</v>
      </c>
      <c r="F1386" s="4">
        <v>20</v>
      </c>
      <c r="G1386" s="1" t="s">
        <v>11</v>
      </c>
      <c r="H1386" s="6">
        <v>43994</v>
      </c>
      <c r="I1386" s="12">
        <f t="shared" si="21"/>
        <v>6</v>
      </c>
    </row>
    <row r="1387" spans="1:9" x14ac:dyDescent="0.25">
      <c r="A1387" s="1" t="s">
        <v>1512</v>
      </c>
      <c r="B1387" s="1" t="s">
        <v>9</v>
      </c>
      <c r="C1387" s="1" t="s">
        <v>19</v>
      </c>
      <c r="D1387" s="1" t="s">
        <v>25</v>
      </c>
      <c r="E1387" s="4" t="s">
        <v>1301</v>
      </c>
      <c r="F1387" s="4">
        <v>20</v>
      </c>
      <c r="G1387" s="1" t="s">
        <v>11</v>
      </c>
      <c r="H1387" s="6">
        <v>43994</v>
      </c>
      <c r="I1387" s="12">
        <f t="shared" si="21"/>
        <v>6</v>
      </c>
    </row>
    <row r="1388" spans="1:9" x14ac:dyDescent="0.25">
      <c r="A1388" s="1" t="s">
        <v>1424</v>
      </c>
      <c r="B1388" s="1" t="s">
        <v>9</v>
      </c>
      <c r="C1388" s="1" t="s">
        <v>19</v>
      </c>
      <c r="D1388" s="1" t="s">
        <v>25</v>
      </c>
      <c r="E1388" s="4" t="s">
        <v>1301</v>
      </c>
      <c r="F1388" s="4">
        <v>21</v>
      </c>
      <c r="G1388" s="1" t="s">
        <v>11</v>
      </c>
      <c r="H1388" s="6">
        <v>43994</v>
      </c>
      <c r="I1388" s="12">
        <f t="shared" si="21"/>
        <v>6</v>
      </c>
    </row>
    <row r="1389" spans="1:9" x14ac:dyDescent="0.25">
      <c r="A1389" s="1" t="s">
        <v>1491</v>
      </c>
      <c r="B1389" s="1" t="s">
        <v>9</v>
      </c>
      <c r="C1389" s="1" t="s">
        <v>19</v>
      </c>
      <c r="D1389" s="1" t="s">
        <v>25</v>
      </c>
      <c r="E1389" s="4" t="s">
        <v>1301</v>
      </c>
      <c r="F1389" s="4">
        <v>21</v>
      </c>
      <c r="G1389" s="1" t="s">
        <v>11</v>
      </c>
      <c r="H1389" s="6">
        <v>43994</v>
      </c>
      <c r="I1389" s="12">
        <f t="shared" si="21"/>
        <v>6</v>
      </c>
    </row>
    <row r="1390" spans="1:9" x14ac:dyDescent="0.25">
      <c r="A1390" s="1" t="s">
        <v>1497</v>
      </c>
      <c r="B1390" s="1" t="s">
        <v>9</v>
      </c>
      <c r="C1390" s="1" t="s">
        <v>19</v>
      </c>
      <c r="D1390" s="1" t="s">
        <v>25</v>
      </c>
      <c r="E1390" s="4" t="s">
        <v>1301</v>
      </c>
      <c r="F1390" s="4">
        <v>21</v>
      </c>
      <c r="G1390" s="1" t="s">
        <v>11</v>
      </c>
      <c r="H1390" s="6">
        <v>43994</v>
      </c>
      <c r="I1390" s="12">
        <f t="shared" si="21"/>
        <v>6</v>
      </c>
    </row>
    <row r="1391" spans="1:9" x14ac:dyDescent="0.25">
      <c r="A1391" s="1" t="s">
        <v>1502</v>
      </c>
      <c r="B1391" s="1" t="s">
        <v>9</v>
      </c>
      <c r="C1391" s="1" t="s">
        <v>19</v>
      </c>
      <c r="D1391" s="1" t="s">
        <v>25</v>
      </c>
      <c r="E1391" s="4" t="s">
        <v>1301</v>
      </c>
      <c r="F1391" s="4">
        <v>21</v>
      </c>
      <c r="G1391" s="1" t="s">
        <v>11</v>
      </c>
      <c r="H1391" s="6">
        <v>43994</v>
      </c>
      <c r="I1391" s="12">
        <f t="shared" si="21"/>
        <v>6</v>
      </c>
    </row>
    <row r="1392" spans="1:9" x14ac:dyDescent="0.25">
      <c r="A1392" s="1" t="s">
        <v>1503</v>
      </c>
      <c r="B1392" s="1" t="s">
        <v>9</v>
      </c>
      <c r="C1392" s="1" t="s">
        <v>19</v>
      </c>
      <c r="D1392" s="1" t="s">
        <v>25</v>
      </c>
      <c r="E1392" s="4" t="s">
        <v>1301</v>
      </c>
      <c r="F1392" s="4">
        <v>21</v>
      </c>
      <c r="G1392" s="1" t="s">
        <v>11</v>
      </c>
      <c r="H1392" s="6">
        <v>43994</v>
      </c>
      <c r="I1392" s="12">
        <f t="shared" si="21"/>
        <v>6</v>
      </c>
    </row>
    <row r="1393" spans="1:9" x14ac:dyDescent="0.25">
      <c r="A1393" s="1" t="s">
        <v>1505</v>
      </c>
      <c r="B1393" s="1" t="s">
        <v>9</v>
      </c>
      <c r="C1393" s="1" t="s">
        <v>19</v>
      </c>
      <c r="D1393" s="1" t="s">
        <v>25</v>
      </c>
      <c r="E1393" s="4" t="s">
        <v>1301</v>
      </c>
      <c r="F1393" s="4">
        <v>21</v>
      </c>
      <c r="G1393" s="1" t="s">
        <v>11</v>
      </c>
      <c r="H1393" s="6">
        <v>43994</v>
      </c>
      <c r="I1393" s="12">
        <f t="shared" si="21"/>
        <v>6</v>
      </c>
    </row>
    <row r="1394" spans="1:9" x14ac:dyDescent="0.25">
      <c r="A1394" s="1" t="s">
        <v>1506</v>
      </c>
      <c r="B1394" s="1" t="s">
        <v>9</v>
      </c>
      <c r="C1394" s="1" t="s">
        <v>19</v>
      </c>
      <c r="D1394" s="1" t="s">
        <v>25</v>
      </c>
      <c r="E1394" s="4" t="s">
        <v>1301</v>
      </c>
      <c r="F1394" s="4">
        <v>21</v>
      </c>
      <c r="G1394" s="1" t="s">
        <v>11</v>
      </c>
      <c r="H1394" s="6">
        <v>43994</v>
      </c>
      <c r="I1394" s="12">
        <f t="shared" si="21"/>
        <v>6</v>
      </c>
    </row>
    <row r="1395" spans="1:9" x14ac:dyDescent="0.25">
      <c r="A1395" s="1" t="s">
        <v>1513</v>
      </c>
      <c r="B1395" s="1" t="s">
        <v>9</v>
      </c>
      <c r="C1395" s="1" t="s">
        <v>19</v>
      </c>
      <c r="D1395" s="1" t="s">
        <v>25</v>
      </c>
      <c r="E1395" s="4" t="s">
        <v>1301</v>
      </c>
      <c r="F1395" s="4">
        <v>21</v>
      </c>
      <c r="G1395" s="1" t="s">
        <v>11</v>
      </c>
      <c r="H1395" s="6">
        <v>43994</v>
      </c>
      <c r="I1395" s="12">
        <f t="shared" si="21"/>
        <v>6</v>
      </c>
    </row>
    <row r="1396" spans="1:9" x14ac:dyDescent="0.25">
      <c r="A1396" s="1" t="s">
        <v>1516</v>
      </c>
      <c r="B1396" s="1" t="s">
        <v>9</v>
      </c>
      <c r="C1396" s="1" t="s">
        <v>19</v>
      </c>
      <c r="D1396" s="1" t="s">
        <v>25</v>
      </c>
      <c r="E1396" s="4" t="s">
        <v>1301</v>
      </c>
      <c r="F1396" s="4">
        <v>21</v>
      </c>
      <c r="G1396" s="1" t="s">
        <v>11</v>
      </c>
      <c r="H1396" s="6">
        <v>43994</v>
      </c>
      <c r="I1396" s="12">
        <f t="shared" si="21"/>
        <v>6</v>
      </c>
    </row>
    <row r="1397" spans="1:9" x14ac:dyDescent="0.25">
      <c r="A1397" s="1" t="s">
        <v>1501</v>
      </c>
      <c r="B1397" s="1" t="s">
        <v>9</v>
      </c>
      <c r="C1397" s="1" t="s">
        <v>19</v>
      </c>
      <c r="D1397" s="1" t="s">
        <v>25</v>
      </c>
      <c r="E1397" s="4" t="s">
        <v>1301</v>
      </c>
      <c r="F1397" s="4">
        <v>22</v>
      </c>
      <c r="G1397" s="1" t="s">
        <v>11</v>
      </c>
      <c r="H1397" s="6">
        <v>43994</v>
      </c>
      <c r="I1397" s="12">
        <f t="shared" si="21"/>
        <v>6</v>
      </c>
    </row>
    <row r="1398" spans="1:9" x14ac:dyDescent="0.25">
      <c r="A1398" s="1" t="s">
        <v>269</v>
      </c>
      <c r="B1398" s="1" t="s">
        <v>9</v>
      </c>
      <c r="C1398" s="1" t="s">
        <v>42</v>
      </c>
      <c r="D1398" s="1" t="s">
        <v>270</v>
      </c>
      <c r="E1398" s="4" t="s">
        <v>10</v>
      </c>
      <c r="F1398" s="4">
        <v>23</v>
      </c>
      <c r="G1398" s="1" t="s">
        <v>11</v>
      </c>
      <c r="H1398" s="6">
        <v>43994</v>
      </c>
      <c r="I1398" s="12">
        <f t="shared" si="21"/>
        <v>6</v>
      </c>
    </row>
    <row r="1399" spans="1:9" x14ac:dyDescent="0.25">
      <c r="A1399" s="1" t="s">
        <v>1504</v>
      </c>
      <c r="B1399" s="1" t="s">
        <v>9</v>
      </c>
      <c r="C1399" s="1" t="s">
        <v>19</v>
      </c>
      <c r="D1399" s="1" t="s">
        <v>25</v>
      </c>
      <c r="E1399" s="4" t="s">
        <v>1301</v>
      </c>
      <c r="F1399" s="4">
        <v>23</v>
      </c>
      <c r="G1399" s="1" t="s">
        <v>11</v>
      </c>
      <c r="H1399" s="6">
        <v>43994</v>
      </c>
      <c r="I1399" s="12">
        <f t="shared" si="21"/>
        <v>6</v>
      </c>
    </row>
    <row r="1400" spans="1:9" x14ac:dyDescent="0.25">
      <c r="A1400" s="1" t="s">
        <v>1495</v>
      </c>
      <c r="B1400" s="1" t="s">
        <v>9</v>
      </c>
      <c r="C1400" s="1" t="s">
        <v>19</v>
      </c>
      <c r="D1400" s="1" t="s">
        <v>25</v>
      </c>
      <c r="E1400" s="4" t="s">
        <v>1301</v>
      </c>
      <c r="F1400" s="4">
        <v>24</v>
      </c>
      <c r="G1400" s="1" t="s">
        <v>11</v>
      </c>
      <c r="H1400" s="6">
        <v>43994</v>
      </c>
      <c r="I1400" s="12">
        <f t="shared" si="21"/>
        <v>6</v>
      </c>
    </row>
    <row r="1401" spans="1:9" x14ac:dyDescent="0.25">
      <c r="A1401" s="1" t="s">
        <v>1515</v>
      </c>
      <c r="B1401" s="1" t="s">
        <v>9</v>
      </c>
      <c r="C1401" s="1" t="s">
        <v>19</v>
      </c>
      <c r="D1401" s="1" t="s">
        <v>25</v>
      </c>
      <c r="E1401" s="4" t="s">
        <v>1301</v>
      </c>
      <c r="F1401" s="4">
        <v>24</v>
      </c>
      <c r="G1401" s="1" t="s">
        <v>11</v>
      </c>
      <c r="H1401" s="6">
        <v>43994</v>
      </c>
      <c r="I1401" s="12">
        <f t="shared" si="21"/>
        <v>6</v>
      </c>
    </row>
    <row r="1402" spans="1:9" x14ac:dyDescent="0.25">
      <c r="A1402" s="1" t="s">
        <v>227</v>
      </c>
      <c r="B1402" s="1" t="s">
        <v>9</v>
      </c>
      <c r="C1402" s="1" t="s">
        <v>173</v>
      </c>
      <c r="D1402" s="1" t="s">
        <v>228</v>
      </c>
      <c r="E1402" s="4" t="s">
        <v>10</v>
      </c>
      <c r="F1402" s="4">
        <v>25</v>
      </c>
      <c r="G1402" s="1" t="s">
        <v>17</v>
      </c>
      <c r="H1402" s="6">
        <v>43994</v>
      </c>
      <c r="I1402" s="12">
        <f t="shared" si="21"/>
        <v>6</v>
      </c>
    </row>
    <row r="1403" spans="1:9" x14ac:dyDescent="0.25">
      <c r="A1403" s="1" t="s">
        <v>1494</v>
      </c>
      <c r="B1403" s="1" t="s">
        <v>9</v>
      </c>
      <c r="C1403" s="1" t="s">
        <v>19</v>
      </c>
      <c r="D1403" s="1" t="s">
        <v>25</v>
      </c>
      <c r="E1403" s="4" t="s">
        <v>1301</v>
      </c>
      <c r="F1403" s="4">
        <v>25</v>
      </c>
      <c r="G1403" s="1" t="s">
        <v>11</v>
      </c>
      <c r="H1403" s="6">
        <v>43994</v>
      </c>
      <c r="I1403" s="12">
        <f t="shared" si="21"/>
        <v>6</v>
      </c>
    </row>
    <row r="1404" spans="1:9" x14ac:dyDescent="0.25">
      <c r="A1404" s="1" t="s">
        <v>1507</v>
      </c>
      <c r="B1404" s="1" t="s">
        <v>9</v>
      </c>
      <c r="C1404" s="1" t="s">
        <v>19</v>
      </c>
      <c r="D1404" s="1" t="s">
        <v>25</v>
      </c>
      <c r="E1404" s="4" t="s">
        <v>1301</v>
      </c>
      <c r="F1404" s="4">
        <v>25</v>
      </c>
      <c r="G1404" s="1" t="s">
        <v>17</v>
      </c>
      <c r="H1404" s="6">
        <v>43994</v>
      </c>
      <c r="I1404" s="12">
        <f t="shared" si="21"/>
        <v>6</v>
      </c>
    </row>
    <row r="1405" spans="1:9" x14ac:dyDescent="0.25">
      <c r="A1405" s="1" t="s">
        <v>214</v>
      </c>
      <c r="B1405" s="1" t="s">
        <v>9</v>
      </c>
      <c r="C1405" s="1" t="s">
        <v>160</v>
      </c>
      <c r="D1405" s="1" t="s">
        <v>215</v>
      </c>
      <c r="E1405" s="4" t="s">
        <v>10</v>
      </c>
      <c r="F1405" s="4">
        <v>26</v>
      </c>
      <c r="G1405" s="1" t="s">
        <v>11</v>
      </c>
      <c r="H1405" s="6">
        <v>43994</v>
      </c>
      <c r="I1405" s="12">
        <f t="shared" si="21"/>
        <v>6</v>
      </c>
    </row>
    <row r="1406" spans="1:9" x14ac:dyDescent="0.25">
      <c r="A1406" s="1" t="s">
        <v>1509</v>
      </c>
      <c r="B1406" s="1" t="s">
        <v>9</v>
      </c>
      <c r="C1406" s="1" t="s">
        <v>19</v>
      </c>
      <c r="D1406" s="1" t="s">
        <v>25</v>
      </c>
      <c r="E1406" s="4" t="s">
        <v>1301</v>
      </c>
      <c r="F1406" s="4">
        <v>26</v>
      </c>
      <c r="G1406" s="1" t="s">
        <v>11</v>
      </c>
      <c r="H1406" s="6">
        <v>43994</v>
      </c>
      <c r="I1406" s="12">
        <f t="shared" si="21"/>
        <v>6</v>
      </c>
    </row>
    <row r="1407" spans="1:9" x14ac:dyDescent="0.25">
      <c r="A1407" s="1" t="s">
        <v>1493</v>
      </c>
      <c r="B1407" s="1" t="s">
        <v>9</v>
      </c>
      <c r="C1407" s="1" t="s">
        <v>19</v>
      </c>
      <c r="D1407" s="1" t="s">
        <v>25</v>
      </c>
      <c r="E1407" s="4" t="s">
        <v>1301</v>
      </c>
      <c r="F1407" s="4">
        <v>27</v>
      </c>
      <c r="G1407" s="1" t="s">
        <v>11</v>
      </c>
      <c r="H1407" s="6">
        <v>43994</v>
      </c>
      <c r="I1407" s="12">
        <f t="shared" si="21"/>
        <v>6</v>
      </c>
    </row>
    <row r="1408" spans="1:9" x14ac:dyDescent="0.25">
      <c r="A1408" s="1" t="s">
        <v>274</v>
      </c>
      <c r="B1408" s="1" t="s">
        <v>9</v>
      </c>
      <c r="C1408" s="1" t="s">
        <v>9</v>
      </c>
      <c r="D1408" s="1" t="s">
        <v>9</v>
      </c>
      <c r="E1408" s="4" t="s">
        <v>10</v>
      </c>
      <c r="F1408" s="4">
        <v>28</v>
      </c>
      <c r="G1408" s="1" t="s">
        <v>17</v>
      </c>
      <c r="H1408" s="6">
        <v>43994</v>
      </c>
      <c r="I1408" s="12">
        <f t="shared" si="21"/>
        <v>6</v>
      </c>
    </row>
    <row r="1409" spans="1:9" x14ac:dyDescent="0.25">
      <c r="A1409" s="1" t="s">
        <v>1500</v>
      </c>
      <c r="B1409" s="1" t="s">
        <v>9</v>
      </c>
      <c r="C1409" s="1" t="s">
        <v>19</v>
      </c>
      <c r="D1409" s="1" t="s">
        <v>144</v>
      </c>
      <c r="E1409" s="4" t="s">
        <v>1301</v>
      </c>
      <c r="F1409" s="4">
        <v>28</v>
      </c>
      <c r="G1409" s="1" t="s">
        <v>17</v>
      </c>
      <c r="H1409" s="6">
        <v>43994</v>
      </c>
      <c r="I1409" s="12">
        <f t="shared" si="21"/>
        <v>6</v>
      </c>
    </row>
    <row r="1410" spans="1:9" x14ac:dyDescent="0.25">
      <c r="A1410" s="1" t="s">
        <v>1499</v>
      </c>
      <c r="B1410" s="1" t="s">
        <v>9</v>
      </c>
      <c r="C1410" s="1" t="s">
        <v>19</v>
      </c>
      <c r="D1410" s="1" t="s">
        <v>25</v>
      </c>
      <c r="E1410" s="4" t="s">
        <v>1301</v>
      </c>
      <c r="F1410" s="4">
        <v>30</v>
      </c>
      <c r="G1410" s="1" t="s">
        <v>11</v>
      </c>
      <c r="H1410" s="6">
        <v>43994</v>
      </c>
      <c r="I1410" s="12">
        <f t="shared" ref="I1410:I1473" si="22">MONTH(H1410)</f>
        <v>6</v>
      </c>
    </row>
    <row r="1411" spans="1:9" x14ac:dyDescent="0.25">
      <c r="A1411" s="1" t="s">
        <v>268</v>
      </c>
      <c r="B1411" s="1" t="s">
        <v>9</v>
      </c>
      <c r="C1411" s="1" t="s">
        <v>9</v>
      </c>
      <c r="D1411" s="1" t="s">
        <v>47</v>
      </c>
      <c r="E1411" s="4" t="s">
        <v>10</v>
      </c>
      <c r="F1411" s="4">
        <v>31</v>
      </c>
      <c r="G1411" s="1" t="s">
        <v>17</v>
      </c>
      <c r="H1411" s="6">
        <v>43994</v>
      </c>
      <c r="I1411" s="12">
        <f t="shared" si="22"/>
        <v>6</v>
      </c>
    </row>
    <row r="1412" spans="1:9" x14ac:dyDescent="0.25">
      <c r="A1412" s="1" t="s">
        <v>222</v>
      </c>
      <c r="B1412" s="1" t="s">
        <v>9</v>
      </c>
      <c r="C1412" s="1" t="s">
        <v>9</v>
      </c>
      <c r="D1412" s="1" t="s">
        <v>56</v>
      </c>
      <c r="E1412" s="4" t="s">
        <v>10</v>
      </c>
      <c r="F1412" s="4">
        <v>34</v>
      </c>
      <c r="G1412" s="1" t="s">
        <v>11</v>
      </c>
      <c r="H1412" s="6">
        <v>43994</v>
      </c>
      <c r="I1412" s="12">
        <f t="shared" si="22"/>
        <v>6</v>
      </c>
    </row>
    <row r="1413" spans="1:9" x14ac:dyDescent="0.25">
      <c r="A1413" s="1" t="s">
        <v>1492</v>
      </c>
      <c r="B1413" s="1" t="s">
        <v>9</v>
      </c>
      <c r="C1413" s="1" t="s">
        <v>19</v>
      </c>
      <c r="D1413" s="1" t="s">
        <v>25</v>
      </c>
      <c r="E1413" s="4" t="s">
        <v>1301</v>
      </c>
      <c r="F1413" s="4">
        <v>34</v>
      </c>
      <c r="G1413" s="1" t="s">
        <v>11</v>
      </c>
      <c r="H1413" s="6">
        <v>43994</v>
      </c>
      <c r="I1413" s="12">
        <f t="shared" si="22"/>
        <v>6</v>
      </c>
    </row>
    <row r="1414" spans="1:9" x14ac:dyDescent="0.25">
      <c r="A1414" s="1" t="s">
        <v>1508</v>
      </c>
      <c r="B1414" s="1" t="s">
        <v>9</v>
      </c>
      <c r="C1414" s="1" t="s">
        <v>19</v>
      </c>
      <c r="D1414" s="1" t="s">
        <v>25</v>
      </c>
      <c r="E1414" s="4" t="s">
        <v>1301</v>
      </c>
      <c r="F1414" s="4">
        <v>35</v>
      </c>
      <c r="G1414" s="1" t="s">
        <v>11</v>
      </c>
      <c r="H1414" s="6">
        <v>43994</v>
      </c>
      <c r="I1414" s="12">
        <f t="shared" si="22"/>
        <v>6</v>
      </c>
    </row>
    <row r="1415" spans="1:9" x14ac:dyDescent="0.25">
      <c r="A1415" s="1" t="s">
        <v>211</v>
      </c>
      <c r="B1415" s="1" t="s">
        <v>9</v>
      </c>
      <c r="C1415" s="1" t="s">
        <v>9</v>
      </c>
      <c r="D1415" s="1" t="s">
        <v>16</v>
      </c>
      <c r="E1415" s="4" t="s">
        <v>10</v>
      </c>
      <c r="F1415" s="4">
        <v>36</v>
      </c>
      <c r="G1415" s="1" t="s">
        <v>11</v>
      </c>
      <c r="H1415" s="6">
        <v>43994</v>
      </c>
      <c r="I1415" s="12">
        <f t="shared" si="22"/>
        <v>6</v>
      </c>
    </row>
    <row r="1416" spans="1:9" x14ac:dyDescent="0.25">
      <c r="A1416" s="1" t="s">
        <v>216</v>
      </c>
      <c r="B1416" s="1" t="s">
        <v>9</v>
      </c>
      <c r="C1416" s="1" t="s">
        <v>217</v>
      </c>
      <c r="D1416" s="1" t="s">
        <v>217</v>
      </c>
      <c r="E1416" s="4" t="s">
        <v>10</v>
      </c>
      <c r="F1416" s="4">
        <v>38</v>
      </c>
      <c r="G1416" s="1" t="s">
        <v>11</v>
      </c>
      <c r="H1416" s="6">
        <v>43994</v>
      </c>
      <c r="I1416" s="12">
        <f t="shared" si="22"/>
        <v>6</v>
      </c>
    </row>
    <row r="1417" spans="1:9" x14ac:dyDescent="0.25">
      <c r="A1417" s="1" t="s">
        <v>1498</v>
      </c>
      <c r="B1417" s="1" t="s">
        <v>9</v>
      </c>
      <c r="C1417" s="1" t="s">
        <v>19</v>
      </c>
      <c r="D1417" s="1" t="s">
        <v>25</v>
      </c>
      <c r="E1417" s="4" t="s">
        <v>1301</v>
      </c>
      <c r="F1417" s="4">
        <v>40</v>
      </c>
      <c r="G1417" s="1" t="s">
        <v>17</v>
      </c>
      <c r="H1417" s="6">
        <v>43994</v>
      </c>
      <c r="I1417" s="12">
        <f t="shared" si="22"/>
        <v>6</v>
      </c>
    </row>
    <row r="1418" spans="1:9" x14ac:dyDescent="0.25">
      <c r="A1418" s="1" t="s">
        <v>212</v>
      </c>
      <c r="B1418" s="1" t="s">
        <v>9</v>
      </c>
      <c r="C1418" s="1" t="s">
        <v>9</v>
      </c>
      <c r="D1418" s="1" t="s">
        <v>47</v>
      </c>
      <c r="E1418" s="4" t="s">
        <v>10</v>
      </c>
      <c r="F1418" s="4">
        <v>47</v>
      </c>
      <c r="G1418" s="1" t="s">
        <v>17</v>
      </c>
      <c r="H1418" s="6">
        <v>43994</v>
      </c>
      <c r="I1418" s="12">
        <f t="shared" si="22"/>
        <v>6</v>
      </c>
    </row>
    <row r="1419" spans="1:9" x14ac:dyDescent="0.25">
      <c r="A1419" s="1" t="s">
        <v>221</v>
      </c>
      <c r="B1419" s="1" t="s">
        <v>9</v>
      </c>
      <c r="C1419" s="1" t="s">
        <v>9</v>
      </c>
      <c r="D1419" s="1" t="s">
        <v>47</v>
      </c>
      <c r="E1419" s="4" t="s">
        <v>10</v>
      </c>
      <c r="F1419" s="4">
        <v>49</v>
      </c>
      <c r="G1419" s="1" t="s">
        <v>11</v>
      </c>
      <c r="H1419" s="6">
        <v>43994</v>
      </c>
      <c r="I1419" s="12">
        <f t="shared" si="22"/>
        <v>6</v>
      </c>
    </row>
    <row r="1420" spans="1:9" x14ac:dyDescent="0.25">
      <c r="A1420" s="1" t="s">
        <v>275</v>
      </c>
      <c r="B1420" s="1" t="s">
        <v>9</v>
      </c>
      <c r="C1420" s="1" t="s">
        <v>9</v>
      </c>
      <c r="D1420" s="1" t="s">
        <v>16</v>
      </c>
      <c r="E1420" s="4" t="s">
        <v>10</v>
      </c>
      <c r="F1420" s="4">
        <v>53</v>
      </c>
      <c r="G1420" s="1" t="s">
        <v>11</v>
      </c>
      <c r="H1420" s="6">
        <v>43994</v>
      </c>
      <c r="I1420" s="12">
        <f t="shared" si="22"/>
        <v>6</v>
      </c>
    </row>
  </sheetData>
  <autoFilter ref="A1:H1420"/>
  <sortState ref="A2:I1420">
    <sortCondition ref="H2:H1420"/>
  </sortState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opLeftCell="A11" zoomScale="86" zoomScaleNormal="86" workbookViewId="0">
      <selection sqref="A1:I1"/>
    </sheetView>
  </sheetViews>
  <sheetFormatPr baseColWidth="10" defaultRowHeight="15" x14ac:dyDescent="0.25"/>
  <cols>
    <col min="1" max="1" width="17.5703125" bestFit="1" customWidth="1"/>
    <col min="2" max="2" width="7.140625" style="5" customWidth="1"/>
    <col min="3" max="3" width="7" style="5" bestFit="1" customWidth="1"/>
  </cols>
  <sheetData>
    <row r="1" spans="1:9" ht="42" customHeight="1" x14ac:dyDescent="0.25">
      <c r="A1" s="25" t="s">
        <v>1570</v>
      </c>
      <c r="B1" s="25"/>
      <c r="C1" s="25"/>
      <c r="D1" s="25"/>
      <c r="E1" s="25"/>
      <c r="F1" s="25"/>
      <c r="G1" s="25"/>
      <c r="H1" s="25"/>
      <c r="I1" s="25"/>
    </row>
    <row r="2" spans="1:9" x14ac:dyDescent="0.25">
      <c r="A2" s="24" t="s">
        <v>1563</v>
      </c>
      <c r="B2" s="24" t="s">
        <v>1546</v>
      </c>
      <c r="C2" s="24" t="s">
        <v>1547</v>
      </c>
      <c r="D2" s="7" t="s">
        <v>1521</v>
      </c>
      <c r="E2" s="7" t="s">
        <v>1522</v>
      </c>
      <c r="F2" s="7" t="s">
        <v>1523</v>
      </c>
      <c r="G2" s="7" t="s">
        <v>1524</v>
      </c>
      <c r="H2" s="7" t="s">
        <v>1529</v>
      </c>
      <c r="I2" s="7" t="s">
        <v>1526</v>
      </c>
    </row>
    <row r="3" spans="1:9" x14ac:dyDescent="0.25">
      <c r="A3" s="16" t="s">
        <v>1564</v>
      </c>
      <c r="B3" s="17">
        <f>COUNTIFS('Positivos_Covid-DATOS CUSCO'!$H$2:$H$1420,"&gt;=13/03/2020",'Positivos_Covid-DATOS CUSCO'!$H$2:$H$1420,"&lt;=31/03/2020",'Positivos_Covid-DATOS CUSCO'!$G$2:$G$1420,"MASCULINO")</f>
        <v>22</v>
      </c>
      <c r="C3" s="17">
        <f>COUNTIFS('Positivos_Covid-DATOS CUSCO'!$H$2:$H$1420,"&gt;=13/03/2020",'Positivos_Covid-DATOS CUSCO'!$H$2:$H$1420,"&lt;=31/03/2020",'Positivos_Covid-DATOS CUSCO'!$G$2:$G$1420,"FEMENINO")</f>
        <v>12</v>
      </c>
      <c r="D3" s="17">
        <f>B3+C3</f>
        <v>34</v>
      </c>
      <c r="E3" s="18">
        <f t="shared" ref="E3:E8" si="0">D3/$D$9</f>
        <v>2.3960535588442564E-2</v>
      </c>
      <c r="F3" s="19">
        <f t="shared" ref="F3:F8" si="1">D3/$D$9</f>
        <v>2.3960535588442564E-2</v>
      </c>
      <c r="G3" s="20">
        <f>D3</f>
        <v>34</v>
      </c>
      <c r="H3" s="18">
        <f>E3</f>
        <v>2.3960535588442564E-2</v>
      </c>
      <c r="I3" s="19">
        <f>F3</f>
        <v>2.3960535588442564E-2</v>
      </c>
    </row>
    <row r="4" spans="1:9" x14ac:dyDescent="0.25">
      <c r="A4" s="16" t="s">
        <v>1565</v>
      </c>
      <c r="B4" s="17">
        <f>COUNTIFS('Positivos_Covid-DATOS CUSCO'!$H$2:$H$1420,"&gt;=01/04/2020",'Positivos_Covid-DATOS CUSCO'!$H$2:$H$1420,"&lt;=15/04/2020",'Positivos_Covid-DATOS CUSCO'!$G$2:$G$1420,"MASCULINO")</f>
        <v>52</v>
      </c>
      <c r="C4" s="17">
        <f>COUNTIFS('Positivos_Covid-DATOS CUSCO'!$H$2:$H$1420,"&gt;=01/04/2020",'Positivos_Covid-DATOS CUSCO'!$H$2:$H$1420,"&lt;=15/04/2020",'Positivos_Covid-DATOS CUSCO'!$G$2:$G$1420,"FEMENINO")</f>
        <v>33</v>
      </c>
      <c r="D4" s="17">
        <f t="shared" ref="D4:D8" si="2">B4+C4</f>
        <v>85</v>
      </c>
      <c r="E4" s="18">
        <f t="shared" si="0"/>
        <v>5.9901338971106416E-2</v>
      </c>
      <c r="F4" s="19">
        <f t="shared" si="1"/>
        <v>5.9901338971106416E-2</v>
      </c>
      <c r="G4" s="20">
        <f>D4</f>
        <v>85</v>
      </c>
      <c r="H4" s="18">
        <f t="shared" ref="H4:H7" si="3">E4</f>
        <v>5.9901338971106416E-2</v>
      </c>
      <c r="I4" s="19">
        <f>I3+F4</f>
        <v>8.386187455954898E-2</v>
      </c>
    </row>
    <row r="5" spans="1:9" x14ac:dyDescent="0.25">
      <c r="A5" s="16" t="s">
        <v>1568</v>
      </c>
      <c r="B5" s="17">
        <f>COUNTIFS('Positivos_Covid-DATOS CUSCO'!$H$2:$H$1420,"&gt;=16/04/2020",'Positivos_Covid-DATOS CUSCO'!$H$2:$H$1420,"&lt;=30/04/2020",'Positivos_Covid-DATOS CUSCO'!$G$2:$G$1420,"MASCULINO")</f>
        <v>116</v>
      </c>
      <c r="C5" s="17">
        <f>COUNTIFS('Positivos_Covid-DATOS CUSCO'!$H$2:$H$1420,"&gt;=16/04/2020",'Positivos_Covid-DATOS CUSCO'!$H$2:$H$1420,"&lt;=30/04/2020",'Positivos_Covid-DATOS CUSCO'!$G$2:$G$1420,"FEMENINO")</f>
        <v>56</v>
      </c>
      <c r="D5" s="17">
        <f t="shared" si="2"/>
        <v>172</v>
      </c>
      <c r="E5" s="18">
        <f t="shared" si="0"/>
        <v>0.12121212121212122</v>
      </c>
      <c r="F5" s="19">
        <f t="shared" si="1"/>
        <v>0.12121212121212122</v>
      </c>
      <c r="G5" s="20">
        <f>D5</f>
        <v>172</v>
      </c>
      <c r="H5" s="18">
        <f t="shared" si="3"/>
        <v>0.12121212121212122</v>
      </c>
      <c r="I5" s="19">
        <f t="shared" ref="I5:I7" si="4">I4+F5</f>
        <v>0.20507399577167018</v>
      </c>
    </row>
    <row r="6" spans="1:9" x14ac:dyDescent="0.25">
      <c r="A6" s="16" t="s">
        <v>1566</v>
      </c>
      <c r="B6" s="17">
        <f>COUNTIFS('Positivos_Covid-DATOS CUSCO'!$H$2:$H$1420,"&gt;=01/05/2020",'Positivos_Covid-DATOS CUSCO'!$H$2:$H$1420,"&lt;=15/05/2020",'Positivos_Covid-DATOS CUSCO'!$G$2:$G$1420,"MASCULINO")</f>
        <v>189</v>
      </c>
      <c r="C6" s="17">
        <f>COUNTIFS('Positivos_Covid-DATOS CUSCO'!$H$2:$H$1420,"&gt;=01/05/2020",'Positivos_Covid-DATOS CUSCO'!$H$2:$H$1420,"&lt;=15/05/2020",'Positivos_Covid-DATOS CUSCO'!$G$2:$G$1420,"FEMENINO")</f>
        <v>193</v>
      </c>
      <c r="D6" s="17">
        <f t="shared" si="2"/>
        <v>382</v>
      </c>
      <c r="E6" s="18">
        <f t="shared" si="0"/>
        <v>0.26920366455250178</v>
      </c>
      <c r="F6" s="19">
        <f t="shared" si="1"/>
        <v>0.26920366455250178</v>
      </c>
      <c r="G6" s="20">
        <f>D6</f>
        <v>382</v>
      </c>
      <c r="H6" s="18">
        <f t="shared" si="3"/>
        <v>0.26920366455250178</v>
      </c>
      <c r="I6" s="19">
        <f t="shared" si="4"/>
        <v>0.47427766032417196</v>
      </c>
    </row>
    <row r="7" spans="1:9" x14ac:dyDescent="0.25">
      <c r="A7" s="16" t="s">
        <v>1567</v>
      </c>
      <c r="B7" s="17">
        <f>COUNTIFS('Positivos_Covid-DATOS CUSCO'!$H$2:$H$1420,"&gt;=16/05/2020",'Positivos_Covid-DATOS CUSCO'!$H$2:$H$1420,"&lt;=31/05/2020",'Positivos_Covid-DATOS CUSCO'!$G$2:$G$1420,"MASCULINO")</f>
        <v>268</v>
      </c>
      <c r="C7" s="17">
        <f>COUNTIFS('Positivos_Covid-DATOS CUSCO'!$H$2:$H$1420,"&gt;=16/05/2020",'Positivos_Covid-DATOS CUSCO'!$H$2:$H$1420,"&lt;=31/05/2020",'Positivos_Covid-DATOS CUSCO'!$G$2:$G$1420,"FEMENINO")</f>
        <v>179</v>
      </c>
      <c r="D7" s="17">
        <f t="shared" si="2"/>
        <v>447</v>
      </c>
      <c r="E7" s="18">
        <f t="shared" si="0"/>
        <v>0.31501057082452433</v>
      </c>
      <c r="F7" s="19">
        <f t="shared" si="1"/>
        <v>0.31501057082452433</v>
      </c>
      <c r="G7" s="20">
        <f>D7</f>
        <v>447</v>
      </c>
      <c r="H7" s="18">
        <f t="shared" si="3"/>
        <v>0.31501057082452433</v>
      </c>
      <c r="I7" s="19">
        <f t="shared" si="4"/>
        <v>0.78928823114869628</v>
      </c>
    </row>
    <row r="8" spans="1:9" x14ac:dyDescent="0.25">
      <c r="A8" s="16" t="s">
        <v>1569</v>
      </c>
      <c r="B8" s="17">
        <f>COUNTIFS('Positivos_Covid-DATOS CUSCO'!$H$2:$H$1420,"&gt;=01/06/2020",'Positivos_Covid-DATOS CUSCO'!$H$2:$H$1420,"&lt;=13/06/2020",'Positivos_Covid-DATOS CUSCO'!$G$2:$G$1420,"MASCULINO")</f>
        <v>183</v>
      </c>
      <c r="C8" s="17">
        <f>COUNTIFS('Positivos_Covid-DATOS CUSCO'!$H$2:$H$1420,"&gt;=01/06/2020",'Positivos_Covid-DATOS CUSCO'!$H$2:$H$1420,"&lt;=13/06/2020",'Positivos_Covid-DATOS CUSCO'!$G$2:$G$1420,"FEMENINO")</f>
        <v>116</v>
      </c>
      <c r="D8" s="17">
        <f t="shared" si="2"/>
        <v>299</v>
      </c>
      <c r="E8" s="18">
        <f t="shared" si="0"/>
        <v>0.21071176885130374</v>
      </c>
      <c r="F8" s="19">
        <f t="shared" si="1"/>
        <v>0.21071176885130374</v>
      </c>
      <c r="G8" s="20">
        <f>D8</f>
        <v>299</v>
      </c>
      <c r="H8" s="18">
        <f t="shared" ref="H8" si="5">E8</f>
        <v>0.21071176885130374</v>
      </c>
      <c r="I8" s="19">
        <f t="shared" ref="I8" si="6">I7+F8</f>
        <v>1</v>
      </c>
    </row>
    <row r="9" spans="1:9" x14ac:dyDescent="0.25">
      <c r="A9" s="8" t="s">
        <v>1519</v>
      </c>
      <c r="B9" s="7">
        <f>SUM(B3:B8)</f>
        <v>830</v>
      </c>
      <c r="C9" s="7">
        <f>SUM(C3:C8)</f>
        <v>589</v>
      </c>
      <c r="D9" s="7">
        <f>SUM(D3:D8)</f>
        <v>1419</v>
      </c>
      <c r="E9" s="9">
        <f>SUM(E3:E8)</f>
        <v>1</v>
      </c>
      <c r="F9" s="10">
        <f>SUM(F3:F8)</f>
        <v>1</v>
      </c>
      <c r="G9" s="7"/>
      <c r="H9" s="7"/>
      <c r="I9" s="7"/>
    </row>
    <row r="10" spans="1:9" x14ac:dyDescent="0.25">
      <c r="A10" s="26" t="s">
        <v>1527</v>
      </c>
      <c r="B10" s="26"/>
      <c r="C10" s="26"/>
      <c r="D10" s="26"/>
      <c r="E10" s="26"/>
      <c r="F10" s="26"/>
      <c r="G10" s="26"/>
      <c r="H10" s="26"/>
      <c r="I10" s="26"/>
    </row>
  </sheetData>
  <mergeCells count="2">
    <mergeCell ref="A1:I1"/>
    <mergeCell ref="A10:I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1"/>
    </sheetView>
  </sheetViews>
  <sheetFormatPr baseColWidth="10" defaultRowHeight="15" x14ac:dyDescent="0.25"/>
  <cols>
    <col min="1" max="1" width="15.28515625" customWidth="1"/>
  </cols>
  <sheetData>
    <row r="1" spans="1:7" ht="30" customHeight="1" x14ac:dyDescent="0.25">
      <c r="A1" s="25" t="s">
        <v>1537</v>
      </c>
      <c r="B1" s="25"/>
      <c r="C1" s="25"/>
      <c r="D1" s="25"/>
      <c r="E1" s="25"/>
      <c r="F1" s="25"/>
      <c r="G1" s="25"/>
    </row>
    <row r="2" spans="1:7" x14ac:dyDescent="0.25">
      <c r="A2" s="21" t="s">
        <v>1535</v>
      </c>
      <c r="B2" s="22" t="s">
        <v>1521</v>
      </c>
      <c r="C2" s="22" t="s">
        <v>1522</v>
      </c>
      <c r="D2" s="22" t="s">
        <v>1523</v>
      </c>
      <c r="E2" s="22" t="s">
        <v>1524</v>
      </c>
      <c r="F2" s="22" t="s">
        <v>1525</v>
      </c>
      <c r="G2" s="22" t="s">
        <v>1526</v>
      </c>
    </row>
    <row r="3" spans="1:7" x14ac:dyDescent="0.25">
      <c r="A3" s="11" t="s">
        <v>10</v>
      </c>
      <c r="B3" s="12">
        <f>COUNTIF('Positivos_Covid-DATOS CUSCO'!$E$2:$E$1420,"PR")</f>
        <v>1204</v>
      </c>
      <c r="C3" s="13">
        <f>B3/$B$5</f>
        <v>0.84848484848484851</v>
      </c>
      <c r="D3" s="14">
        <f>B3/$B$5</f>
        <v>0.84848484848484851</v>
      </c>
      <c r="E3" s="12">
        <f>B3</f>
        <v>1204</v>
      </c>
      <c r="F3" s="13">
        <f>C3</f>
        <v>0.84848484848484851</v>
      </c>
      <c r="G3" s="15">
        <f>D3</f>
        <v>0.84848484848484851</v>
      </c>
    </row>
    <row r="4" spans="1:7" x14ac:dyDescent="0.25">
      <c r="A4" s="11" t="s">
        <v>1301</v>
      </c>
      <c r="B4" s="12">
        <f>COUNTIF('Positivos_Covid-DATOS CUSCO'!$E$2:$E$1420,"PCR")</f>
        <v>215</v>
      </c>
      <c r="C4" s="13">
        <f>B4/$B$5</f>
        <v>0.15151515151515152</v>
      </c>
      <c r="D4" s="14">
        <f>B4/$B$5</f>
        <v>0.15151515151515152</v>
      </c>
      <c r="E4" s="12">
        <f>E3+B4</f>
        <v>1419</v>
      </c>
      <c r="F4" s="13">
        <f>F3+C4</f>
        <v>1</v>
      </c>
      <c r="G4" s="15">
        <f>G3+D4</f>
        <v>1</v>
      </c>
    </row>
    <row r="5" spans="1:7" x14ac:dyDescent="0.25">
      <c r="A5" s="8" t="s">
        <v>1519</v>
      </c>
      <c r="B5" s="7">
        <f>SUM(B3:B4)</f>
        <v>1419</v>
      </c>
      <c r="C5" s="9"/>
      <c r="D5" s="10"/>
      <c r="E5" s="7"/>
      <c r="F5" s="7"/>
      <c r="G5" s="7"/>
    </row>
    <row r="6" spans="1:7" x14ac:dyDescent="0.25">
      <c r="A6" s="26" t="s">
        <v>1527</v>
      </c>
      <c r="B6" s="26"/>
      <c r="C6" s="26"/>
      <c r="D6" s="26"/>
      <c r="E6" s="26"/>
      <c r="F6" s="26"/>
      <c r="G6" s="26"/>
    </row>
  </sheetData>
  <mergeCells count="2">
    <mergeCell ref="A1:G1"/>
    <mergeCell ref="A6:G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sqref="A1:G1"/>
    </sheetView>
  </sheetViews>
  <sheetFormatPr baseColWidth="10" defaultRowHeight="15" x14ac:dyDescent="0.25"/>
  <cols>
    <col min="1" max="1" width="17.5703125" customWidth="1"/>
    <col min="2" max="2" width="11.85546875" bestFit="1" customWidth="1"/>
  </cols>
  <sheetData>
    <row r="1" spans="1:7" ht="30" customHeight="1" x14ac:dyDescent="0.25">
      <c r="A1" s="25" t="s">
        <v>1549</v>
      </c>
      <c r="B1" s="25"/>
      <c r="C1" s="25"/>
      <c r="D1" s="25"/>
      <c r="E1" s="25"/>
      <c r="F1" s="25"/>
      <c r="G1" s="25"/>
    </row>
    <row r="2" spans="1:7" x14ac:dyDescent="0.25">
      <c r="A2" s="21" t="s">
        <v>2</v>
      </c>
      <c r="B2" s="22" t="s">
        <v>1521</v>
      </c>
      <c r="C2" s="22" t="s">
        <v>1522</v>
      </c>
      <c r="D2" s="22" t="s">
        <v>1523</v>
      </c>
      <c r="E2" s="22" t="s">
        <v>1524</v>
      </c>
      <c r="F2" s="22" t="s">
        <v>1525</v>
      </c>
      <c r="G2" s="22" t="s">
        <v>1526</v>
      </c>
    </row>
    <row r="3" spans="1:7" x14ac:dyDescent="0.25">
      <c r="A3" s="11" t="s">
        <v>217</v>
      </c>
      <c r="B3" s="12">
        <f>COUNTIF('Positivos_Covid-DATOS CUSCO'!$C$2:$C$1420,A3)</f>
        <v>23</v>
      </c>
      <c r="C3" s="13">
        <f>B3/$B$17</f>
        <v>1.620859760394644E-2</v>
      </c>
      <c r="D3" s="14">
        <f>B3/$B$17</f>
        <v>1.620859760394644E-2</v>
      </c>
      <c r="E3" s="12">
        <f>B3</f>
        <v>23</v>
      </c>
      <c r="F3" s="13">
        <f>C3</f>
        <v>1.620859760394644E-2</v>
      </c>
      <c r="G3" s="15">
        <f>D3</f>
        <v>1.620859760394644E-2</v>
      </c>
    </row>
    <row r="4" spans="1:7" x14ac:dyDescent="0.25">
      <c r="A4" s="11" t="s">
        <v>191</v>
      </c>
      <c r="B4" s="12">
        <f>COUNTIF('Positivos_Covid-DATOS CUSCO'!$C$2:$C$1420,A4)</f>
        <v>44</v>
      </c>
      <c r="C4" s="13">
        <f t="shared" ref="C4:C16" si="0">B4/$B$17</f>
        <v>3.1007751937984496E-2</v>
      </c>
      <c r="D4" s="14">
        <f t="shared" ref="D4:D16" si="1">B4/$B$17</f>
        <v>3.1007751937984496E-2</v>
      </c>
      <c r="E4" s="12">
        <f t="shared" ref="E4:E16" si="2">B4</f>
        <v>44</v>
      </c>
      <c r="F4" s="13">
        <f t="shared" ref="F4:F16" si="3">C4</f>
        <v>3.1007751937984496E-2</v>
      </c>
      <c r="G4" s="15">
        <f t="shared" ref="G4:G16" si="4">D4</f>
        <v>3.1007751937984496E-2</v>
      </c>
    </row>
    <row r="5" spans="1:7" x14ac:dyDescent="0.25">
      <c r="A5" s="11" t="s">
        <v>34</v>
      </c>
      <c r="B5" s="12">
        <f>COUNTIF('Positivos_Covid-DATOS CUSCO'!$C$2:$C$1420,A5)</f>
        <v>33</v>
      </c>
      <c r="C5" s="13">
        <f t="shared" si="0"/>
        <v>2.3255813953488372E-2</v>
      </c>
      <c r="D5" s="14">
        <f t="shared" si="1"/>
        <v>2.3255813953488372E-2</v>
      </c>
      <c r="E5" s="12">
        <f t="shared" si="2"/>
        <v>33</v>
      </c>
      <c r="F5" s="13">
        <f t="shared" si="3"/>
        <v>2.3255813953488372E-2</v>
      </c>
      <c r="G5" s="15">
        <f t="shared" si="4"/>
        <v>2.3255813953488372E-2</v>
      </c>
    </row>
    <row r="6" spans="1:7" x14ac:dyDescent="0.25">
      <c r="A6" s="11" t="s">
        <v>133</v>
      </c>
      <c r="B6" s="12">
        <f>COUNTIF('Positivos_Covid-DATOS CUSCO'!$C$2:$C$1420,A6)</f>
        <v>15</v>
      </c>
      <c r="C6" s="13">
        <f t="shared" si="0"/>
        <v>1.0570824524312896E-2</v>
      </c>
      <c r="D6" s="14">
        <f t="shared" si="1"/>
        <v>1.0570824524312896E-2</v>
      </c>
      <c r="E6" s="12">
        <f t="shared" si="2"/>
        <v>15</v>
      </c>
      <c r="F6" s="13">
        <f t="shared" si="3"/>
        <v>1.0570824524312896E-2</v>
      </c>
      <c r="G6" s="15">
        <f t="shared" si="4"/>
        <v>1.0570824524312896E-2</v>
      </c>
    </row>
    <row r="7" spans="1:7" x14ac:dyDescent="0.25">
      <c r="A7" s="11" t="s">
        <v>42</v>
      </c>
      <c r="B7" s="12">
        <f>COUNTIF('Positivos_Covid-DATOS CUSCO'!$C$2:$C$1420,A7)</f>
        <v>34</v>
      </c>
      <c r="C7" s="13">
        <f t="shared" si="0"/>
        <v>2.3960535588442564E-2</v>
      </c>
      <c r="D7" s="14">
        <f t="shared" si="1"/>
        <v>2.3960535588442564E-2</v>
      </c>
      <c r="E7" s="12">
        <f t="shared" si="2"/>
        <v>34</v>
      </c>
      <c r="F7" s="13">
        <f t="shared" si="3"/>
        <v>2.3960535588442564E-2</v>
      </c>
      <c r="G7" s="15">
        <f t="shared" si="4"/>
        <v>2.3960535588442564E-2</v>
      </c>
    </row>
    <row r="8" spans="1:7" x14ac:dyDescent="0.25">
      <c r="A8" s="11" t="s">
        <v>173</v>
      </c>
      <c r="B8" s="12">
        <f>COUNTIF('Positivos_Covid-DATOS CUSCO'!$C$2:$C$1420,A8)</f>
        <v>22</v>
      </c>
      <c r="C8" s="13">
        <f t="shared" si="0"/>
        <v>1.5503875968992248E-2</v>
      </c>
      <c r="D8" s="14">
        <f t="shared" si="1"/>
        <v>1.5503875968992248E-2</v>
      </c>
      <c r="E8" s="12">
        <f t="shared" si="2"/>
        <v>22</v>
      </c>
      <c r="F8" s="13">
        <f t="shared" si="3"/>
        <v>1.5503875968992248E-2</v>
      </c>
      <c r="G8" s="15">
        <f t="shared" si="4"/>
        <v>1.5503875968992248E-2</v>
      </c>
    </row>
    <row r="9" spans="1:7" x14ac:dyDescent="0.25">
      <c r="A9" s="11" t="s">
        <v>9</v>
      </c>
      <c r="B9" s="12">
        <f>COUNTIF('Positivos_Covid-DATOS CUSCO'!$C$2:$C$1420,A9)</f>
        <v>947</v>
      </c>
      <c r="C9" s="13">
        <f t="shared" si="0"/>
        <v>0.6673713883016209</v>
      </c>
      <c r="D9" s="14">
        <f t="shared" si="1"/>
        <v>0.6673713883016209</v>
      </c>
      <c r="E9" s="12">
        <f t="shared" si="2"/>
        <v>947</v>
      </c>
      <c r="F9" s="13">
        <f t="shared" si="3"/>
        <v>0.6673713883016209</v>
      </c>
      <c r="G9" s="15">
        <f t="shared" si="4"/>
        <v>0.6673713883016209</v>
      </c>
    </row>
    <row r="10" spans="1:7" x14ac:dyDescent="0.25">
      <c r="A10" s="11" t="s">
        <v>97</v>
      </c>
      <c r="B10" s="12">
        <f>COUNTIF('Positivos_Covid-DATOS CUSCO'!$C$2:$C$1420,A10)</f>
        <v>40</v>
      </c>
      <c r="C10" s="13">
        <f t="shared" si="0"/>
        <v>2.8188865398167725E-2</v>
      </c>
      <c r="D10" s="14">
        <f t="shared" si="1"/>
        <v>2.8188865398167725E-2</v>
      </c>
      <c r="E10" s="12">
        <f t="shared" si="2"/>
        <v>40</v>
      </c>
      <c r="F10" s="13">
        <f t="shared" si="3"/>
        <v>2.8188865398167725E-2</v>
      </c>
      <c r="G10" s="15">
        <f t="shared" si="4"/>
        <v>2.8188865398167725E-2</v>
      </c>
    </row>
    <row r="11" spans="1:7" x14ac:dyDescent="0.25">
      <c r="A11" s="11" t="s">
        <v>19</v>
      </c>
      <c r="B11" s="12">
        <f>COUNTIF('Positivos_Covid-DATOS CUSCO'!$C$2:$C$1420,A11)</f>
        <v>175</v>
      </c>
      <c r="C11" s="13">
        <f t="shared" si="0"/>
        <v>0.12332628611698379</v>
      </c>
      <c r="D11" s="14">
        <f t="shared" si="1"/>
        <v>0.12332628611698379</v>
      </c>
      <c r="E11" s="12">
        <f t="shared" si="2"/>
        <v>175</v>
      </c>
      <c r="F11" s="13">
        <f t="shared" si="3"/>
        <v>0.12332628611698379</v>
      </c>
      <c r="G11" s="15">
        <f t="shared" si="4"/>
        <v>0.12332628611698379</v>
      </c>
    </row>
    <row r="12" spans="1:7" x14ac:dyDescent="0.25">
      <c r="A12" s="11" t="s">
        <v>160</v>
      </c>
      <c r="B12" s="12">
        <f>COUNTIF('Positivos_Covid-DATOS CUSCO'!$C$2:$C$1420,A12)</f>
        <v>21</v>
      </c>
      <c r="C12" s="13">
        <f t="shared" si="0"/>
        <v>1.4799154334038054E-2</v>
      </c>
      <c r="D12" s="14">
        <f t="shared" si="1"/>
        <v>1.4799154334038054E-2</v>
      </c>
      <c r="E12" s="12">
        <f t="shared" si="2"/>
        <v>21</v>
      </c>
      <c r="F12" s="13">
        <f t="shared" si="3"/>
        <v>1.4799154334038054E-2</v>
      </c>
      <c r="G12" s="15">
        <f t="shared" si="4"/>
        <v>1.4799154334038054E-2</v>
      </c>
    </row>
    <row r="13" spans="1:7" x14ac:dyDescent="0.25">
      <c r="A13" s="11" t="s">
        <v>65</v>
      </c>
      <c r="B13" s="12">
        <f>COUNTIF('Positivos_Covid-DATOS CUSCO'!$C$2:$C$1420,A13)</f>
        <v>11</v>
      </c>
      <c r="C13" s="13">
        <f t="shared" si="0"/>
        <v>7.7519379844961239E-3</v>
      </c>
      <c r="D13" s="14">
        <f t="shared" si="1"/>
        <v>7.7519379844961239E-3</v>
      </c>
      <c r="E13" s="12">
        <f t="shared" si="2"/>
        <v>11</v>
      </c>
      <c r="F13" s="13">
        <f t="shared" si="3"/>
        <v>7.7519379844961239E-3</v>
      </c>
      <c r="G13" s="15">
        <f t="shared" si="4"/>
        <v>7.7519379844961239E-3</v>
      </c>
    </row>
    <row r="14" spans="1:7" x14ac:dyDescent="0.25">
      <c r="A14" s="11" t="s">
        <v>50</v>
      </c>
      <c r="B14" s="12">
        <f>COUNTIF('Positivos_Covid-DATOS CUSCO'!$C$2:$C$1420,A14)</f>
        <v>25</v>
      </c>
      <c r="C14" s="13">
        <f t="shared" si="0"/>
        <v>1.7618040873854827E-2</v>
      </c>
      <c r="D14" s="14">
        <f t="shared" si="1"/>
        <v>1.7618040873854827E-2</v>
      </c>
      <c r="E14" s="12">
        <f t="shared" si="2"/>
        <v>25</v>
      </c>
      <c r="F14" s="13">
        <f t="shared" si="3"/>
        <v>1.7618040873854827E-2</v>
      </c>
      <c r="G14" s="15">
        <f t="shared" si="4"/>
        <v>1.7618040873854827E-2</v>
      </c>
    </row>
    <row r="15" spans="1:7" x14ac:dyDescent="0.25">
      <c r="A15" s="11" t="s">
        <v>108</v>
      </c>
      <c r="B15" s="12">
        <f>COUNTIF('Positivos_Covid-DATOS CUSCO'!$C$2:$C$1420,A15)</f>
        <v>16</v>
      </c>
      <c r="C15" s="13">
        <f t="shared" si="0"/>
        <v>1.127554615926709E-2</v>
      </c>
      <c r="D15" s="14">
        <f t="shared" si="1"/>
        <v>1.127554615926709E-2</v>
      </c>
      <c r="E15" s="12">
        <f t="shared" si="2"/>
        <v>16</v>
      </c>
      <c r="F15" s="13">
        <f t="shared" si="3"/>
        <v>1.127554615926709E-2</v>
      </c>
      <c r="G15" s="15">
        <f t="shared" si="4"/>
        <v>1.127554615926709E-2</v>
      </c>
    </row>
    <row r="16" spans="1:7" x14ac:dyDescent="0.25">
      <c r="A16" s="1" t="s">
        <v>140</v>
      </c>
      <c r="B16" s="12">
        <f>COUNTIF('Positivos_Covid-DATOS CUSCO'!$C$2:$C$1420,A16)</f>
        <v>13</v>
      </c>
      <c r="C16" s="13">
        <f t="shared" si="0"/>
        <v>9.161381254404511E-3</v>
      </c>
      <c r="D16" s="14">
        <f t="shared" si="1"/>
        <v>9.161381254404511E-3</v>
      </c>
      <c r="E16" s="12">
        <f t="shared" si="2"/>
        <v>13</v>
      </c>
      <c r="F16" s="13">
        <f t="shared" si="3"/>
        <v>9.161381254404511E-3</v>
      </c>
      <c r="G16" s="15">
        <f t="shared" si="4"/>
        <v>9.161381254404511E-3</v>
      </c>
    </row>
    <row r="17" spans="1:7" x14ac:dyDescent="0.25">
      <c r="A17" s="8" t="s">
        <v>1519</v>
      </c>
      <c r="B17" s="7">
        <f>SUM(B3:B16)</f>
        <v>1419</v>
      </c>
      <c r="C17" s="9"/>
      <c r="D17" s="10"/>
      <c r="E17" s="7"/>
      <c r="F17" s="7"/>
      <c r="G17" s="7"/>
    </row>
    <row r="18" spans="1:7" x14ac:dyDescent="0.25">
      <c r="A18" s="26" t="s">
        <v>1527</v>
      </c>
      <c r="B18" s="26"/>
      <c r="C18" s="26"/>
      <c r="D18" s="26"/>
      <c r="E18" s="26"/>
      <c r="F18" s="26"/>
      <c r="G18" s="26"/>
    </row>
  </sheetData>
  <mergeCells count="2">
    <mergeCell ref="A1:G1"/>
    <mergeCell ref="A18:G1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22" sqref="F22"/>
    </sheetView>
  </sheetViews>
  <sheetFormatPr baseColWidth="10" defaultRowHeight="15" x14ac:dyDescent="0.25"/>
  <cols>
    <col min="1" max="1" width="17.5703125" customWidth="1"/>
    <col min="2" max="2" width="11.85546875" bestFit="1" customWidth="1"/>
  </cols>
  <sheetData>
    <row r="1" spans="1:7" ht="30" customHeight="1" x14ac:dyDescent="0.25">
      <c r="A1" s="25" t="s">
        <v>1550</v>
      </c>
      <c r="B1" s="25"/>
      <c r="C1" s="25"/>
      <c r="D1" s="25"/>
      <c r="E1" s="25"/>
      <c r="F1" s="25"/>
      <c r="G1" s="25"/>
    </row>
    <row r="2" spans="1:7" x14ac:dyDescent="0.25">
      <c r="A2" s="21" t="s">
        <v>2</v>
      </c>
      <c r="B2" s="22" t="s">
        <v>1521</v>
      </c>
      <c r="C2" s="22" t="s">
        <v>1522</v>
      </c>
      <c r="D2" s="22" t="s">
        <v>1523</v>
      </c>
      <c r="E2" s="22" t="s">
        <v>1524</v>
      </c>
      <c r="F2" s="22" t="s">
        <v>1525</v>
      </c>
      <c r="G2" s="22" t="s">
        <v>1526</v>
      </c>
    </row>
    <row r="3" spans="1:7" x14ac:dyDescent="0.25">
      <c r="A3" s="11" t="s">
        <v>9</v>
      </c>
      <c r="B3" s="12">
        <f>COUNTIFS('Positivos_Covid-DATOS CUSCO'!$C$2:$C$1420,"CUSCO",'Positivos_Covid-DATOS CUSCO'!$D$2:$D$1420,A3)</f>
        <v>299</v>
      </c>
      <c r="C3" s="13">
        <f t="shared" ref="C3:C9" si="0">B3/$B$10</f>
        <v>0.31573389651531153</v>
      </c>
      <c r="D3" s="14">
        <f t="shared" ref="D3:D9" si="1">B3/$B$10</f>
        <v>0.31573389651531153</v>
      </c>
      <c r="E3" s="12">
        <f>B3</f>
        <v>299</v>
      </c>
      <c r="F3" s="13">
        <f>C3</f>
        <v>0.31573389651531153</v>
      </c>
      <c r="G3" s="15">
        <f>D3</f>
        <v>0.31573389651531153</v>
      </c>
    </row>
    <row r="4" spans="1:7" x14ac:dyDescent="0.25">
      <c r="A4" s="11" t="s">
        <v>909</v>
      </c>
      <c r="B4" s="12">
        <f>COUNTIFS('Positivos_Covid-DATOS CUSCO'!$C$2:$C$1420,"CUSCO",'Positivos_Covid-DATOS CUSCO'!$D$2:$D$1420,A4)</f>
        <v>2</v>
      </c>
      <c r="C4" s="13">
        <f t="shared" si="0"/>
        <v>2.1119324181626186E-3</v>
      </c>
      <c r="D4" s="14">
        <f t="shared" si="1"/>
        <v>2.1119324181626186E-3</v>
      </c>
      <c r="E4" s="12">
        <f t="shared" ref="E4:G9" si="2">B4</f>
        <v>2</v>
      </c>
      <c r="F4" s="13">
        <f t="shared" si="2"/>
        <v>2.1119324181626186E-3</v>
      </c>
      <c r="G4" s="15">
        <f t="shared" si="2"/>
        <v>2.1119324181626186E-3</v>
      </c>
    </row>
    <row r="5" spans="1:7" x14ac:dyDescent="0.25">
      <c r="A5" s="11" t="s">
        <v>56</v>
      </c>
      <c r="B5" s="12">
        <f>COUNTIFS('Positivos_Covid-DATOS CUSCO'!$C$2:$C$1420,"CUSCO",'Positivos_Covid-DATOS CUSCO'!$D$2:$D$1420,A5)</f>
        <v>82</v>
      </c>
      <c r="C5" s="13">
        <f t="shared" si="0"/>
        <v>8.6589229144667365E-2</v>
      </c>
      <c r="D5" s="14">
        <f t="shared" si="1"/>
        <v>8.6589229144667365E-2</v>
      </c>
      <c r="E5" s="12">
        <f t="shared" si="2"/>
        <v>82</v>
      </c>
      <c r="F5" s="13">
        <f t="shared" si="2"/>
        <v>8.6589229144667365E-2</v>
      </c>
      <c r="G5" s="15">
        <f t="shared" si="2"/>
        <v>8.6589229144667365E-2</v>
      </c>
    </row>
    <row r="6" spans="1:7" x14ac:dyDescent="0.25">
      <c r="A6" s="11" t="s">
        <v>13</v>
      </c>
      <c r="B6" s="12">
        <f>COUNTIFS('Positivos_Covid-DATOS CUSCO'!$C$2:$C$1420,"CUSCO",'Positivos_Covid-DATOS CUSCO'!$D$2:$D$1420,A6)</f>
        <v>168</v>
      </c>
      <c r="C6" s="13">
        <f t="shared" si="0"/>
        <v>0.17740232312565998</v>
      </c>
      <c r="D6" s="14">
        <f t="shared" si="1"/>
        <v>0.17740232312565998</v>
      </c>
      <c r="E6" s="12">
        <f t="shared" si="2"/>
        <v>168</v>
      </c>
      <c r="F6" s="13">
        <f t="shared" si="2"/>
        <v>0.17740232312565998</v>
      </c>
      <c r="G6" s="15">
        <f t="shared" si="2"/>
        <v>0.17740232312565998</v>
      </c>
    </row>
    <row r="7" spans="1:7" x14ac:dyDescent="0.25">
      <c r="A7" s="11" t="s">
        <v>47</v>
      </c>
      <c r="B7" s="12">
        <f>COUNTIFS('Positivos_Covid-DATOS CUSCO'!$C$2:$C$1420,"CUSCO",'Positivos_Covid-DATOS CUSCO'!$D$2:$D$1420,A7)</f>
        <v>138</v>
      </c>
      <c r="C7" s="13">
        <f t="shared" si="0"/>
        <v>0.1457233368532207</v>
      </c>
      <c r="D7" s="14">
        <f t="shared" si="1"/>
        <v>0.1457233368532207</v>
      </c>
      <c r="E7" s="12">
        <f t="shared" si="2"/>
        <v>138</v>
      </c>
      <c r="F7" s="13">
        <f t="shared" si="2"/>
        <v>0.1457233368532207</v>
      </c>
      <c r="G7" s="15">
        <f t="shared" si="2"/>
        <v>0.1457233368532207</v>
      </c>
    </row>
    <row r="8" spans="1:7" x14ac:dyDescent="0.25">
      <c r="A8" s="11" t="s">
        <v>689</v>
      </c>
      <c r="B8" s="12">
        <f>COUNTIFS('Positivos_Covid-DATOS CUSCO'!$C$2:$C$1420,"CUSCO",'Positivos_Covid-DATOS CUSCO'!$D$2:$D$1420,A8)</f>
        <v>7</v>
      </c>
      <c r="C8" s="13">
        <f t="shared" si="0"/>
        <v>7.3917634635691657E-3</v>
      </c>
      <c r="D8" s="14">
        <f t="shared" si="1"/>
        <v>7.3917634635691657E-3</v>
      </c>
      <c r="E8" s="12">
        <f t="shared" si="2"/>
        <v>7</v>
      </c>
      <c r="F8" s="13">
        <f t="shared" si="2"/>
        <v>7.3917634635691657E-3</v>
      </c>
      <c r="G8" s="15">
        <f t="shared" si="2"/>
        <v>7.3917634635691657E-3</v>
      </c>
    </row>
    <row r="9" spans="1:7" x14ac:dyDescent="0.25">
      <c r="A9" s="1" t="s">
        <v>16</v>
      </c>
      <c r="B9" s="12">
        <f>COUNTIFS('Positivos_Covid-DATOS CUSCO'!$C$2:$C$1420,"CUSCO",'Positivos_Covid-DATOS CUSCO'!$D$2:$D$1420,A9)</f>
        <v>251</v>
      </c>
      <c r="C9" s="13">
        <f t="shared" si="0"/>
        <v>0.26504751847940866</v>
      </c>
      <c r="D9" s="14">
        <f t="shared" si="1"/>
        <v>0.26504751847940866</v>
      </c>
      <c r="E9" s="12">
        <f t="shared" si="2"/>
        <v>251</v>
      </c>
      <c r="F9" s="13">
        <f t="shared" si="2"/>
        <v>0.26504751847940866</v>
      </c>
      <c r="G9" s="15">
        <f t="shared" si="2"/>
        <v>0.26504751847940866</v>
      </c>
    </row>
    <row r="10" spans="1:7" x14ac:dyDescent="0.25">
      <c r="A10" s="8" t="s">
        <v>1519</v>
      </c>
      <c r="B10" s="7">
        <f>SUM(B3:B9)</f>
        <v>947</v>
      </c>
      <c r="C10" s="9"/>
      <c r="D10" s="10"/>
      <c r="E10" s="7"/>
      <c r="F10" s="7"/>
      <c r="G10" s="7"/>
    </row>
    <row r="11" spans="1:7" x14ac:dyDescent="0.25">
      <c r="A11" s="26" t="s">
        <v>1527</v>
      </c>
      <c r="B11" s="26"/>
      <c r="C11" s="26"/>
      <c r="D11" s="26"/>
      <c r="E11" s="26"/>
      <c r="F11" s="26"/>
      <c r="G11" s="26"/>
    </row>
  </sheetData>
  <mergeCells count="2">
    <mergeCell ref="A1:G1"/>
    <mergeCell ref="A11:G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topLeftCell="A2" workbookViewId="0">
      <selection activeCell="A2" sqref="A2:G2"/>
    </sheetView>
  </sheetViews>
  <sheetFormatPr baseColWidth="10" defaultRowHeight="15" x14ac:dyDescent="0.25"/>
  <sheetData>
    <row r="2" spans="1:7" ht="33.75" customHeight="1" x14ac:dyDescent="0.25">
      <c r="A2" s="25" t="s">
        <v>1534</v>
      </c>
      <c r="B2" s="25"/>
      <c r="C2" s="25"/>
      <c r="D2" s="25"/>
      <c r="E2" s="25"/>
      <c r="F2" s="25"/>
      <c r="G2" s="25"/>
    </row>
    <row r="3" spans="1:7" x14ac:dyDescent="0.25">
      <c r="A3" s="7" t="s">
        <v>1528</v>
      </c>
      <c r="B3" s="7" t="s">
        <v>1521</v>
      </c>
      <c r="C3" s="7" t="s">
        <v>1522</v>
      </c>
      <c r="D3" s="7" t="s">
        <v>1523</v>
      </c>
      <c r="E3" s="7" t="s">
        <v>1524</v>
      </c>
      <c r="F3" s="7" t="s">
        <v>1529</v>
      </c>
      <c r="G3" s="7" t="s">
        <v>1526</v>
      </c>
    </row>
    <row r="4" spans="1:7" x14ac:dyDescent="0.25">
      <c r="A4" s="16" t="s">
        <v>1530</v>
      </c>
      <c r="B4" s="17">
        <f>COUNTIF('Positivos_Covid-DATOS CUSCO'!$I$2:$I$1420, 3)</f>
        <v>34</v>
      </c>
      <c r="C4" s="18">
        <f>B4/$B$8</f>
        <v>2.3960535588442564E-2</v>
      </c>
      <c r="D4" s="19">
        <f>B4/$B$8</f>
        <v>2.3960535588442564E-2</v>
      </c>
      <c r="E4" s="20">
        <f>B4</f>
        <v>34</v>
      </c>
      <c r="F4" s="18">
        <f>C4</f>
        <v>2.3960535588442564E-2</v>
      </c>
      <c r="G4" s="19">
        <f>D4</f>
        <v>2.3960535588442564E-2</v>
      </c>
    </row>
    <row r="5" spans="1:7" x14ac:dyDescent="0.25">
      <c r="A5" s="16" t="s">
        <v>1531</v>
      </c>
      <c r="B5" s="17">
        <f>COUNTIF('Positivos_Covid-DATOS CUSCO'!$I$2:$I$1420, 4)</f>
        <v>257</v>
      </c>
      <c r="C5" s="18">
        <f>B5/$B$8</f>
        <v>0.18111346018322763</v>
      </c>
      <c r="D5" s="19">
        <f>B5/$B$8</f>
        <v>0.18111346018322763</v>
      </c>
      <c r="E5" s="20">
        <f>E4+B5</f>
        <v>291</v>
      </c>
      <c r="F5" s="18">
        <f>F4+C5</f>
        <v>0.20507399577167018</v>
      </c>
      <c r="G5" s="19">
        <f>G4+D5</f>
        <v>0.20507399577167018</v>
      </c>
    </row>
    <row r="6" spans="1:7" x14ac:dyDescent="0.25">
      <c r="A6" s="16" t="s">
        <v>1532</v>
      </c>
      <c r="B6" s="17">
        <f>COUNTIF('Positivos_Covid-DATOS CUSCO'!$I$2:$I$1420, 5)</f>
        <v>829</v>
      </c>
      <c r="C6" s="18">
        <f>B6/$B$8</f>
        <v>0.5842142353770261</v>
      </c>
      <c r="D6" s="19">
        <f>B6/$B$8</f>
        <v>0.5842142353770261</v>
      </c>
      <c r="E6" s="20">
        <f t="shared" ref="E6:G7" si="0">E5+B6</f>
        <v>1120</v>
      </c>
      <c r="F6" s="18">
        <f t="shared" si="0"/>
        <v>0.78928823114869628</v>
      </c>
      <c r="G6" s="19">
        <f t="shared" si="0"/>
        <v>0.78928823114869628</v>
      </c>
    </row>
    <row r="7" spans="1:7" x14ac:dyDescent="0.25">
      <c r="A7" s="16" t="s">
        <v>1533</v>
      </c>
      <c r="B7" s="17">
        <f>COUNTIF('Positivos_Covid-DATOS CUSCO'!$I$2:$I$1420, 6)</f>
        <v>299</v>
      </c>
      <c r="C7" s="18">
        <f>B7/$B$8</f>
        <v>0.21071176885130374</v>
      </c>
      <c r="D7" s="19">
        <f>B7/$B$8</f>
        <v>0.21071176885130374</v>
      </c>
      <c r="E7" s="20">
        <f t="shared" si="0"/>
        <v>1419</v>
      </c>
      <c r="F7" s="18">
        <f t="shared" si="0"/>
        <v>1</v>
      </c>
      <c r="G7" s="19">
        <f t="shared" si="0"/>
        <v>1</v>
      </c>
    </row>
    <row r="8" spans="1:7" x14ac:dyDescent="0.25">
      <c r="A8" s="8" t="s">
        <v>1519</v>
      </c>
      <c r="B8" s="7">
        <f>SUM(B4:B7)</f>
        <v>1419</v>
      </c>
      <c r="C8" s="9">
        <f>SUM(C4:C7)</f>
        <v>1</v>
      </c>
      <c r="D8" s="10">
        <f>SUM(D4:D7)</f>
        <v>1</v>
      </c>
      <c r="E8" s="7"/>
      <c r="F8" s="7"/>
      <c r="G8" s="7"/>
    </row>
    <row r="9" spans="1:7" x14ac:dyDescent="0.25">
      <c r="A9" s="26" t="s">
        <v>1527</v>
      </c>
      <c r="B9" s="26"/>
      <c r="C9" s="26"/>
      <c r="D9" s="26"/>
      <c r="E9" s="26"/>
      <c r="F9" s="26"/>
      <c r="G9" s="26"/>
    </row>
  </sheetData>
  <mergeCells count="2">
    <mergeCell ref="A2:G2"/>
    <mergeCell ref="A9:G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1"/>
    </sheetView>
  </sheetViews>
  <sheetFormatPr baseColWidth="10" defaultRowHeight="15" x14ac:dyDescent="0.25"/>
  <cols>
    <col min="1" max="1" width="11.42578125" customWidth="1"/>
  </cols>
  <sheetData>
    <row r="1" spans="1:7" ht="43.5" customHeight="1" x14ac:dyDescent="0.25">
      <c r="A1" s="25" t="s">
        <v>1536</v>
      </c>
      <c r="B1" s="25"/>
      <c r="C1" s="25"/>
      <c r="D1" s="25"/>
      <c r="E1" s="25"/>
      <c r="F1" s="25"/>
      <c r="G1" s="25"/>
    </row>
    <row r="2" spans="1:7" x14ac:dyDescent="0.25">
      <c r="A2" s="7" t="s">
        <v>1520</v>
      </c>
      <c r="B2" s="7" t="s">
        <v>1521</v>
      </c>
      <c r="C2" s="7" t="s">
        <v>1522</v>
      </c>
      <c r="D2" s="7" t="s">
        <v>1523</v>
      </c>
      <c r="E2" s="7" t="s">
        <v>1524</v>
      </c>
      <c r="F2" s="7" t="s">
        <v>1525</v>
      </c>
      <c r="G2" s="7" t="s">
        <v>1526</v>
      </c>
    </row>
    <row r="3" spans="1:7" ht="21" customHeight="1" x14ac:dyDescent="0.25">
      <c r="A3" s="11" t="s">
        <v>1517</v>
      </c>
      <c r="B3" s="12">
        <f>COUNTIF('Positivos_Covid-DATOS CUSCO'!G2:G1420,"FEMENINO")</f>
        <v>589</v>
      </c>
      <c r="C3" s="13">
        <f>B3/$B$5</f>
        <v>0.41508104298801973</v>
      </c>
      <c r="D3" s="14">
        <f>B3/$B$5</f>
        <v>0.41508104298801973</v>
      </c>
      <c r="E3" s="12">
        <f>B3</f>
        <v>589</v>
      </c>
      <c r="F3" s="13">
        <f>C3</f>
        <v>0.41508104298801973</v>
      </c>
      <c r="G3" s="15">
        <f>D3</f>
        <v>0.41508104298801973</v>
      </c>
    </row>
    <row r="4" spans="1:7" ht="21" customHeight="1" x14ac:dyDescent="0.25">
      <c r="A4" s="11" t="s">
        <v>1518</v>
      </c>
      <c r="B4" s="12">
        <f>COUNTIF('Positivos_Covid-DATOS CUSCO'!G2:G1420,"MASCULINO")</f>
        <v>830</v>
      </c>
      <c r="C4" s="13">
        <f>B4/$B$5</f>
        <v>0.58491895701198027</v>
      </c>
      <c r="D4" s="14">
        <f>B4/$B$5</f>
        <v>0.58491895701198027</v>
      </c>
      <c r="E4" s="12">
        <f>E3+B4</f>
        <v>1419</v>
      </c>
      <c r="F4" s="13">
        <f>F3+C4</f>
        <v>1</v>
      </c>
      <c r="G4" s="15">
        <f>G3+D4</f>
        <v>1</v>
      </c>
    </row>
    <row r="5" spans="1:7" x14ac:dyDescent="0.25">
      <c r="A5" s="8" t="s">
        <v>1519</v>
      </c>
      <c r="B5" s="7">
        <f>SUM(B3:B4)</f>
        <v>1419</v>
      </c>
      <c r="C5" s="9"/>
      <c r="D5" s="10"/>
      <c r="E5" s="7"/>
      <c r="F5" s="7"/>
      <c r="G5" s="7"/>
    </row>
    <row r="6" spans="1:7" ht="19.5" customHeight="1" x14ac:dyDescent="0.25">
      <c r="A6" s="26" t="s">
        <v>1527</v>
      </c>
      <c r="B6" s="26"/>
      <c r="C6" s="26"/>
      <c r="D6" s="26"/>
      <c r="E6" s="26"/>
      <c r="F6" s="26"/>
      <c r="G6" s="26"/>
    </row>
  </sheetData>
  <mergeCells count="2">
    <mergeCell ref="A1:G1"/>
    <mergeCell ref="A6:G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3" sqref="A3:A8"/>
    </sheetView>
  </sheetViews>
  <sheetFormatPr baseColWidth="10" defaultRowHeight="15" x14ac:dyDescent="0.25"/>
  <cols>
    <col min="1" max="1" width="15.28515625" customWidth="1"/>
  </cols>
  <sheetData>
    <row r="1" spans="1:7" ht="42" customHeight="1" x14ac:dyDescent="0.25">
      <c r="A1" s="25" t="s">
        <v>1545</v>
      </c>
      <c r="B1" s="25"/>
      <c r="C1" s="25"/>
      <c r="D1" s="25"/>
      <c r="E1" s="25"/>
      <c r="F1" s="25"/>
      <c r="G1" s="25"/>
    </row>
    <row r="2" spans="1:7" x14ac:dyDescent="0.25">
      <c r="A2" s="7" t="s">
        <v>1538</v>
      </c>
      <c r="B2" s="7" t="s">
        <v>1521</v>
      </c>
      <c r="C2" s="7" t="s">
        <v>1522</v>
      </c>
      <c r="D2" s="7" t="s">
        <v>1523</v>
      </c>
      <c r="E2" s="7" t="s">
        <v>1524</v>
      </c>
      <c r="F2" s="7" t="s">
        <v>1529</v>
      </c>
      <c r="G2" s="7" t="s">
        <v>1526</v>
      </c>
    </row>
    <row r="3" spans="1:7" x14ac:dyDescent="0.25">
      <c r="A3" s="17" t="s">
        <v>1540</v>
      </c>
      <c r="B3" s="17">
        <f>COUNTIF('Positivos_Covid-DATOS CUSCO'!$F$2:$F$1420, "&lt;18")</f>
        <v>88</v>
      </c>
      <c r="C3" s="18">
        <f>B3/$B$9</f>
        <v>6.2015503875968991E-2</v>
      </c>
      <c r="D3" s="19">
        <f>B3/$B$9</f>
        <v>6.2015503875968991E-2</v>
      </c>
      <c r="E3" s="20">
        <f>B3</f>
        <v>88</v>
      </c>
      <c r="F3" s="18">
        <f>C3</f>
        <v>6.2015503875968991E-2</v>
      </c>
      <c r="G3" s="19">
        <f>D3</f>
        <v>6.2015503875968991E-2</v>
      </c>
    </row>
    <row r="4" spans="1:7" x14ac:dyDescent="0.25">
      <c r="A4" s="17" t="s">
        <v>1539</v>
      </c>
      <c r="B4" s="17">
        <f>COUNTIFS('Positivos_Covid-DATOS CUSCO'!$F$2:$F$1420, "&gt;17",'Positivos_Covid-DATOS CUSCO'!$F$2:$F$1420,"&lt;=25")</f>
        <v>213</v>
      </c>
      <c r="C4" s="18">
        <f t="shared" ref="C4:C8" si="0">B4/$B$9</f>
        <v>0.15010570824524314</v>
      </c>
      <c r="D4" s="19">
        <f t="shared" ref="D4:D8" si="1">B4/$B$9</f>
        <v>0.15010570824524314</v>
      </c>
      <c r="E4" s="20">
        <f t="shared" ref="E4:E8" si="2">B4</f>
        <v>213</v>
      </c>
      <c r="F4" s="18">
        <f t="shared" ref="F4:F8" si="3">C4</f>
        <v>0.15010570824524314</v>
      </c>
      <c r="G4" s="19">
        <f>G3+D4</f>
        <v>0.21212121212121213</v>
      </c>
    </row>
    <row r="5" spans="1:7" x14ac:dyDescent="0.25">
      <c r="A5" s="17" t="s">
        <v>1541</v>
      </c>
      <c r="B5" s="17">
        <f>COUNTIFS('Positivos_Covid-DATOS CUSCO'!$F$2:$F$1420, "&gt;25",'Positivos_Covid-DATOS CUSCO'!$F$2:$F$1420,"&lt;=40")</f>
        <v>562</v>
      </c>
      <c r="C5" s="18">
        <f t="shared" si="0"/>
        <v>0.39605355884425653</v>
      </c>
      <c r="D5" s="19">
        <f t="shared" si="1"/>
        <v>0.39605355884425653</v>
      </c>
      <c r="E5" s="20">
        <f t="shared" si="2"/>
        <v>562</v>
      </c>
      <c r="F5" s="18">
        <f t="shared" si="3"/>
        <v>0.39605355884425653</v>
      </c>
      <c r="G5" s="19">
        <f t="shared" ref="G5:G8" si="4">G4+D5</f>
        <v>0.60817477096546868</v>
      </c>
    </row>
    <row r="6" spans="1:7" x14ac:dyDescent="0.25">
      <c r="A6" s="17" t="s">
        <v>1542</v>
      </c>
      <c r="B6" s="17">
        <f>COUNTIFS('Positivos_Covid-DATOS CUSCO'!$F$2:$F$1420, "&gt;40",'Positivos_Covid-DATOS CUSCO'!$F$2:$F$1420,"&lt;=55")</f>
        <v>364</v>
      </c>
      <c r="C6" s="18">
        <f t="shared" si="0"/>
        <v>0.25651867512332627</v>
      </c>
      <c r="D6" s="19">
        <f t="shared" si="1"/>
        <v>0.25651867512332627</v>
      </c>
      <c r="E6" s="20">
        <f t="shared" si="2"/>
        <v>364</v>
      </c>
      <c r="F6" s="18">
        <f t="shared" si="3"/>
        <v>0.25651867512332627</v>
      </c>
      <c r="G6" s="19">
        <f t="shared" si="4"/>
        <v>0.86469344608879495</v>
      </c>
    </row>
    <row r="7" spans="1:7" x14ac:dyDescent="0.25">
      <c r="A7" s="17" t="s">
        <v>1543</v>
      </c>
      <c r="B7" s="17">
        <f>COUNTIFS('Positivos_Covid-DATOS CUSCO'!$F$2:$F$1420, "&gt;55",'Positivos_Covid-DATOS CUSCO'!$F$2:$F$1420,"&lt;=75")</f>
        <v>172</v>
      </c>
      <c r="C7" s="18">
        <f t="shared" si="0"/>
        <v>0.12121212121212122</v>
      </c>
      <c r="D7" s="19">
        <f t="shared" si="1"/>
        <v>0.12121212121212122</v>
      </c>
      <c r="E7" s="20">
        <f t="shared" si="2"/>
        <v>172</v>
      </c>
      <c r="F7" s="18">
        <f t="shared" si="3"/>
        <v>0.12121212121212122</v>
      </c>
      <c r="G7" s="19">
        <f t="shared" si="4"/>
        <v>0.98590556730091616</v>
      </c>
    </row>
    <row r="8" spans="1:7" x14ac:dyDescent="0.25">
      <c r="A8" s="17" t="s">
        <v>1544</v>
      </c>
      <c r="B8" s="17">
        <f>COUNTIF('Positivos_Covid-DATOS CUSCO'!$F$2:$F$1420, "&gt;75")</f>
        <v>20</v>
      </c>
      <c r="C8" s="18">
        <f t="shared" si="0"/>
        <v>1.4094432699083862E-2</v>
      </c>
      <c r="D8" s="19">
        <f t="shared" si="1"/>
        <v>1.4094432699083862E-2</v>
      </c>
      <c r="E8" s="20">
        <f t="shared" si="2"/>
        <v>20</v>
      </c>
      <c r="F8" s="18">
        <f t="shared" si="3"/>
        <v>1.4094432699083862E-2</v>
      </c>
      <c r="G8" s="19">
        <f t="shared" si="4"/>
        <v>1</v>
      </c>
    </row>
    <row r="9" spans="1:7" x14ac:dyDescent="0.25">
      <c r="A9" s="8" t="s">
        <v>1519</v>
      </c>
      <c r="B9" s="7">
        <f>SUM(B3:B8)</f>
        <v>1419</v>
      </c>
      <c r="C9" s="9">
        <f>SUM(C3:C8)</f>
        <v>1</v>
      </c>
      <c r="D9" s="10">
        <f>SUM(D3:D8)</f>
        <v>1</v>
      </c>
      <c r="E9" s="7"/>
      <c r="F9" s="7"/>
      <c r="G9" s="7"/>
    </row>
    <row r="10" spans="1:7" x14ac:dyDescent="0.25">
      <c r="A10" s="26" t="s">
        <v>1527</v>
      </c>
      <c r="B10" s="26"/>
      <c r="C10" s="26"/>
      <c r="D10" s="26"/>
      <c r="E10" s="26"/>
      <c r="F10" s="26"/>
      <c r="G10" s="26"/>
    </row>
  </sheetData>
  <mergeCells count="2">
    <mergeCell ref="A1:G1"/>
    <mergeCell ref="A10:G1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opLeftCell="A10" workbookViewId="0">
      <selection activeCell="B4" sqref="B4"/>
    </sheetView>
  </sheetViews>
  <sheetFormatPr baseColWidth="10" defaultRowHeight="15" x14ac:dyDescent="0.25"/>
  <cols>
    <col min="1" max="1" width="15.28515625" customWidth="1"/>
    <col min="2" max="2" width="6.140625" style="5" customWidth="1"/>
    <col min="3" max="3" width="6.42578125" style="5" customWidth="1"/>
  </cols>
  <sheetData>
    <row r="1" spans="1:9" ht="42" customHeight="1" x14ac:dyDescent="0.25">
      <c r="A1" s="25" t="s">
        <v>1548</v>
      </c>
      <c r="B1" s="25"/>
      <c r="C1" s="25"/>
      <c r="D1" s="25"/>
      <c r="E1" s="25"/>
      <c r="F1" s="25"/>
      <c r="G1" s="25"/>
      <c r="H1" s="25"/>
      <c r="I1" s="25"/>
    </row>
    <row r="2" spans="1:9" x14ac:dyDescent="0.25">
      <c r="A2" s="7" t="s">
        <v>1538</v>
      </c>
      <c r="B2" s="7" t="s">
        <v>1546</v>
      </c>
      <c r="C2" s="7" t="s">
        <v>1547</v>
      </c>
      <c r="D2" s="7" t="s">
        <v>1521</v>
      </c>
      <c r="E2" s="7" t="s">
        <v>1522</v>
      </c>
      <c r="F2" s="7" t="s">
        <v>1523</v>
      </c>
      <c r="G2" s="7" t="s">
        <v>1524</v>
      </c>
      <c r="H2" s="7" t="s">
        <v>1529</v>
      </c>
      <c r="I2" s="7" t="s">
        <v>1526</v>
      </c>
    </row>
    <row r="3" spans="1:9" x14ac:dyDescent="0.25">
      <c r="A3" s="16" t="s">
        <v>1540</v>
      </c>
      <c r="B3" s="17">
        <f>COUNTIFS('Positivos_Covid-DATOS CUSCO'!$F$2:$F$1420,"&lt;18",'Positivos_Covid-DATOS CUSCO'!$G$2:$G$1420,"MASCULINO")</f>
        <v>46</v>
      </c>
      <c r="C3" s="17">
        <f>COUNTIFS('Positivos_Covid-DATOS CUSCO'!$F$2:$F$1420,"&lt;18",'Positivos_Covid-DATOS CUSCO'!$G$2:$G$1420,"FEMENINO")</f>
        <v>42</v>
      </c>
      <c r="D3" s="17">
        <f>B3+C3</f>
        <v>88</v>
      </c>
      <c r="E3" s="18">
        <f>D3/$D$9</f>
        <v>6.2015503875968991E-2</v>
      </c>
      <c r="F3" s="19">
        <f>D3/$D$9</f>
        <v>6.2015503875968991E-2</v>
      </c>
      <c r="G3" s="20">
        <f>D3</f>
        <v>88</v>
      </c>
      <c r="H3" s="18">
        <f>E3</f>
        <v>6.2015503875968991E-2</v>
      </c>
      <c r="I3" s="19">
        <f>F3</f>
        <v>6.2015503875968991E-2</v>
      </c>
    </row>
    <row r="4" spans="1:9" x14ac:dyDescent="0.25">
      <c r="A4" s="16" t="s">
        <v>1539</v>
      </c>
      <c r="B4" s="17">
        <f>COUNTIFS('Positivos_Covid-DATOS CUSCO'!$F$2:$F$1420,"&gt;17",'Positivos_Covid-DATOS CUSCO'!$F$2:$F$1420,"&lt;=25",'Positivos_Covid-DATOS CUSCO'!$G$2:$G$1420,"MASCULINO")</f>
        <v>134</v>
      </c>
      <c r="C4" s="17">
        <f>COUNTIFS('Positivos_Covid-DATOS CUSCO'!$F$2:$F$1420,"&gt;17",'Positivos_Covid-DATOS CUSCO'!$F$2:$F$1420,"&lt;=25",'Positivos_Covid-DATOS CUSCO'!$G$2:$G$1420,"FEMENINO")</f>
        <v>79</v>
      </c>
      <c r="D4" s="17">
        <f t="shared" ref="D4:D8" si="0">B4+C4</f>
        <v>213</v>
      </c>
      <c r="E4" s="18">
        <f t="shared" ref="E4:E8" si="1">D4/$D$9</f>
        <v>0.15010570824524314</v>
      </c>
      <c r="F4" s="19">
        <f t="shared" ref="F4:F8" si="2">D4/$D$9</f>
        <v>0.15010570824524314</v>
      </c>
      <c r="G4" s="20">
        <f t="shared" ref="G4:H8" si="3">D4</f>
        <v>213</v>
      </c>
      <c r="H4" s="18">
        <f t="shared" si="3"/>
        <v>0.15010570824524314</v>
      </c>
      <c r="I4" s="19">
        <f>I3+F4</f>
        <v>0.21212121212121213</v>
      </c>
    </row>
    <row r="5" spans="1:9" x14ac:dyDescent="0.25">
      <c r="A5" s="16" t="s">
        <v>1541</v>
      </c>
      <c r="B5" s="17">
        <f>COUNTIFS('Positivos_Covid-DATOS CUSCO'!$F$2:$F$1420,"&gt;25",'Positivos_Covid-DATOS CUSCO'!$F$2:$F$1420,"&lt;=40",'Positivos_Covid-DATOS CUSCO'!$G$2:$G$1420,"MASCULINO")</f>
        <v>329</v>
      </c>
      <c r="C5" s="17">
        <f>COUNTIFS('Positivos_Covid-DATOS CUSCO'!$F$2:$F$1420,"&gt;25",'Positivos_Covid-DATOS CUSCO'!$F$2:$F$1420,"&lt;=40",'Positivos_Covid-DATOS CUSCO'!$G$2:$G$1420,"FEMENINO")</f>
        <v>233</v>
      </c>
      <c r="D5" s="17">
        <f t="shared" si="0"/>
        <v>562</v>
      </c>
      <c r="E5" s="18">
        <f t="shared" si="1"/>
        <v>0.39605355884425653</v>
      </c>
      <c r="F5" s="19">
        <f t="shared" si="2"/>
        <v>0.39605355884425653</v>
      </c>
      <c r="G5" s="20">
        <f t="shared" si="3"/>
        <v>562</v>
      </c>
      <c r="H5" s="18">
        <f t="shared" si="3"/>
        <v>0.39605355884425653</v>
      </c>
      <c r="I5" s="19">
        <f t="shared" ref="I5:I8" si="4">I4+F5</f>
        <v>0.60817477096546868</v>
      </c>
    </row>
    <row r="6" spans="1:9" x14ac:dyDescent="0.25">
      <c r="A6" s="16" t="s">
        <v>1542</v>
      </c>
      <c r="B6" s="17">
        <f>COUNTIFS('Positivos_Covid-DATOS CUSCO'!$F$2:$F$1420,"&gt;40",'Positivos_Covid-DATOS CUSCO'!$F$2:$F$1420,"&lt;=55",'Positivos_Covid-DATOS CUSCO'!$G$2:$G$1420,"MASCULINO")</f>
        <v>218</v>
      </c>
      <c r="C6" s="17">
        <f>COUNTIFS('Positivos_Covid-DATOS CUSCO'!$F$2:$F$1420,"&gt;40",'Positivos_Covid-DATOS CUSCO'!$F$2:$F$1420,"&lt;=55",'Positivos_Covid-DATOS CUSCO'!$G$2:$G$1420,"FEMENINO")</f>
        <v>146</v>
      </c>
      <c r="D6" s="17">
        <f t="shared" si="0"/>
        <v>364</v>
      </c>
      <c r="E6" s="18">
        <f t="shared" si="1"/>
        <v>0.25651867512332627</v>
      </c>
      <c r="F6" s="19">
        <f t="shared" si="2"/>
        <v>0.25651867512332627</v>
      </c>
      <c r="G6" s="20">
        <f t="shared" si="3"/>
        <v>364</v>
      </c>
      <c r="H6" s="18">
        <f t="shared" si="3"/>
        <v>0.25651867512332627</v>
      </c>
      <c r="I6" s="19">
        <f t="shared" si="4"/>
        <v>0.86469344608879495</v>
      </c>
    </row>
    <row r="7" spans="1:9" x14ac:dyDescent="0.25">
      <c r="A7" s="16" t="s">
        <v>1543</v>
      </c>
      <c r="B7" s="17">
        <f>COUNTIFS('Positivos_Covid-DATOS CUSCO'!$F$2:$F$1420,"&gt;55",'Positivos_Covid-DATOS CUSCO'!$F$2:$F$1420,"&lt;=75",'Positivos_Covid-DATOS CUSCO'!$G$2:$G$1420,"MASCULINO")</f>
        <v>91</v>
      </c>
      <c r="C7" s="17">
        <f>COUNTIFS('Positivos_Covid-DATOS CUSCO'!$F$2:$F$1420,"&gt;55",'Positivos_Covid-DATOS CUSCO'!$F$2:$F$1420,"&lt;=75",'Positivos_Covid-DATOS CUSCO'!$G$2:$G$1420,"FEMENINO")</f>
        <v>81</v>
      </c>
      <c r="D7" s="17">
        <f t="shared" si="0"/>
        <v>172</v>
      </c>
      <c r="E7" s="18">
        <f t="shared" si="1"/>
        <v>0.12121212121212122</v>
      </c>
      <c r="F7" s="19">
        <f t="shared" si="2"/>
        <v>0.12121212121212122</v>
      </c>
      <c r="G7" s="20">
        <f t="shared" si="3"/>
        <v>172</v>
      </c>
      <c r="H7" s="18">
        <f t="shared" si="3"/>
        <v>0.12121212121212122</v>
      </c>
      <c r="I7" s="19">
        <f t="shared" si="4"/>
        <v>0.98590556730091616</v>
      </c>
    </row>
    <row r="8" spans="1:9" x14ac:dyDescent="0.25">
      <c r="A8" s="16" t="s">
        <v>1544</v>
      </c>
      <c r="B8" s="17">
        <f>COUNTIFS('Positivos_Covid-DATOS CUSCO'!$F$2:$F$1420,"&gt;75",'Positivos_Covid-DATOS CUSCO'!$G$2:$G$1420,"MASCULINO")</f>
        <v>12</v>
      </c>
      <c r="C8" s="17">
        <f>COUNTIFS('Positivos_Covid-DATOS CUSCO'!$F$2:$F$1420,"&gt;75",'Positivos_Covid-DATOS CUSCO'!$G$2:$G$1420,"FEMENINO")</f>
        <v>8</v>
      </c>
      <c r="D8" s="17">
        <f t="shared" si="0"/>
        <v>20</v>
      </c>
      <c r="E8" s="18">
        <f t="shared" si="1"/>
        <v>1.4094432699083862E-2</v>
      </c>
      <c r="F8" s="19">
        <f t="shared" si="2"/>
        <v>1.4094432699083862E-2</v>
      </c>
      <c r="G8" s="20">
        <f t="shared" si="3"/>
        <v>20</v>
      </c>
      <c r="H8" s="18">
        <f t="shared" si="3"/>
        <v>1.4094432699083862E-2</v>
      </c>
      <c r="I8" s="19">
        <f t="shared" si="4"/>
        <v>1</v>
      </c>
    </row>
    <row r="9" spans="1:9" x14ac:dyDescent="0.25">
      <c r="A9" s="8" t="s">
        <v>1519</v>
      </c>
      <c r="B9" s="7">
        <f t="shared" ref="B9:C9" si="5">SUM(B3:B8)</f>
        <v>830</v>
      </c>
      <c r="C9" s="7">
        <f t="shared" si="5"/>
        <v>589</v>
      </c>
      <c r="D9" s="7">
        <f>SUM(D3:D8)</f>
        <v>1419</v>
      </c>
      <c r="E9" s="9">
        <f>SUM(E3:E8)</f>
        <v>1</v>
      </c>
      <c r="F9" s="10">
        <f>SUM(F3:F8)</f>
        <v>1</v>
      </c>
      <c r="G9" s="7"/>
      <c r="H9" s="7"/>
      <c r="I9" s="7"/>
    </row>
    <row r="10" spans="1:9" x14ac:dyDescent="0.25">
      <c r="A10" s="26" t="s">
        <v>1527</v>
      </c>
      <c r="B10" s="26"/>
      <c r="C10" s="26"/>
      <c r="D10" s="26"/>
      <c r="E10" s="26"/>
      <c r="F10" s="26"/>
      <c r="G10" s="26"/>
      <c r="H10" s="26"/>
      <c r="I10" s="26"/>
    </row>
  </sheetData>
  <mergeCells count="2">
    <mergeCell ref="A1:I1"/>
    <mergeCell ref="A10:I1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opLeftCell="A10" zoomScale="82" zoomScaleNormal="82" workbookViewId="0">
      <selection activeCell="C4" sqref="C4"/>
    </sheetView>
  </sheetViews>
  <sheetFormatPr baseColWidth="10" defaultRowHeight="15" x14ac:dyDescent="0.25"/>
  <cols>
    <col min="1" max="1" width="17.5703125" bestFit="1" customWidth="1"/>
    <col min="2" max="2" width="14.140625" style="5" bestFit="1" customWidth="1"/>
  </cols>
  <sheetData>
    <row r="1" spans="1:8" ht="42" customHeight="1" x14ac:dyDescent="0.25">
      <c r="A1" s="25" t="s">
        <v>1555</v>
      </c>
      <c r="B1" s="25"/>
      <c r="C1" s="25"/>
      <c r="D1" s="25"/>
      <c r="E1" s="25"/>
      <c r="F1" s="25"/>
      <c r="G1" s="25"/>
      <c r="H1" s="25"/>
    </row>
    <row r="2" spans="1:8" x14ac:dyDescent="0.25">
      <c r="A2" s="24" t="s">
        <v>1556</v>
      </c>
      <c r="B2" s="24" t="s">
        <v>1538</v>
      </c>
      <c r="C2" s="7" t="s">
        <v>1521</v>
      </c>
      <c r="D2" s="7" t="s">
        <v>1522</v>
      </c>
      <c r="E2" s="7" t="s">
        <v>1523</v>
      </c>
      <c r="F2" s="7" t="s">
        <v>1524</v>
      </c>
      <c r="G2" s="7" t="s">
        <v>1529</v>
      </c>
      <c r="H2" s="7" t="s">
        <v>1526</v>
      </c>
    </row>
    <row r="3" spans="1:8" x14ac:dyDescent="0.25">
      <c r="A3" s="16" t="s">
        <v>1551</v>
      </c>
      <c r="B3" s="17" t="s">
        <v>1558</v>
      </c>
      <c r="C3" s="17">
        <f>COUNTIFS('Positivos_Covid-DATOS CUSCO'!$F$2:$F$1420,"&lt;13")</f>
        <v>59</v>
      </c>
      <c r="D3" s="18">
        <f>C3/$C$8</f>
        <v>4.1578576462297394E-2</v>
      </c>
      <c r="E3" s="19">
        <f>C3/$C$8</f>
        <v>4.1578576462297394E-2</v>
      </c>
      <c r="F3" s="20">
        <f>C3</f>
        <v>59</v>
      </c>
      <c r="G3" s="18">
        <f>D3</f>
        <v>4.1578576462297394E-2</v>
      </c>
      <c r="H3" s="19">
        <f>E3</f>
        <v>4.1578576462297394E-2</v>
      </c>
    </row>
    <row r="4" spans="1:8" x14ac:dyDescent="0.25">
      <c r="A4" s="16" t="s">
        <v>1557</v>
      </c>
      <c r="B4" s="17" t="s">
        <v>1559</v>
      </c>
      <c r="C4" s="17">
        <f>COUNTIFS('Positivos_Covid-DATOS CUSCO'!$F$2:$F$1420,"&gt;=13",'Positivos_Covid-DATOS CUSCO'!$F$2:$F$1420,"&lt;20")</f>
        <v>63</v>
      </c>
      <c r="D4" s="18">
        <f>C4/$C$8</f>
        <v>4.4397463002114168E-2</v>
      </c>
      <c r="E4" s="19">
        <f>C4/$C$8</f>
        <v>4.4397463002114168E-2</v>
      </c>
      <c r="F4" s="20">
        <f>C4</f>
        <v>63</v>
      </c>
      <c r="G4" s="18">
        <f t="shared" ref="G4:G7" si="0">D4</f>
        <v>4.4397463002114168E-2</v>
      </c>
      <c r="H4" s="19">
        <f>H3+E4</f>
        <v>8.5976039464411569E-2</v>
      </c>
    </row>
    <row r="5" spans="1:8" x14ac:dyDescent="0.25">
      <c r="A5" s="16" t="s">
        <v>1552</v>
      </c>
      <c r="B5" s="17" t="s">
        <v>1560</v>
      </c>
      <c r="C5" s="17">
        <f>COUNTIFS('Positivos_Covid-DATOS CUSCO'!$F$2:$F$1420,"&gt;=20",'Positivos_Covid-DATOS CUSCO'!$F$2:$F$1420,"&lt;30")</f>
        <v>324</v>
      </c>
      <c r="D5" s="18">
        <f>C5/$C$8</f>
        <v>0.22832980972515857</v>
      </c>
      <c r="E5" s="19">
        <f>C5/$C$8</f>
        <v>0.22832980972515857</v>
      </c>
      <c r="F5" s="20">
        <f>C5</f>
        <v>324</v>
      </c>
      <c r="G5" s="18">
        <f t="shared" si="0"/>
        <v>0.22832980972515857</v>
      </c>
      <c r="H5" s="19">
        <f t="shared" ref="H5:H7" si="1">H4+E5</f>
        <v>0.31430584918957016</v>
      </c>
    </row>
    <row r="6" spans="1:8" x14ac:dyDescent="0.25">
      <c r="A6" s="16" t="s">
        <v>1553</v>
      </c>
      <c r="B6" s="17" t="s">
        <v>1561</v>
      </c>
      <c r="C6" s="17">
        <f>COUNTIFS('Positivos_Covid-DATOS CUSCO'!$F$2:$F$1420,"&gt;=30",'Positivos_Covid-DATOS CUSCO'!$F$2:$F$1420,"&lt;60")</f>
        <v>838</v>
      </c>
      <c r="D6" s="18">
        <f>C6/$C$8</f>
        <v>0.5905567300916138</v>
      </c>
      <c r="E6" s="19">
        <f>C6/$C$8</f>
        <v>0.5905567300916138</v>
      </c>
      <c r="F6" s="20">
        <f>C6</f>
        <v>838</v>
      </c>
      <c r="G6" s="18">
        <f t="shared" si="0"/>
        <v>0.5905567300916138</v>
      </c>
      <c r="H6" s="19">
        <f t="shared" si="1"/>
        <v>0.90486257928118397</v>
      </c>
    </row>
    <row r="7" spans="1:8" x14ac:dyDescent="0.25">
      <c r="A7" s="16" t="s">
        <v>1554</v>
      </c>
      <c r="B7" s="17" t="s">
        <v>1562</v>
      </c>
      <c r="C7" s="17">
        <f>COUNTIFS('Positivos_Covid-DATOS CUSCO'!$F$2:$F$1420,"&gt;=60")</f>
        <v>135</v>
      </c>
      <c r="D7" s="18">
        <f>C7/$C$8</f>
        <v>9.5137420718816063E-2</v>
      </c>
      <c r="E7" s="19">
        <f>C7/$C$8</f>
        <v>9.5137420718816063E-2</v>
      </c>
      <c r="F7" s="20">
        <f>C7</f>
        <v>135</v>
      </c>
      <c r="G7" s="18">
        <f t="shared" si="0"/>
        <v>9.5137420718816063E-2</v>
      </c>
      <c r="H7" s="19">
        <f t="shared" si="1"/>
        <v>1</v>
      </c>
    </row>
    <row r="8" spans="1:8" x14ac:dyDescent="0.25">
      <c r="A8" s="8" t="s">
        <v>1519</v>
      </c>
      <c r="B8" s="7"/>
      <c r="C8" s="7">
        <f>SUM(C3:C7)</f>
        <v>1419</v>
      </c>
      <c r="D8" s="9">
        <f>SUM(D3:D7)</f>
        <v>1</v>
      </c>
      <c r="E8" s="10">
        <f>SUM(E3:E7)</f>
        <v>1</v>
      </c>
      <c r="F8" s="7"/>
      <c r="G8" s="7"/>
      <c r="H8" s="7"/>
    </row>
    <row r="9" spans="1:8" x14ac:dyDescent="0.25">
      <c r="A9" s="26" t="s">
        <v>1527</v>
      </c>
      <c r="B9" s="26"/>
      <c r="C9" s="26"/>
      <c r="D9" s="26"/>
      <c r="E9" s="26"/>
      <c r="F9" s="26"/>
      <c r="G9" s="26"/>
      <c r="H9" s="26"/>
    </row>
  </sheetData>
  <mergeCells count="2">
    <mergeCell ref="A1:H1"/>
    <mergeCell ref="A9:H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</vt:i4>
      </vt:variant>
    </vt:vector>
  </HeadingPairs>
  <TitlesOfParts>
    <vt:vector size="11" baseType="lpstr">
      <vt:lpstr>Positivos_Covid-DATOS CUSCO</vt:lpstr>
      <vt:lpstr>GRAFICO-1</vt:lpstr>
      <vt:lpstr>GRAFICO-2</vt:lpstr>
      <vt:lpstr>GRAFICO-3</vt:lpstr>
      <vt:lpstr>GRAFICO-4</vt:lpstr>
      <vt:lpstr>GRAFICO-5</vt:lpstr>
      <vt:lpstr>GRAFICO-6</vt:lpstr>
      <vt:lpstr>GRAFICO-7</vt:lpstr>
      <vt:lpstr>GRAFICO-8</vt:lpstr>
      <vt:lpstr>GRAFICO-9</vt:lpstr>
      <vt:lpstr>'Positivos_Covid-DATOS CUSCO'!positivos_covid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Lalo</dc:creator>
  <cp:lastModifiedBy>Edu</cp:lastModifiedBy>
  <dcterms:created xsi:type="dcterms:W3CDTF">2020-06-14T07:25:14Z</dcterms:created>
  <dcterms:modified xsi:type="dcterms:W3CDTF">2020-06-14T13:15:35Z</dcterms:modified>
</cp:coreProperties>
</file>