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2f0cf8ba9d15ebdd/Documentos/catalogos/ARMASPEED/Armaspeed Price Sheets Excel and .csv/"/>
    </mc:Choice>
  </mc:AlternateContent>
  <xr:revisionPtr revIDLastSave="2" documentId="13_ncr:1_{2D366BC6-913A-4FCB-918A-5DC3D773F81E}" xr6:coauthVersionLast="47" xr6:coauthVersionMax="47" xr10:uidLastSave="{79E41C01-C799-479A-A2BF-082623D4C8C8}"/>
  <bookViews>
    <workbookView xWindow="-28920" yWindow="-120" windowWidth="29040" windowHeight="15840" xr2:uid="{00000000-000D-0000-FFFF-FFFF00000000}"/>
  </bookViews>
  <sheets>
    <sheet name="Carbon air intake  " sheetId="40" r:id="rId1"/>
    <sheet name="Alloy type" sheetId="35" r:id="rId2"/>
    <sheet name="Body kit (ABS)" sheetId="41" r:id="rId3"/>
    <sheet name="paddle shifter" sheetId="29" r:id="rId4"/>
    <sheet name="Filter" sheetId="31" r:id="rId5"/>
    <sheet name="VEV" sheetId="32" r:id="rId6"/>
    <sheet name="Brake" sheetId="30" r:id="rId7"/>
    <sheet name="OEM Filter" sheetId="34" r:id="rId8"/>
    <sheet name="Cooler" sheetId="39" r:id="rId9"/>
    <sheet name="Motor" sheetId="43" r:id="rId10"/>
    <sheet name="Motorcycle" sheetId="37" r:id="rId11"/>
  </sheets>
  <definedNames>
    <definedName name="_xlnm.Print_Area" localSheetId="1">'Alloy type'!$A$1:$G$103</definedName>
    <definedName name="_xlnm.Print_Area" localSheetId="2">'Body kit (ABS)'!$A$1:$H$27</definedName>
    <definedName name="_xlnm.Print_Area" localSheetId="0">'Carbon air intake  '!$A$1:$H$336</definedName>
    <definedName name="_xlnm.Print_Area" localSheetId="8">Cooler!$A$1:$G$5</definedName>
    <definedName name="_xlnm.Print_Area" localSheetId="10">Motorcycle!$A$1:$G$9</definedName>
    <definedName name="_xlnm.Print_Area" localSheetId="7">'OEM Filter'!$A$1:$F$63</definedName>
    <definedName name="_xlnm.Print_Area" localSheetId="3">'paddle shifter'!$A$1:$F$37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43" l="1"/>
  <c r="E56" i="43"/>
  <c r="E53" i="43"/>
  <c r="F53" i="43"/>
  <c r="E52" i="43"/>
  <c r="F52" i="43"/>
  <c r="F50" i="43"/>
  <c r="E50" i="43"/>
  <c r="F51" i="43"/>
  <c r="E51" i="43"/>
  <c r="F54" i="43"/>
  <c r="E54" i="43"/>
  <c r="F55" i="43"/>
  <c r="E55" i="43"/>
  <c r="F49" i="43"/>
  <c r="E49" i="43"/>
  <c r="F48" i="43"/>
  <c r="E48" i="43"/>
  <c r="F47" i="43"/>
  <c r="E47" i="43"/>
  <c r="F43" i="43"/>
  <c r="E43" i="43"/>
  <c r="F42" i="43"/>
  <c r="E42" i="43"/>
  <c r="F41" i="43"/>
  <c r="E41" i="43"/>
  <c r="F40" i="43"/>
  <c r="E40" i="43"/>
  <c r="F39" i="43"/>
  <c r="F38" i="43"/>
  <c r="E39" i="43"/>
  <c r="E38" i="43"/>
  <c r="F37" i="43"/>
  <c r="E37" i="43"/>
  <c r="F36" i="43"/>
  <c r="E36" i="43"/>
  <c r="F35" i="43"/>
  <c r="E35" i="43"/>
  <c r="F34" i="43"/>
  <c r="E34" i="43"/>
  <c r="F33" i="43"/>
  <c r="E33" i="43"/>
  <c r="F26" i="43"/>
  <c r="E26" i="43"/>
  <c r="F27" i="43"/>
  <c r="E27" i="43"/>
  <c r="F28" i="43"/>
  <c r="E28" i="43"/>
  <c r="F29" i="43"/>
  <c r="E29" i="43"/>
  <c r="F25" i="43"/>
  <c r="E25" i="43"/>
  <c r="F24" i="43"/>
  <c r="E24" i="43"/>
  <c r="F23" i="43"/>
  <c r="E23" i="43"/>
  <c r="F22" i="43"/>
  <c r="E22" i="43"/>
  <c r="F21" i="43"/>
  <c r="E21" i="43"/>
  <c r="F20" i="43"/>
  <c r="E20" i="43"/>
  <c r="F19" i="43"/>
  <c r="E19" i="43"/>
  <c r="F18" i="43"/>
  <c r="E18" i="43"/>
  <c r="F14" i="43"/>
  <c r="E14" i="43"/>
  <c r="F13" i="43"/>
  <c r="E13" i="43"/>
  <c r="F12" i="43"/>
  <c r="E12" i="43"/>
  <c r="F11" i="43"/>
  <c r="E11" i="43"/>
  <c r="F5" i="43"/>
  <c r="F6" i="43"/>
  <c r="F7" i="43"/>
  <c r="F4" i="43"/>
  <c r="E5" i="43"/>
  <c r="E6" i="43"/>
  <c r="E7" i="43"/>
  <c r="E4" i="43"/>
  <c r="I163" i="40" l="1"/>
  <c r="H163" i="40"/>
  <c r="G163" i="40"/>
  <c r="F163" i="40"/>
  <c r="I47" i="40"/>
  <c r="G47" i="40"/>
  <c r="F47" i="40"/>
  <c r="I46" i="40"/>
  <c r="G46" i="40"/>
  <c r="F46" i="40"/>
  <c r="I44" i="40" l="1"/>
  <c r="G44" i="40"/>
  <c r="F44" i="40"/>
  <c r="F45" i="40"/>
  <c r="I45" i="40"/>
  <c r="G45" i="40"/>
  <c r="I42" i="40"/>
  <c r="G42" i="40"/>
  <c r="F42" i="40"/>
  <c r="I43" i="40"/>
  <c r="G43" i="40"/>
  <c r="F43" i="40"/>
  <c r="I41" i="40"/>
  <c r="G41" i="40"/>
  <c r="F41" i="40"/>
  <c r="I40" i="40"/>
  <c r="G40" i="40"/>
  <c r="F40" i="40"/>
  <c r="G164" i="40"/>
  <c r="F164" i="40"/>
  <c r="F223" i="40"/>
  <c r="I223" i="40"/>
  <c r="H223" i="40"/>
  <c r="G223" i="40"/>
  <c r="I26" i="40" l="1"/>
  <c r="G27" i="40"/>
  <c r="F27" i="40"/>
  <c r="G26" i="40"/>
  <c r="F26" i="40"/>
  <c r="E31" i="40" l="1"/>
  <c r="E30" i="40"/>
  <c r="I27" i="40"/>
  <c r="F35" i="29" l="1"/>
  <c r="E37" i="31"/>
  <c r="G37" i="31" s="1"/>
  <c r="F37" i="31" l="1"/>
  <c r="I164" i="40"/>
  <c r="H164" i="40"/>
  <c r="I165" i="40"/>
  <c r="H165" i="40"/>
  <c r="G165" i="40"/>
  <c r="F165" i="40"/>
  <c r="I167" i="40"/>
  <c r="H167" i="40"/>
  <c r="G167" i="40"/>
  <c r="F167" i="40"/>
  <c r="I198" i="40"/>
  <c r="H198" i="40"/>
  <c r="G198" i="40"/>
  <c r="F198" i="40"/>
  <c r="I161" i="40"/>
  <c r="H161" i="40"/>
  <c r="G161" i="40"/>
  <c r="F161" i="40"/>
  <c r="I31" i="40"/>
  <c r="G30" i="40"/>
  <c r="I29" i="40"/>
  <c r="G29" i="40"/>
  <c r="F29" i="40"/>
  <c r="I28" i="40"/>
  <c r="G28" i="40"/>
  <c r="F28" i="40"/>
  <c r="I25" i="40"/>
  <c r="G25" i="40"/>
  <c r="F25" i="40"/>
  <c r="I24" i="40"/>
  <c r="G24" i="40"/>
  <c r="F24" i="40"/>
  <c r="F27" i="29"/>
  <c r="E27" i="29"/>
  <c r="F26" i="29"/>
  <c r="E26" i="29"/>
  <c r="I36" i="40"/>
  <c r="G36" i="40"/>
  <c r="F36" i="40"/>
  <c r="I35" i="40"/>
  <c r="G35" i="40"/>
  <c r="F35" i="40"/>
  <c r="I34" i="40"/>
  <c r="G34" i="40"/>
  <c r="F34" i="40"/>
  <c r="I33" i="40"/>
  <c r="G33" i="40"/>
  <c r="F33" i="40"/>
  <c r="I147" i="40"/>
  <c r="H147" i="40"/>
  <c r="G147" i="40"/>
  <c r="F147" i="40"/>
  <c r="H25" i="41"/>
  <c r="G25" i="41"/>
  <c r="F25" i="41"/>
  <c r="H24" i="41"/>
  <c r="G24" i="41"/>
  <c r="F24" i="41"/>
  <c r="I235" i="40"/>
  <c r="H235" i="40"/>
  <c r="G235" i="40"/>
  <c r="F235" i="40"/>
  <c r="E25" i="29"/>
  <c r="F25" i="29"/>
  <c r="E24" i="29"/>
  <c r="F24" i="29"/>
  <c r="I181" i="40"/>
  <c r="H181" i="40"/>
  <c r="G181" i="40"/>
  <c r="F181" i="40"/>
  <c r="F72" i="40"/>
  <c r="G72" i="40"/>
  <c r="H72" i="40"/>
  <c r="I72" i="40"/>
  <c r="G8" i="35"/>
  <c r="G9" i="35"/>
  <c r="G10" i="35"/>
  <c r="G11" i="35"/>
  <c r="G12" i="35"/>
  <c r="F8" i="35"/>
  <c r="F9" i="35"/>
  <c r="F10" i="35"/>
  <c r="F11" i="35"/>
  <c r="F12" i="35"/>
  <c r="I186" i="40"/>
  <c r="H186" i="40"/>
  <c r="G186" i="40"/>
  <c r="F186" i="40"/>
  <c r="F26" i="41"/>
  <c r="G26" i="41"/>
  <c r="H26" i="41"/>
  <c r="H22" i="41"/>
  <c r="G22" i="41"/>
  <c r="F22" i="41"/>
  <c r="F21" i="41"/>
  <c r="G21" i="41"/>
  <c r="H21" i="41"/>
  <c r="H12" i="41"/>
  <c r="H13" i="41"/>
  <c r="H14" i="41"/>
  <c r="H15" i="41"/>
  <c r="H16" i="41"/>
  <c r="H17" i="41"/>
  <c r="H18" i="41"/>
  <c r="G12" i="41"/>
  <c r="G13" i="41"/>
  <c r="G14" i="41"/>
  <c r="G15" i="41"/>
  <c r="G16" i="41"/>
  <c r="G17" i="41"/>
  <c r="G18" i="41"/>
  <c r="F12" i="41"/>
  <c r="F13" i="41"/>
  <c r="F14" i="41"/>
  <c r="F15" i="41"/>
  <c r="F16" i="41"/>
  <c r="F17" i="41"/>
  <c r="F18" i="41"/>
  <c r="H11" i="41"/>
  <c r="G11" i="41"/>
  <c r="F11" i="41"/>
  <c r="H27" i="41"/>
  <c r="G27" i="41"/>
  <c r="F27" i="41"/>
  <c r="H23" i="41"/>
  <c r="G23" i="41"/>
  <c r="F23" i="41"/>
  <c r="H20" i="41"/>
  <c r="G20" i="41"/>
  <c r="F20" i="41"/>
  <c r="H9" i="41"/>
  <c r="G9" i="41"/>
  <c r="F9" i="41"/>
  <c r="H8" i="41"/>
  <c r="G8" i="41"/>
  <c r="F8" i="41"/>
  <c r="H7" i="41"/>
  <c r="G7" i="41"/>
  <c r="F7" i="41"/>
  <c r="H6" i="41"/>
  <c r="G6" i="41"/>
  <c r="F6" i="41"/>
  <c r="H5" i="41"/>
  <c r="G5" i="41"/>
  <c r="F5" i="41"/>
  <c r="H4" i="41"/>
  <c r="G4" i="41"/>
  <c r="F4" i="41"/>
  <c r="G221" i="40"/>
  <c r="F221" i="40"/>
  <c r="I162" i="40"/>
  <c r="H162" i="40"/>
  <c r="G162" i="40"/>
  <c r="F162" i="40"/>
  <c r="F160" i="40"/>
  <c r="G160" i="40"/>
  <c r="H160" i="40"/>
  <c r="I160" i="40"/>
  <c r="I182" i="40"/>
  <c r="H182" i="40"/>
  <c r="G182" i="40"/>
  <c r="F182" i="40"/>
  <c r="I187" i="40"/>
  <c r="H187" i="40"/>
  <c r="G187" i="40"/>
  <c r="F187" i="40"/>
  <c r="F73" i="40"/>
  <c r="G73" i="40"/>
  <c r="H73" i="40"/>
  <c r="I73" i="40"/>
  <c r="G234" i="40"/>
  <c r="F234" i="40"/>
  <c r="G138" i="40"/>
  <c r="F23" i="35"/>
  <c r="G23" i="35"/>
  <c r="F22" i="35"/>
  <c r="G22" i="35"/>
  <c r="E39" i="29"/>
  <c r="F39" i="29"/>
  <c r="E38" i="29"/>
  <c r="F38" i="29"/>
  <c r="I239" i="40"/>
  <c r="H239" i="40"/>
  <c r="G239" i="40"/>
  <c r="F239" i="40"/>
  <c r="I4" i="40"/>
  <c r="G4" i="40"/>
  <c r="F4" i="40"/>
  <c r="I185" i="40"/>
  <c r="H185" i="40"/>
  <c r="G185" i="40"/>
  <c r="F185" i="40"/>
  <c r="F242" i="40"/>
  <c r="G242" i="40"/>
  <c r="H242" i="40"/>
  <c r="I242" i="40"/>
  <c r="F35" i="35"/>
  <c r="G35" i="35"/>
  <c r="F34" i="35"/>
  <c r="G34" i="35"/>
  <c r="F201" i="40"/>
  <c r="G201" i="40"/>
  <c r="H201" i="40"/>
  <c r="I201" i="40"/>
  <c r="F200" i="40"/>
  <c r="G200" i="40"/>
  <c r="H200" i="40"/>
  <c r="I200" i="40"/>
  <c r="F199" i="40"/>
  <c r="G199" i="40"/>
  <c r="H199" i="40"/>
  <c r="I199" i="40"/>
  <c r="F107" i="40"/>
  <c r="G107" i="40"/>
  <c r="H107" i="40"/>
  <c r="I107" i="40"/>
  <c r="F241" i="40"/>
  <c r="G241" i="40"/>
  <c r="H241" i="40"/>
  <c r="I241" i="40"/>
  <c r="F106" i="40"/>
  <c r="G106" i="40"/>
  <c r="H106" i="40"/>
  <c r="I106" i="40"/>
  <c r="F105" i="40"/>
  <c r="G105" i="40"/>
  <c r="H105" i="40"/>
  <c r="I105" i="40"/>
  <c r="F104" i="40"/>
  <c r="G104" i="40"/>
  <c r="H104" i="40"/>
  <c r="I104" i="40"/>
  <c r="G5" i="35"/>
  <c r="F5" i="35"/>
  <c r="G4" i="35"/>
  <c r="F4" i="35"/>
  <c r="F110" i="40"/>
  <c r="G110" i="40"/>
  <c r="H110" i="40"/>
  <c r="I110" i="40"/>
  <c r="F33" i="35"/>
  <c r="G33" i="35"/>
  <c r="F32" i="35"/>
  <c r="G32" i="35"/>
  <c r="F31" i="35"/>
  <c r="G31" i="35"/>
  <c r="F197" i="40"/>
  <c r="G197" i="40"/>
  <c r="H197" i="40"/>
  <c r="I197" i="40"/>
  <c r="F196" i="40"/>
  <c r="G196" i="40"/>
  <c r="H196" i="40"/>
  <c r="I196" i="40"/>
  <c r="F159" i="40"/>
  <c r="G159" i="40"/>
  <c r="H159" i="40"/>
  <c r="I159" i="40"/>
  <c r="E4" i="34"/>
  <c r="G4" i="34" s="1"/>
  <c r="E5" i="34"/>
  <c r="G5" i="34"/>
  <c r="E7" i="34"/>
  <c r="G7" i="34" s="1"/>
  <c r="E8" i="34"/>
  <c r="G8" i="34"/>
  <c r="E9" i="34"/>
  <c r="G9" i="34" s="1"/>
  <c r="E10" i="34"/>
  <c r="G10" i="34"/>
  <c r="E11" i="34"/>
  <c r="G11" i="34" s="1"/>
  <c r="E12" i="34"/>
  <c r="G12" i="34"/>
  <c r="E13" i="34"/>
  <c r="G13" i="34" s="1"/>
  <c r="E14" i="34"/>
  <c r="G14" i="34"/>
  <c r="E15" i="34"/>
  <c r="G15" i="34" s="1"/>
  <c r="E17" i="34"/>
  <c r="G17" i="34"/>
  <c r="E18" i="34"/>
  <c r="G18" i="34" s="1"/>
  <c r="E19" i="34"/>
  <c r="G19" i="34"/>
  <c r="E20" i="34"/>
  <c r="G20" i="34" s="1"/>
  <c r="E21" i="34"/>
  <c r="G21" i="34"/>
  <c r="E22" i="34"/>
  <c r="G22" i="34" s="1"/>
  <c r="E23" i="34"/>
  <c r="G23" i="34"/>
  <c r="E24" i="34"/>
  <c r="G24" i="34" s="1"/>
  <c r="E26" i="34"/>
  <c r="G26" i="34"/>
  <c r="E28" i="34"/>
  <c r="G28" i="34" s="1"/>
  <c r="E29" i="34"/>
  <c r="G29" i="34" s="1"/>
  <c r="E30" i="34"/>
  <c r="G30" i="34" s="1"/>
  <c r="E32" i="34"/>
  <c r="G32" i="34"/>
  <c r="E33" i="34"/>
  <c r="G33" i="34" s="1"/>
  <c r="E34" i="34"/>
  <c r="G34" i="34"/>
  <c r="E35" i="34"/>
  <c r="G35" i="34" s="1"/>
  <c r="E37" i="34"/>
  <c r="G37" i="34"/>
  <c r="E38" i="34"/>
  <c r="G38" i="34" s="1"/>
  <c r="E40" i="34"/>
  <c r="G40" i="34"/>
  <c r="E42" i="34"/>
  <c r="G42" i="34" s="1"/>
  <c r="E43" i="34"/>
  <c r="G43" i="34"/>
  <c r="E45" i="34"/>
  <c r="G45" i="34" s="1"/>
  <c r="E46" i="34"/>
  <c r="G46" i="34"/>
  <c r="E48" i="34"/>
  <c r="G48" i="34" s="1"/>
  <c r="E50" i="34"/>
  <c r="G50" i="34"/>
  <c r="E52" i="34"/>
  <c r="G52" i="34" s="1"/>
  <c r="E53" i="34"/>
  <c r="G53" i="34"/>
  <c r="E55" i="34"/>
  <c r="G55" i="34" s="1"/>
  <c r="E56" i="34"/>
  <c r="G56" i="34"/>
  <c r="E57" i="34"/>
  <c r="G57" i="34" s="1"/>
  <c r="E58" i="34"/>
  <c r="G58" i="34"/>
  <c r="E59" i="34"/>
  <c r="G59" i="34" s="1"/>
  <c r="E60" i="34"/>
  <c r="G60" i="34"/>
  <c r="E62" i="34"/>
  <c r="G62" i="34" s="1"/>
  <c r="E63" i="34"/>
  <c r="G63" i="34"/>
  <c r="E3" i="34"/>
  <c r="G3" i="34" s="1"/>
  <c r="F63" i="34"/>
  <c r="F56" i="34"/>
  <c r="F58" i="34"/>
  <c r="F60" i="34"/>
  <c r="F53" i="34"/>
  <c r="F50" i="34"/>
  <c r="F46" i="34"/>
  <c r="F43" i="34"/>
  <c r="F40" i="34"/>
  <c r="F37" i="34"/>
  <c r="F34" i="34"/>
  <c r="F32" i="34"/>
  <c r="F29" i="34"/>
  <c r="F26" i="34"/>
  <c r="F19" i="34"/>
  <c r="F21" i="34"/>
  <c r="F23" i="34"/>
  <c r="F17" i="34"/>
  <c r="F8" i="34"/>
  <c r="F10" i="34"/>
  <c r="F11" i="34"/>
  <c r="F12" i="34"/>
  <c r="F14" i="34"/>
  <c r="F15" i="34"/>
  <c r="F5" i="34"/>
  <c r="F3" i="34"/>
  <c r="E5" i="31"/>
  <c r="G5" i="31" s="1"/>
  <c r="E6" i="31"/>
  <c r="G6" i="31" s="1"/>
  <c r="E7" i="31"/>
  <c r="G7" i="31" s="1"/>
  <c r="E8" i="31"/>
  <c r="G8" i="31" s="1"/>
  <c r="E9" i="31"/>
  <c r="G9" i="31"/>
  <c r="E10" i="31"/>
  <c r="G10" i="31" s="1"/>
  <c r="E11" i="31"/>
  <c r="G11" i="31"/>
  <c r="E12" i="31"/>
  <c r="G12" i="31" s="1"/>
  <c r="E13" i="31"/>
  <c r="G13" i="31"/>
  <c r="E14" i="31"/>
  <c r="G14" i="31" s="1"/>
  <c r="E15" i="31"/>
  <c r="G15" i="31"/>
  <c r="E16" i="31"/>
  <c r="G16" i="31" s="1"/>
  <c r="E17" i="31"/>
  <c r="G17" i="31"/>
  <c r="E18" i="31"/>
  <c r="G18" i="31" s="1"/>
  <c r="E19" i="31"/>
  <c r="G19" i="31"/>
  <c r="E20" i="31"/>
  <c r="G20" i="31" s="1"/>
  <c r="E21" i="31"/>
  <c r="G21" i="31"/>
  <c r="E22" i="31"/>
  <c r="G22" i="31" s="1"/>
  <c r="E23" i="31"/>
  <c r="G23" i="31"/>
  <c r="E24" i="31"/>
  <c r="G24" i="31" s="1"/>
  <c r="E25" i="31"/>
  <c r="G25" i="31"/>
  <c r="E26" i="31"/>
  <c r="G26" i="31" s="1"/>
  <c r="E27" i="31"/>
  <c r="G27" i="31"/>
  <c r="E28" i="31"/>
  <c r="G28" i="31" s="1"/>
  <c r="E29" i="31"/>
  <c r="G29" i="31"/>
  <c r="E30" i="31"/>
  <c r="G30" i="31" s="1"/>
  <c r="E31" i="31"/>
  <c r="G31" i="31"/>
  <c r="E32" i="31"/>
  <c r="G32" i="31" s="1"/>
  <c r="E33" i="31"/>
  <c r="G33" i="31"/>
  <c r="E34" i="31"/>
  <c r="G34" i="31" s="1"/>
  <c r="E35" i="31"/>
  <c r="G35" i="31"/>
  <c r="E36" i="31"/>
  <c r="G36" i="31" s="1"/>
  <c r="E4" i="31"/>
  <c r="G4" i="31"/>
  <c r="F5" i="31"/>
  <c r="F6" i="31"/>
  <c r="F8" i="31"/>
  <c r="F9" i="31"/>
  <c r="F11" i="31"/>
  <c r="F12" i="31"/>
  <c r="F13" i="31"/>
  <c r="F15" i="31"/>
  <c r="F16" i="31"/>
  <c r="F17" i="31"/>
  <c r="F19" i="31"/>
  <c r="F20" i="31"/>
  <c r="F21" i="31"/>
  <c r="F23" i="31"/>
  <c r="F24" i="31"/>
  <c r="F25" i="31"/>
  <c r="F27" i="31"/>
  <c r="F28" i="31"/>
  <c r="F29" i="31"/>
  <c r="F31" i="31"/>
  <c r="F32" i="31"/>
  <c r="F33" i="31"/>
  <c r="F35" i="31"/>
  <c r="F36" i="31"/>
  <c r="F4" i="31"/>
  <c r="F37" i="29"/>
  <c r="E37" i="29"/>
  <c r="F36" i="29"/>
  <c r="E36" i="29"/>
  <c r="E35" i="29"/>
  <c r="F33" i="29"/>
  <c r="E33" i="29"/>
  <c r="F32" i="29"/>
  <c r="E32" i="29"/>
  <c r="F19" i="29"/>
  <c r="E19" i="29"/>
  <c r="F18" i="29"/>
  <c r="E18" i="29"/>
  <c r="F17" i="29"/>
  <c r="E17" i="29"/>
  <c r="F30" i="29"/>
  <c r="E30" i="29"/>
  <c r="F29" i="29"/>
  <c r="E29" i="29"/>
  <c r="F28" i="29"/>
  <c r="E28" i="29"/>
  <c r="F23" i="29"/>
  <c r="E23" i="29"/>
  <c r="F22" i="29"/>
  <c r="E22" i="29"/>
  <c r="F21" i="29"/>
  <c r="E21" i="29"/>
  <c r="F15" i="29"/>
  <c r="E15" i="29"/>
  <c r="F12" i="29"/>
  <c r="E12" i="29"/>
  <c r="F14" i="29"/>
  <c r="E14" i="29"/>
  <c r="F13" i="29"/>
  <c r="E13" i="29"/>
  <c r="F11" i="29"/>
  <c r="E11" i="29"/>
  <c r="F10" i="29"/>
  <c r="E10" i="29"/>
  <c r="F9" i="29"/>
  <c r="E9" i="29"/>
  <c r="F8" i="29"/>
  <c r="E8" i="29"/>
  <c r="F6" i="29"/>
  <c r="E6" i="29"/>
  <c r="F5" i="29"/>
  <c r="E5" i="29"/>
  <c r="F4" i="29"/>
  <c r="E4" i="29"/>
  <c r="F3" i="29"/>
  <c r="E3" i="29"/>
  <c r="F153" i="40"/>
  <c r="G153" i="40"/>
  <c r="H153" i="40"/>
  <c r="I153" i="40"/>
  <c r="F103" i="40"/>
  <c r="G103" i="40"/>
  <c r="H103" i="40"/>
  <c r="I103" i="40"/>
  <c r="F176" i="40"/>
  <c r="G176" i="40"/>
  <c r="H176" i="40"/>
  <c r="I176" i="40"/>
  <c r="F57" i="40"/>
  <c r="G57" i="40"/>
  <c r="H57" i="40"/>
  <c r="I57" i="40"/>
  <c r="F56" i="40"/>
  <c r="G56" i="40"/>
  <c r="H56" i="40"/>
  <c r="I56" i="40"/>
  <c r="F82" i="40"/>
  <c r="G82" i="40"/>
  <c r="H82" i="40"/>
  <c r="I82" i="40"/>
  <c r="F257" i="40"/>
  <c r="G257" i="40"/>
  <c r="H257" i="40"/>
  <c r="I257" i="40"/>
  <c r="F149" i="40"/>
  <c r="G149" i="40"/>
  <c r="H149" i="40"/>
  <c r="I149" i="40"/>
  <c r="F233" i="40"/>
  <c r="G233" i="40"/>
  <c r="H233" i="40"/>
  <c r="I233" i="40"/>
  <c r="I218" i="40"/>
  <c r="I219" i="40"/>
  <c r="I220" i="40"/>
  <c r="H218" i="40"/>
  <c r="H219" i="40"/>
  <c r="H220" i="40"/>
  <c r="G218" i="40"/>
  <c r="G219" i="40"/>
  <c r="G220" i="40"/>
  <c r="F218" i="40"/>
  <c r="F219" i="40"/>
  <c r="F220" i="40"/>
  <c r="I155" i="40"/>
  <c r="I156" i="40"/>
  <c r="H155" i="40"/>
  <c r="H156" i="40"/>
  <c r="G155" i="40"/>
  <c r="G156" i="40"/>
  <c r="F155" i="40"/>
  <c r="F156" i="40"/>
  <c r="G18" i="35"/>
  <c r="G19" i="35"/>
  <c r="F18" i="35"/>
  <c r="F19" i="35"/>
  <c r="F17" i="35"/>
  <c r="G17" i="35"/>
  <c r="I113" i="40"/>
  <c r="H113" i="40"/>
  <c r="G113" i="40"/>
  <c r="F113" i="40"/>
  <c r="I112" i="40"/>
  <c r="H112" i="40"/>
  <c r="G112" i="40"/>
  <c r="F112" i="40"/>
  <c r="G24" i="35"/>
  <c r="F24" i="35"/>
  <c r="H179" i="40"/>
  <c r="H178" i="40"/>
  <c r="F179" i="40"/>
  <c r="G179" i="40"/>
  <c r="I179" i="40"/>
  <c r="I6" i="40"/>
  <c r="I7" i="40"/>
  <c r="I8" i="40"/>
  <c r="G6" i="40"/>
  <c r="G7" i="40"/>
  <c r="G8" i="40"/>
  <c r="F6" i="40"/>
  <c r="F7" i="40"/>
  <c r="F8" i="40"/>
  <c r="I5" i="40"/>
  <c r="G5" i="40"/>
  <c r="F5" i="40"/>
  <c r="F158" i="40"/>
  <c r="G158" i="40"/>
  <c r="H158" i="40"/>
  <c r="I158" i="40"/>
  <c r="F157" i="40"/>
  <c r="G157" i="40"/>
  <c r="H157" i="40"/>
  <c r="I157" i="40"/>
  <c r="G103" i="35"/>
  <c r="F103" i="35"/>
  <c r="I178" i="40"/>
  <c r="G178" i="40"/>
  <c r="F178" i="40"/>
  <c r="F102" i="40"/>
  <c r="G102" i="40"/>
  <c r="H102" i="40"/>
  <c r="I102" i="40"/>
  <c r="F101" i="40"/>
  <c r="G101" i="40"/>
  <c r="H101" i="40"/>
  <c r="I101" i="40"/>
  <c r="F100" i="40"/>
  <c r="G100" i="40"/>
  <c r="H100" i="40"/>
  <c r="I100" i="40"/>
  <c r="F99" i="40"/>
  <c r="G99" i="40"/>
  <c r="H99" i="40"/>
  <c r="I99" i="40"/>
  <c r="I336" i="40"/>
  <c r="H336" i="40"/>
  <c r="G336" i="40"/>
  <c r="F336" i="40"/>
  <c r="I334" i="40"/>
  <c r="H334" i="40"/>
  <c r="G334" i="40"/>
  <c r="F334" i="40"/>
  <c r="I333" i="40"/>
  <c r="H333" i="40"/>
  <c r="G333" i="40"/>
  <c r="F333" i="40"/>
  <c r="I330" i="40"/>
  <c r="H330" i="40"/>
  <c r="G330" i="40"/>
  <c r="F330" i="40"/>
  <c r="I329" i="40"/>
  <c r="H329" i="40"/>
  <c r="G329" i="40"/>
  <c r="F329" i="40"/>
  <c r="I328" i="40"/>
  <c r="H328" i="40"/>
  <c r="G328" i="40"/>
  <c r="F328" i="40"/>
  <c r="I327" i="40"/>
  <c r="H327" i="40"/>
  <c r="G327" i="40"/>
  <c r="F327" i="40"/>
  <c r="I326" i="40"/>
  <c r="H326" i="40"/>
  <c r="G326" i="40"/>
  <c r="F326" i="40"/>
  <c r="I325" i="40"/>
  <c r="H325" i="40"/>
  <c r="G325" i="40"/>
  <c r="F325" i="40"/>
  <c r="I324" i="40"/>
  <c r="H324" i="40"/>
  <c r="G324" i="40"/>
  <c r="F324" i="40"/>
  <c r="I321" i="40"/>
  <c r="H321" i="40"/>
  <c r="G321" i="40"/>
  <c r="F321" i="40"/>
  <c r="I319" i="40"/>
  <c r="H319" i="40"/>
  <c r="G319" i="40"/>
  <c r="F319" i="40"/>
  <c r="I318" i="40"/>
  <c r="H318" i="40"/>
  <c r="G318" i="40"/>
  <c r="F318" i="40"/>
  <c r="I317" i="40"/>
  <c r="H317" i="40"/>
  <c r="G317" i="40"/>
  <c r="F317" i="40"/>
  <c r="I316" i="40"/>
  <c r="H316" i="40"/>
  <c r="G316" i="40"/>
  <c r="F316" i="40"/>
  <c r="I315" i="40"/>
  <c r="H315" i="40"/>
  <c r="G315" i="40"/>
  <c r="F315" i="40"/>
  <c r="I314" i="40"/>
  <c r="H314" i="40"/>
  <c r="G314" i="40"/>
  <c r="F314" i="40"/>
  <c r="I312" i="40"/>
  <c r="H312" i="40"/>
  <c r="G312" i="40"/>
  <c r="F312" i="40"/>
  <c r="I311" i="40"/>
  <c r="H311" i="40"/>
  <c r="G311" i="40"/>
  <c r="F311" i="40"/>
  <c r="I309" i="40"/>
  <c r="H309" i="40"/>
  <c r="G309" i="40"/>
  <c r="F309" i="40"/>
  <c r="I308" i="40"/>
  <c r="H308" i="40"/>
  <c r="G308" i="40"/>
  <c r="F308" i="40"/>
  <c r="I307" i="40"/>
  <c r="H307" i="40"/>
  <c r="G307" i="40"/>
  <c r="F307" i="40"/>
  <c r="I306" i="40"/>
  <c r="H306" i="40"/>
  <c r="G306" i="40"/>
  <c r="F306" i="40"/>
  <c r="I305" i="40"/>
  <c r="H305" i="40"/>
  <c r="G305" i="40"/>
  <c r="F305" i="40"/>
  <c r="I304" i="40"/>
  <c r="H304" i="40"/>
  <c r="G304" i="40"/>
  <c r="F304" i="40"/>
  <c r="I302" i="40"/>
  <c r="H302" i="40"/>
  <c r="G302" i="40"/>
  <c r="F302" i="40"/>
  <c r="I300" i="40"/>
  <c r="H300" i="40"/>
  <c r="G300" i="40"/>
  <c r="F300" i="40"/>
  <c r="I299" i="40"/>
  <c r="H299" i="40"/>
  <c r="G299" i="40"/>
  <c r="F299" i="40"/>
  <c r="I298" i="40"/>
  <c r="H298" i="40"/>
  <c r="G298" i="40"/>
  <c r="F298" i="40"/>
  <c r="I297" i="40"/>
  <c r="H297" i="40"/>
  <c r="G297" i="40"/>
  <c r="F297" i="40"/>
  <c r="I295" i="40"/>
  <c r="H295" i="40"/>
  <c r="G295" i="40"/>
  <c r="F295" i="40"/>
  <c r="I294" i="40"/>
  <c r="H294" i="40"/>
  <c r="G294" i="40"/>
  <c r="F294" i="40"/>
  <c r="I293" i="40"/>
  <c r="H293" i="40"/>
  <c r="G293" i="40"/>
  <c r="F293" i="40"/>
  <c r="I292" i="40"/>
  <c r="H292" i="40"/>
  <c r="G292" i="40"/>
  <c r="F292" i="40"/>
  <c r="I291" i="40"/>
  <c r="H291" i="40"/>
  <c r="G291" i="40"/>
  <c r="F291" i="40"/>
  <c r="I290" i="40"/>
  <c r="H290" i="40"/>
  <c r="G290" i="40"/>
  <c r="F290" i="40"/>
  <c r="I289" i="40"/>
  <c r="H289" i="40"/>
  <c r="G289" i="40"/>
  <c r="F289" i="40"/>
  <c r="I288" i="40"/>
  <c r="H288" i="40"/>
  <c r="G288" i="40"/>
  <c r="F288" i="40"/>
  <c r="I287" i="40"/>
  <c r="H287" i="40"/>
  <c r="G287" i="40"/>
  <c r="F287" i="40"/>
  <c r="I286" i="40"/>
  <c r="H286" i="40"/>
  <c r="G286" i="40"/>
  <c r="F286" i="40"/>
  <c r="I285" i="40"/>
  <c r="H285" i="40"/>
  <c r="G285" i="40"/>
  <c r="F285" i="40"/>
  <c r="I284" i="40"/>
  <c r="H284" i="40"/>
  <c r="G284" i="40"/>
  <c r="F284" i="40"/>
  <c r="I283" i="40"/>
  <c r="H283" i="40"/>
  <c r="G283" i="40"/>
  <c r="F283" i="40"/>
  <c r="I282" i="40"/>
  <c r="H282" i="40"/>
  <c r="G282" i="40"/>
  <c r="F282" i="40"/>
  <c r="I281" i="40"/>
  <c r="H281" i="40"/>
  <c r="G281" i="40"/>
  <c r="F281" i="40"/>
  <c r="I279" i="40"/>
  <c r="H279" i="40"/>
  <c r="G279" i="40"/>
  <c r="F279" i="40"/>
  <c r="I278" i="40"/>
  <c r="H278" i="40"/>
  <c r="G278" i="40"/>
  <c r="F278" i="40"/>
  <c r="I277" i="40"/>
  <c r="H277" i="40"/>
  <c r="G277" i="40"/>
  <c r="F277" i="40"/>
  <c r="I276" i="40"/>
  <c r="H276" i="40"/>
  <c r="G276" i="40"/>
  <c r="F276" i="40"/>
  <c r="I275" i="40"/>
  <c r="H275" i="40"/>
  <c r="G275" i="40"/>
  <c r="F275" i="40"/>
  <c r="I274" i="40"/>
  <c r="H274" i="40"/>
  <c r="G274" i="40"/>
  <c r="F274" i="40"/>
  <c r="I273" i="40"/>
  <c r="H273" i="40"/>
  <c r="G273" i="40"/>
  <c r="F273" i="40"/>
  <c r="I269" i="40"/>
  <c r="H269" i="40"/>
  <c r="G269" i="40"/>
  <c r="F269" i="40"/>
  <c r="I268" i="40"/>
  <c r="H268" i="40"/>
  <c r="G268" i="40"/>
  <c r="F268" i="40"/>
  <c r="I267" i="40"/>
  <c r="H267" i="40"/>
  <c r="G267" i="40"/>
  <c r="F267" i="40"/>
  <c r="I266" i="40"/>
  <c r="H266" i="40"/>
  <c r="G266" i="40"/>
  <c r="F266" i="40"/>
  <c r="I265" i="40"/>
  <c r="H265" i="40"/>
  <c r="G265" i="40"/>
  <c r="F265" i="40"/>
  <c r="I264" i="40"/>
  <c r="H264" i="40"/>
  <c r="G264" i="40"/>
  <c r="F264" i="40"/>
  <c r="I263" i="40"/>
  <c r="H263" i="40"/>
  <c r="G263" i="40"/>
  <c r="F263" i="40"/>
  <c r="I262" i="40"/>
  <c r="H262" i="40"/>
  <c r="G262" i="40"/>
  <c r="F262" i="40"/>
  <c r="I261" i="40"/>
  <c r="H261" i="40"/>
  <c r="G261" i="40"/>
  <c r="F261" i="40"/>
  <c r="I260" i="40"/>
  <c r="H260" i="40"/>
  <c r="G260" i="40"/>
  <c r="F260" i="40"/>
  <c r="I256" i="40"/>
  <c r="H256" i="40"/>
  <c r="G256" i="40"/>
  <c r="F256" i="40"/>
  <c r="I255" i="40"/>
  <c r="H255" i="40"/>
  <c r="G255" i="40"/>
  <c r="F255" i="40"/>
  <c r="I254" i="40"/>
  <c r="H254" i="40"/>
  <c r="G254" i="40"/>
  <c r="F254" i="40"/>
  <c r="I253" i="40"/>
  <c r="H253" i="40"/>
  <c r="G253" i="40"/>
  <c r="F253" i="40"/>
  <c r="I252" i="40"/>
  <c r="H252" i="40"/>
  <c r="G252" i="40"/>
  <c r="F252" i="40"/>
  <c r="I251" i="40"/>
  <c r="H251" i="40"/>
  <c r="G251" i="40"/>
  <c r="F251" i="40"/>
  <c r="I250" i="40"/>
  <c r="H250" i="40"/>
  <c r="G250" i="40"/>
  <c r="F250" i="40"/>
  <c r="I249" i="40"/>
  <c r="H249" i="40"/>
  <c r="G249" i="40"/>
  <c r="F249" i="40"/>
  <c r="I248" i="40"/>
  <c r="H248" i="40"/>
  <c r="G248" i="40"/>
  <c r="F248" i="40"/>
  <c r="I247" i="40"/>
  <c r="H247" i="40"/>
  <c r="G247" i="40"/>
  <c r="F247" i="40"/>
  <c r="I246" i="40"/>
  <c r="H246" i="40"/>
  <c r="G246" i="40"/>
  <c r="F246" i="40"/>
  <c r="I245" i="40"/>
  <c r="H245" i="40"/>
  <c r="G245" i="40"/>
  <c r="F245" i="40"/>
  <c r="I205" i="40"/>
  <c r="H205" i="40"/>
  <c r="G205" i="40"/>
  <c r="F205" i="40"/>
  <c r="I217" i="40"/>
  <c r="H217" i="40"/>
  <c r="G217" i="40"/>
  <c r="F217" i="40"/>
  <c r="I216" i="40"/>
  <c r="H216" i="40"/>
  <c r="G216" i="40"/>
  <c r="F216" i="40"/>
  <c r="I215" i="40"/>
  <c r="H215" i="40"/>
  <c r="G215" i="40"/>
  <c r="F215" i="40"/>
  <c r="I240" i="40"/>
  <c r="H240" i="40"/>
  <c r="G240" i="40"/>
  <c r="F240" i="40"/>
  <c r="I231" i="40"/>
  <c r="H231" i="40"/>
  <c r="G231" i="40"/>
  <c r="F231" i="40"/>
  <c r="I230" i="40"/>
  <c r="H230" i="40"/>
  <c r="G230" i="40"/>
  <c r="F230" i="40"/>
  <c r="I228" i="40"/>
  <c r="H228" i="40"/>
  <c r="G228" i="40"/>
  <c r="F228" i="40"/>
  <c r="I227" i="40"/>
  <c r="H227" i="40"/>
  <c r="G227" i="40"/>
  <c r="F227" i="40"/>
  <c r="I226" i="40"/>
  <c r="H226" i="40"/>
  <c r="G226" i="40"/>
  <c r="F226" i="40"/>
  <c r="I225" i="40"/>
  <c r="H225" i="40"/>
  <c r="G225" i="40"/>
  <c r="F225" i="40"/>
  <c r="I214" i="40"/>
  <c r="H214" i="40"/>
  <c r="G214" i="40"/>
  <c r="F214" i="40"/>
  <c r="I213" i="40"/>
  <c r="H213" i="40"/>
  <c r="G213" i="40"/>
  <c r="F213" i="40"/>
  <c r="I212" i="40"/>
  <c r="H212" i="40"/>
  <c r="G212" i="40"/>
  <c r="F212" i="40"/>
  <c r="I211" i="40"/>
  <c r="H211" i="40"/>
  <c r="G211" i="40"/>
  <c r="F211" i="40"/>
  <c r="I210" i="40"/>
  <c r="H210" i="40"/>
  <c r="G210" i="40"/>
  <c r="F210" i="40"/>
  <c r="I209" i="40"/>
  <c r="H209" i="40"/>
  <c r="G209" i="40"/>
  <c r="F209" i="40"/>
  <c r="I208" i="40"/>
  <c r="H208" i="40"/>
  <c r="G208" i="40"/>
  <c r="F208" i="40"/>
  <c r="I207" i="40"/>
  <c r="H207" i="40"/>
  <c r="G207" i="40"/>
  <c r="F207" i="40"/>
  <c r="I195" i="40"/>
  <c r="H195" i="40"/>
  <c r="G195" i="40"/>
  <c r="F195" i="40"/>
  <c r="I194" i="40"/>
  <c r="H194" i="40"/>
  <c r="G194" i="40"/>
  <c r="F194" i="40"/>
  <c r="I193" i="40"/>
  <c r="H193" i="40"/>
  <c r="G193" i="40"/>
  <c r="F193" i="40"/>
  <c r="I192" i="40"/>
  <c r="H192" i="40"/>
  <c r="G192" i="40"/>
  <c r="F192" i="40"/>
  <c r="I191" i="40"/>
  <c r="H191" i="40"/>
  <c r="G191" i="40"/>
  <c r="F191" i="40"/>
  <c r="I190" i="40"/>
  <c r="H190" i="40"/>
  <c r="G190" i="40"/>
  <c r="F190" i="40"/>
  <c r="I189" i="40"/>
  <c r="H189" i="40"/>
  <c r="G189" i="40"/>
  <c r="F189" i="40"/>
  <c r="I184" i="40"/>
  <c r="H184" i="40"/>
  <c r="G184" i="40"/>
  <c r="F184" i="40"/>
  <c r="I175" i="40"/>
  <c r="H175" i="40"/>
  <c r="G175" i="40"/>
  <c r="F175" i="40"/>
  <c r="I174" i="40"/>
  <c r="H174" i="40"/>
  <c r="G174" i="40"/>
  <c r="F174" i="40"/>
  <c r="I173" i="40"/>
  <c r="H173" i="40"/>
  <c r="G173" i="40"/>
  <c r="F173" i="40"/>
  <c r="I172" i="40"/>
  <c r="H172" i="40"/>
  <c r="G172" i="40"/>
  <c r="F172" i="40"/>
  <c r="I171" i="40"/>
  <c r="H171" i="40"/>
  <c r="G171" i="40"/>
  <c r="F171" i="40"/>
  <c r="I170" i="40"/>
  <c r="H170" i="40"/>
  <c r="G170" i="40"/>
  <c r="F170" i="40"/>
  <c r="I169" i="40"/>
  <c r="H169" i="40"/>
  <c r="G169" i="40"/>
  <c r="F169" i="40"/>
  <c r="I154" i="40"/>
  <c r="H154" i="40"/>
  <c r="G154" i="40"/>
  <c r="F154" i="40"/>
  <c r="I152" i="40"/>
  <c r="H152" i="40"/>
  <c r="G152" i="40"/>
  <c r="F152" i="40"/>
  <c r="I151" i="40"/>
  <c r="H151" i="40"/>
  <c r="G151" i="40"/>
  <c r="F151" i="40"/>
  <c r="I150" i="40"/>
  <c r="H150" i="40"/>
  <c r="G150" i="40"/>
  <c r="F150" i="40"/>
  <c r="I148" i="40"/>
  <c r="H148" i="40"/>
  <c r="G148" i="40"/>
  <c r="F148" i="40"/>
  <c r="I146" i="40"/>
  <c r="H146" i="40"/>
  <c r="G146" i="40"/>
  <c r="F146" i="40"/>
  <c r="I145" i="40"/>
  <c r="H145" i="40"/>
  <c r="G145" i="40"/>
  <c r="F145" i="40"/>
  <c r="I144" i="40"/>
  <c r="H144" i="40"/>
  <c r="G144" i="40"/>
  <c r="F144" i="40"/>
  <c r="I143" i="40"/>
  <c r="H143" i="40"/>
  <c r="G143" i="40"/>
  <c r="F143" i="40"/>
  <c r="I142" i="40"/>
  <c r="H142" i="40"/>
  <c r="G142" i="40"/>
  <c r="F142" i="40"/>
  <c r="I141" i="40"/>
  <c r="H141" i="40"/>
  <c r="G141" i="40"/>
  <c r="F141" i="40"/>
  <c r="I140" i="40"/>
  <c r="H140" i="40"/>
  <c r="G140" i="40"/>
  <c r="F140" i="40"/>
  <c r="I139" i="40"/>
  <c r="H139" i="40"/>
  <c r="G139" i="40"/>
  <c r="F139" i="40"/>
  <c r="I138" i="40"/>
  <c r="H138" i="40"/>
  <c r="F138" i="40"/>
  <c r="I137" i="40"/>
  <c r="H137" i="40"/>
  <c r="G137" i="40"/>
  <c r="F137" i="40"/>
  <c r="I135" i="40"/>
  <c r="H135" i="40"/>
  <c r="G135" i="40"/>
  <c r="F135" i="40"/>
  <c r="I133" i="40"/>
  <c r="H133" i="40"/>
  <c r="G133" i="40"/>
  <c r="F133" i="40"/>
  <c r="I132" i="40"/>
  <c r="H132" i="40"/>
  <c r="G132" i="40"/>
  <c r="F132" i="40"/>
  <c r="I131" i="40"/>
  <c r="H131" i="40"/>
  <c r="G131" i="40"/>
  <c r="F131" i="40"/>
  <c r="I129" i="40"/>
  <c r="H129" i="40"/>
  <c r="G129" i="40"/>
  <c r="F129" i="40"/>
  <c r="I127" i="40"/>
  <c r="H127" i="40"/>
  <c r="G127" i="40"/>
  <c r="F127" i="40"/>
  <c r="I126" i="40"/>
  <c r="H126" i="40"/>
  <c r="G126" i="40"/>
  <c r="F126" i="40"/>
  <c r="I125" i="40"/>
  <c r="H125" i="40"/>
  <c r="G125" i="40"/>
  <c r="F125" i="40"/>
  <c r="I122" i="40"/>
  <c r="H122" i="40"/>
  <c r="G122" i="40"/>
  <c r="F122" i="40"/>
  <c r="I121" i="40"/>
  <c r="H121" i="40"/>
  <c r="G121" i="40"/>
  <c r="F121" i="40"/>
  <c r="I119" i="40"/>
  <c r="H119" i="40"/>
  <c r="G119" i="40"/>
  <c r="F119" i="40"/>
  <c r="I118" i="40"/>
  <c r="H118" i="40"/>
  <c r="G118" i="40"/>
  <c r="F118" i="40"/>
  <c r="I117" i="40"/>
  <c r="H117" i="40"/>
  <c r="G117" i="40"/>
  <c r="F117" i="40"/>
  <c r="I116" i="40"/>
  <c r="H116" i="40"/>
  <c r="G116" i="40"/>
  <c r="F116" i="40"/>
  <c r="I115" i="40"/>
  <c r="H115" i="40"/>
  <c r="G115" i="40"/>
  <c r="F115" i="40"/>
  <c r="I109" i="40"/>
  <c r="H109" i="40"/>
  <c r="G109" i="40"/>
  <c r="F109" i="40"/>
  <c r="I98" i="40"/>
  <c r="H98" i="40"/>
  <c r="G98" i="40"/>
  <c r="F98" i="40"/>
  <c r="I97" i="40"/>
  <c r="H97" i="40"/>
  <c r="G97" i="40"/>
  <c r="F97" i="40"/>
  <c r="I96" i="40"/>
  <c r="H96" i="40"/>
  <c r="G96" i="40"/>
  <c r="F96" i="40"/>
  <c r="I95" i="40"/>
  <c r="H95" i="40"/>
  <c r="G95" i="40"/>
  <c r="F95" i="40"/>
  <c r="I94" i="40"/>
  <c r="H94" i="40"/>
  <c r="G94" i="40"/>
  <c r="F94" i="40"/>
  <c r="I93" i="40"/>
  <c r="H93" i="40"/>
  <c r="G93" i="40"/>
  <c r="F93" i="40"/>
  <c r="I92" i="40"/>
  <c r="H92" i="40"/>
  <c r="G92" i="40"/>
  <c r="F92" i="40"/>
  <c r="I91" i="40"/>
  <c r="H91" i="40"/>
  <c r="G91" i="40"/>
  <c r="F91" i="40"/>
  <c r="I90" i="40"/>
  <c r="H90" i="40"/>
  <c r="G90" i="40"/>
  <c r="F90" i="40"/>
  <c r="I89" i="40"/>
  <c r="H89" i="40"/>
  <c r="G89" i="40"/>
  <c r="F89" i="40"/>
  <c r="I88" i="40"/>
  <c r="H88" i="40"/>
  <c r="G88" i="40"/>
  <c r="F88" i="40"/>
  <c r="I87" i="40"/>
  <c r="H87" i="40"/>
  <c r="G87" i="40"/>
  <c r="F87" i="40"/>
  <c r="I86" i="40"/>
  <c r="H86" i="40"/>
  <c r="G86" i="40"/>
  <c r="F86" i="40"/>
  <c r="I85" i="40"/>
  <c r="H85" i="40"/>
  <c r="G85" i="40"/>
  <c r="F85" i="40"/>
  <c r="I84" i="40"/>
  <c r="H84" i="40"/>
  <c r="G84" i="40"/>
  <c r="F84" i="40"/>
  <c r="I83" i="40"/>
  <c r="H83" i="40"/>
  <c r="G83" i="40"/>
  <c r="F83" i="40"/>
  <c r="I81" i="40"/>
  <c r="H81" i="40"/>
  <c r="G81" i="40"/>
  <c r="F81" i="40"/>
  <c r="I80" i="40"/>
  <c r="H80" i="40"/>
  <c r="G80" i="40"/>
  <c r="F80" i="40"/>
  <c r="I79" i="40"/>
  <c r="H79" i="40"/>
  <c r="G79" i="40"/>
  <c r="F79" i="40"/>
  <c r="I78" i="40"/>
  <c r="H78" i="40"/>
  <c r="G78" i="40"/>
  <c r="F78" i="40"/>
  <c r="I77" i="40"/>
  <c r="H77" i="40"/>
  <c r="G77" i="40"/>
  <c r="F77" i="40"/>
  <c r="I76" i="40"/>
  <c r="H76" i="40"/>
  <c r="G76" i="40"/>
  <c r="F76" i="40"/>
  <c r="I71" i="40"/>
  <c r="H71" i="40"/>
  <c r="G71" i="40"/>
  <c r="F71" i="40"/>
  <c r="I70" i="40"/>
  <c r="H70" i="40"/>
  <c r="G70" i="40"/>
  <c r="F70" i="40"/>
  <c r="I69" i="40"/>
  <c r="H69" i="40"/>
  <c r="G69" i="40"/>
  <c r="F69" i="40"/>
  <c r="I68" i="40"/>
  <c r="H68" i="40"/>
  <c r="G68" i="40"/>
  <c r="F68" i="40"/>
  <c r="I67" i="40"/>
  <c r="H67" i="40"/>
  <c r="G67" i="40"/>
  <c r="F67" i="40"/>
  <c r="I66" i="40"/>
  <c r="H66" i="40"/>
  <c r="G66" i="40"/>
  <c r="F66" i="40"/>
  <c r="I65" i="40"/>
  <c r="H65" i="40"/>
  <c r="G65" i="40"/>
  <c r="F65" i="40"/>
  <c r="I64" i="40"/>
  <c r="H64" i="40"/>
  <c r="G64" i="40"/>
  <c r="F64" i="40"/>
  <c r="I63" i="40"/>
  <c r="H63" i="40"/>
  <c r="G63" i="40"/>
  <c r="F63" i="40"/>
  <c r="I62" i="40"/>
  <c r="H62" i="40"/>
  <c r="G62" i="40"/>
  <c r="F62" i="40"/>
  <c r="I61" i="40"/>
  <c r="H61" i="40"/>
  <c r="G61" i="40"/>
  <c r="F61" i="40"/>
  <c r="I60" i="40"/>
  <c r="H60" i="40"/>
  <c r="G60" i="40"/>
  <c r="F60" i="40"/>
  <c r="I59" i="40"/>
  <c r="H59" i="40"/>
  <c r="G59" i="40"/>
  <c r="F59" i="40"/>
  <c r="I58" i="40"/>
  <c r="H58" i="40"/>
  <c r="G58" i="40"/>
  <c r="F58" i="40"/>
  <c r="I55" i="40"/>
  <c r="H55" i="40"/>
  <c r="G55" i="40"/>
  <c r="F55" i="40"/>
  <c r="I54" i="40"/>
  <c r="H54" i="40"/>
  <c r="G54" i="40"/>
  <c r="F54" i="40"/>
  <c r="I53" i="40"/>
  <c r="H53" i="40"/>
  <c r="G53" i="40"/>
  <c r="F53" i="40"/>
  <c r="I52" i="40"/>
  <c r="H52" i="40"/>
  <c r="G52" i="40"/>
  <c r="F52" i="40"/>
  <c r="I51" i="40"/>
  <c r="H51" i="40"/>
  <c r="G51" i="40"/>
  <c r="F51" i="40"/>
  <c r="I22" i="40"/>
  <c r="G22" i="40"/>
  <c r="F22" i="40"/>
  <c r="I21" i="40"/>
  <c r="G21" i="40"/>
  <c r="F21" i="40"/>
  <c r="I20" i="40"/>
  <c r="G20" i="40"/>
  <c r="F20" i="40"/>
  <c r="I19" i="40"/>
  <c r="G19" i="40"/>
  <c r="F19" i="40"/>
  <c r="I18" i="40"/>
  <c r="G18" i="40"/>
  <c r="F18" i="40"/>
  <c r="I17" i="40"/>
  <c r="G17" i="40"/>
  <c r="F17" i="40"/>
  <c r="I16" i="40"/>
  <c r="G16" i="40"/>
  <c r="F16" i="40"/>
  <c r="I14" i="40"/>
  <c r="G14" i="40"/>
  <c r="F14" i="40"/>
  <c r="I13" i="40"/>
  <c r="G13" i="40"/>
  <c r="F13" i="40"/>
  <c r="I12" i="40"/>
  <c r="G12" i="40"/>
  <c r="F12" i="40"/>
  <c r="I11" i="40"/>
  <c r="G11" i="40"/>
  <c r="F11" i="40"/>
  <c r="I10" i="40"/>
  <c r="G10" i="40"/>
  <c r="F10" i="40"/>
  <c r="G4" i="39"/>
  <c r="G5" i="39"/>
  <c r="F4" i="39"/>
  <c r="F5" i="39"/>
  <c r="G3" i="39"/>
  <c r="F3" i="39"/>
  <c r="G70" i="39"/>
  <c r="F70" i="39"/>
  <c r="G69" i="39"/>
  <c r="F69" i="39"/>
  <c r="G66" i="39"/>
  <c r="F66" i="39"/>
  <c r="G65" i="39"/>
  <c r="F65" i="39"/>
  <c r="G64" i="39"/>
  <c r="F64" i="39"/>
  <c r="G63" i="39"/>
  <c r="F63" i="39"/>
  <c r="G62" i="39"/>
  <c r="F62" i="39"/>
  <c r="G61" i="39"/>
  <c r="F61" i="39"/>
  <c r="G60" i="39"/>
  <c r="F60" i="39"/>
  <c r="G57" i="39"/>
  <c r="F57" i="39"/>
  <c r="G55" i="39"/>
  <c r="F55" i="39"/>
  <c r="G54" i="39"/>
  <c r="F54" i="39"/>
  <c r="G53" i="39"/>
  <c r="F53" i="39"/>
  <c r="G52" i="39"/>
  <c r="F52" i="39"/>
  <c r="G51" i="39"/>
  <c r="F51" i="39"/>
  <c r="G50" i="39"/>
  <c r="F50" i="39"/>
  <c r="G48" i="39"/>
  <c r="F48" i="39"/>
  <c r="G47" i="39"/>
  <c r="F47" i="39"/>
  <c r="G45" i="39"/>
  <c r="F45" i="39"/>
  <c r="G44" i="39"/>
  <c r="F44" i="39"/>
  <c r="G43" i="39"/>
  <c r="F43" i="39"/>
  <c r="G42" i="39"/>
  <c r="F42" i="39"/>
  <c r="G41" i="39"/>
  <c r="F41" i="39"/>
  <c r="G40" i="39"/>
  <c r="F40" i="39"/>
  <c r="G38" i="39"/>
  <c r="F38" i="39"/>
  <c r="G36" i="39"/>
  <c r="F36" i="39"/>
  <c r="G35" i="39"/>
  <c r="F35" i="39"/>
  <c r="G34" i="39"/>
  <c r="F34" i="39"/>
  <c r="G33" i="39"/>
  <c r="F33" i="39"/>
  <c r="G31" i="39"/>
  <c r="F31" i="39"/>
  <c r="G30" i="39"/>
  <c r="F30" i="39"/>
  <c r="G29" i="39"/>
  <c r="F29" i="39"/>
  <c r="G28" i="39"/>
  <c r="F28" i="39"/>
  <c r="G27" i="39"/>
  <c r="F27" i="39"/>
  <c r="G26" i="39"/>
  <c r="F26" i="39"/>
  <c r="G25" i="39"/>
  <c r="F25" i="39"/>
  <c r="G24" i="39"/>
  <c r="F24" i="39"/>
  <c r="G23" i="39"/>
  <c r="F23" i="39"/>
  <c r="G22" i="39"/>
  <c r="F22" i="39"/>
  <c r="G21" i="39"/>
  <c r="F21" i="39"/>
  <c r="G20" i="39"/>
  <c r="F20" i="39"/>
  <c r="G19" i="39"/>
  <c r="F19" i="39"/>
  <c r="G18" i="39"/>
  <c r="F18" i="39"/>
  <c r="G17" i="39"/>
  <c r="F17" i="39"/>
  <c r="G15" i="39"/>
  <c r="F15" i="39"/>
  <c r="G14" i="39"/>
  <c r="F14" i="39"/>
  <c r="G13" i="39"/>
  <c r="F13" i="39"/>
  <c r="G12" i="39"/>
  <c r="F12" i="39"/>
  <c r="G11" i="39"/>
  <c r="F11" i="39"/>
  <c r="G10" i="39"/>
  <c r="F10" i="39"/>
  <c r="G9" i="39"/>
  <c r="F9" i="39"/>
  <c r="G28" i="35"/>
  <c r="G29" i="35"/>
  <c r="G30" i="35"/>
  <c r="F28" i="35"/>
  <c r="F29" i="35"/>
  <c r="F30" i="35"/>
  <c r="G21" i="35"/>
  <c r="F21" i="35"/>
  <c r="G6" i="37"/>
  <c r="G8" i="37"/>
  <c r="F6" i="37"/>
  <c r="F8" i="37"/>
  <c r="G4" i="37"/>
  <c r="F4" i="37"/>
  <c r="G74" i="37"/>
  <c r="F74" i="37"/>
  <c r="G73" i="37"/>
  <c r="F73" i="37"/>
  <c r="G70" i="37"/>
  <c r="F70" i="37"/>
  <c r="G69" i="37"/>
  <c r="F69" i="37"/>
  <c r="G68" i="37"/>
  <c r="F68" i="37"/>
  <c r="G67" i="37"/>
  <c r="F67" i="37"/>
  <c r="G66" i="37"/>
  <c r="F66" i="37"/>
  <c r="G65" i="37"/>
  <c r="F65" i="37"/>
  <c r="G64" i="37"/>
  <c r="F64" i="37"/>
  <c r="G61" i="37"/>
  <c r="F61" i="37"/>
  <c r="G59" i="37"/>
  <c r="F59" i="37"/>
  <c r="G58" i="37"/>
  <c r="F58" i="37"/>
  <c r="G57" i="37"/>
  <c r="F57" i="37"/>
  <c r="G56" i="37"/>
  <c r="F56" i="37"/>
  <c r="G55" i="37"/>
  <c r="F55" i="37"/>
  <c r="G54" i="37"/>
  <c r="F54" i="37"/>
  <c r="G52" i="37"/>
  <c r="F52" i="37"/>
  <c r="G51" i="37"/>
  <c r="F51" i="37"/>
  <c r="G49" i="37"/>
  <c r="F49" i="37"/>
  <c r="G48" i="37"/>
  <c r="F48" i="37"/>
  <c r="G47" i="37"/>
  <c r="F47" i="37"/>
  <c r="G46" i="37"/>
  <c r="F46" i="37"/>
  <c r="G45" i="37"/>
  <c r="F45" i="37"/>
  <c r="G44" i="37"/>
  <c r="F44" i="37"/>
  <c r="G42" i="37"/>
  <c r="F42" i="37"/>
  <c r="G40" i="37"/>
  <c r="F40" i="37"/>
  <c r="G39" i="37"/>
  <c r="F39" i="37"/>
  <c r="G38" i="37"/>
  <c r="F38" i="37"/>
  <c r="G37" i="37"/>
  <c r="F37" i="37"/>
  <c r="G35" i="37"/>
  <c r="F35" i="37"/>
  <c r="G34" i="37"/>
  <c r="F34" i="37"/>
  <c r="G33" i="37"/>
  <c r="F33" i="37"/>
  <c r="G32" i="37"/>
  <c r="F32" i="37"/>
  <c r="G31" i="37"/>
  <c r="F31" i="37"/>
  <c r="G30" i="37"/>
  <c r="F30" i="37"/>
  <c r="G29" i="37"/>
  <c r="F29" i="37"/>
  <c r="G28" i="37"/>
  <c r="F28" i="37"/>
  <c r="G27" i="37"/>
  <c r="F27" i="37"/>
  <c r="G26" i="37"/>
  <c r="F26" i="37"/>
  <c r="G25" i="37"/>
  <c r="F25" i="37"/>
  <c r="G24" i="37"/>
  <c r="F24" i="37"/>
  <c r="G23" i="37"/>
  <c r="F23" i="37"/>
  <c r="G22" i="37"/>
  <c r="F22" i="37"/>
  <c r="G21" i="37"/>
  <c r="F21" i="37"/>
  <c r="G19" i="37"/>
  <c r="F19" i="37"/>
  <c r="G18" i="37"/>
  <c r="F18" i="37"/>
  <c r="G17" i="37"/>
  <c r="F17" i="37"/>
  <c r="G16" i="37"/>
  <c r="F16" i="37"/>
  <c r="G15" i="37"/>
  <c r="F15" i="37"/>
  <c r="G14" i="37"/>
  <c r="F14" i="37"/>
  <c r="G13" i="37"/>
  <c r="F13" i="37"/>
  <c r="G16" i="35"/>
  <c r="F16" i="35"/>
  <c r="G26" i="35"/>
  <c r="F26" i="35"/>
  <c r="G13" i="35"/>
  <c r="G14" i="35"/>
  <c r="F13" i="35"/>
  <c r="F14" i="35"/>
  <c r="G37" i="35"/>
  <c r="G7" i="35"/>
  <c r="G102" i="35"/>
  <c r="F102" i="35"/>
  <c r="G101" i="35"/>
  <c r="F101" i="35"/>
  <c r="G98" i="35"/>
  <c r="F98" i="35"/>
  <c r="G97" i="35"/>
  <c r="F97" i="35"/>
  <c r="G96" i="35"/>
  <c r="F96" i="35"/>
  <c r="G95" i="35"/>
  <c r="F95" i="35"/>
  <c r="G94" i="35"/>
  <c r="F94" i="35"/>
  <c r="G93" i="35"/>
  <c r="F93" i="35"/>
  <c r="G92" i="35"/>
  <c r="F92" i="35"/>
  <c r="G89" i="35"/>
  <c r="F89" i="35"/>
  <c r="G87" i="35"/>
  <c r="F87" i="35"/>
  <c r="G86" i="35"/>
  <c r="F86" i="35"/>
  <c r="G85" i="35"/>
  <c r="F85" i="35"/>
  <c r="G84" i="35"/>
  <c r="F84" i="35"/>
  <c r="G83" i="35"/>
  <c r="F83" i="35"/>
  <c r="G82" i="35"/>
  <c r="F82" i="35"/>
  <c r="G80" i="35"/>
  <c r="F80" i="35"/>
  <c r="G79" i="35"/>
  <c r="F79" i="35"/>
  <c r="G77" i="35"/>
  <c r="F77" i="35"/>
  <c r="G76" i="35"/>
  <c r="F76" i="35"/>
  <c r="G75" i="35"/>
  <c r="F75" i="35"/>
  <c r="G74" i="35"/>
  <c r="F74" i="35"/>
  <c r="G73" i="35"/>
  <c r="F73" i="35"/>
  <c r="G72" i="35"/>
  <c r="F72" i="35"/>
  <c r="G70" i="35"/>
  <c r="F70" i="35"/>
  <c r="G68" i="35"/>
  <c r="F68" i="35"/>
  <c r="G67" i="35"/>
  <c r="F67" i="35"/>
  <c r="G66" i="35"/>
  <c r="F66" i="35"/>
  <c r="G65" i="35"/>
  <c r="F65" i="35"/>
  <c r="G63" i="35"/>
  <c r="F63" i="35"/>
  <c r="G62" i="35"/>
  <c r="F62" i="35"/>
  <c r="G61" i="35"/>
  <c r="F61" i="35"/>
  <c r="G60" i="35"/>
  <c r="F60" i="35"/>
  <c r="G59" i="35"/>
  <c r="F59" i="35"/>
  <c r="G58" i="35"/>
  <c r="F58" i="35"/>
  <c r="G57" i="35"/>
  <c r="F57" i="35"/>
  <c r="G56" i="35"/>
  <c r="F56" i="35"/>
  <c r="G55" i="35"/>
  <c r="F55" i="35"/>
  <c r="G54" i="35"/>
  <c r="F54" i="35"/>
  <c r="G53" i="35"/>
  <c r="F53" i="35"/>
  <c r="G52" i="35"/>
  <c r="F52" i="35"/>
  <c r="G51" i="35"/>
  <c r="F51" i="35"/>
  <c r="G50" i="35"/>
  <c r="F50" i="35"/>
  <c r="G49" i="35"/>
  <c r="F49" i="35"/>
  <c r="G47" i="35"/>
  <c r="F47" i="35"/>
  <c r="G46" i="35"/>
  <c r="F46" i="35"/>
  <c r="G45" i="35"/>
  <c r="F45" i="35"/>
  <c r="G44" i="35"/>
  <c r="F44" i="35"/>
  <c r="G43" i="35"/>
  <c r="F43" i="35"/>
  <c r="G42" i="35"/>
  <c r="F42" i="35"/>
  <c r="G41" i="35"/>
  <c r="F41" i="35"/>
  <c r="F37" i="35"/>
  <c r="F7" i="35"/>
  <c r="E8" i="32"/>
  <c r="D8" i="32"/>
  <c r="E7" i="32"/>
  <c r="D7" i="32"/>
  <c r="E5" i="32"/>
  <c r="D5" i="32"/>
  <c r="E4" i="32"/>
  <c r="D4" i="32"/>
  <c r="E116" i="30"/>
  <c r="E117" i="30"/>
  <c r="E118" i="30"/>
  <c r="E119" i="30"/>
  <c r="E120" i="30"/>
  <c r="E121" i="30"/>
  <c r="E115" i="30"/>
  <c r="D116" i="30"/>
  <c r="D117" i="30"/>
  <c r="D118" i="30"/>
  <c r="D119" i="30"/>
  <c r="D120" i="30"/>
  <c r="D121" i="30"/>
  <c r="D115" i="30"/>
  <c r="E107" i="30"/>
  <c r="E108" i="30"/>
  <c r="E109" i="30"/>
  <c r="E110" i="30"/>
  <c r="E111" i="30"/>
  <c r="E112" i="30"/>
  <c r="E106" i="30"/>
  <c r="D107" i="30"/>
  <c r="D108" i="30"/>
  <c r="D109" i="30"/>
  <c r="D110" i="30"/>
  <c r="D111" i="30"/>
  <c r="D112" i="30"/>
  <c r="D106" i="30"/>
  <c r="E103" i="30"/>
  <c r="E102" i="30"/>
  <c r="D103" i="30"/>
  <c r="D102" i="30"/>
  <c r="E88" i="30"/>
  <c r="E89" i="30"/>
  <c r="E90" i="30"/>
  <c r="E91" i="30"/>
  <c r="E92" i="30"/>
  <c r="E93" i="30"/>
  <c r="E94" i="30"/>
  <c r="E95" i="30"/>
  <c r="E96" i="30"/>
  <c r="E97" i="30"/>
  <c r="E98" i="30"/>
  <c r="E99" i="30"/>
  <c r="E87" i="30"/>
  <c r="D88" i="30"/>
  <c r="D89" i="30"/>
  <c r="D90" i="30"/>
  <c r="D91" i="30"/>
  <c r="D92" i="30"/>
  <c r="D93" i="30"/>
  <c r="D94" i="30"/>
  <c r="D95" i="30"/>
  <c r="D96" i="30"/>
  <c r="D97" i="30"/>
  <c r="D98" i="30"/>
  <c r="D99" i="30"/>
  <c r="D87" i="30"/>
  <c r="E77" i="30"/>
  <c r="E78" i="30"/>
  <c r="E79" i="30"/>
  <c r="E80" i="30"/>
  <c r="E81" i="30"/>
  <c r="E82" i="30"/>
  <c r="E83" i="30"/>
  <c r="E84" i="30"/>
  <c r="E76" i="30"/>
  <c r="D77" i="30"/>
  <c r="D78" i="30"/>
  <c r="D79" i="30"/>
  <c r="D80" i="30"/>
  <c r="D81" i="30"/>
  <c r="D82" i="30"/>
  <c r="D83" i="30"/>
  <c r="D84" i="30"/>
  <c r="D76" i="30"/>
  <c r="E66" i="30"/>
  <c r="E67" i="30"/>
  <c r="E68" i="30"/>
  <c r="E69" i="30"/>
  <c r="E70" i="30"/>
  <c r="E71" i="30"/>
  <c r="E72" i="30"/>
  <c r="E73" i="30"/>
  <c r="E65" i="30"/>
  <c r="D66" i="30"/>
  <c r="D67" i="30"/>
  <c r="D68" i="30"/>
  <c r="D69" i="30"/>
  <c r="D70" i="30"/>
  <c r="D71" i="30"/>
  <c r="D72" i="30"/>
  <c r="D73" i="30"/>
  <c r="D65" i="30"/>
  <c r="E59" i="30"/>
  <c r="E60" i="30"/>
  <c r="E61" i="30"/>
  <c r="E62" i="30"/>
  <c r="E58" i="30"/>
  <c r="D59" i="30"/>
  <c r="D60" i="30"/>
  <c r="D61" i="30"/>
  <c r="D62" i="30"/>
  <c r="D58" i="30"/>
  <c r="E41" i="30"/>
  <c r="E42" i="30"/>
  <c r="E43" i="30"/>
  <c r="E44" i="30"/>
  <c r="E45" i="30"/>
  <c r="E46" i="30"/>
  <c r="E47" i="30"/>
  <c r="E48" i="30"/>
  <c r="E40" i="30"/>
  <c r="D41" i="30"/>
  <c r="D42" i="30"/>
  <c r="D43" i="30"/>
  <c r="D44" i="30"/>
  <c r="D45" i="30"/>
  <c r="D46" i="30"/>
  <c r="D47" i="30"/>
  <c r="D48" i="30"/>
  <c r="D40" i="30"/>
  <c r="E30" i="30"/>
  <c r="E31" i="30"/>
  <c r="E32" i="30"/>
  <c r="E33" i="30"/>
  <c r="E34" i="30"/>
  <c r="E35" i="30"/>
  <c r="E36" i="30"/>
  <c r="E37" i="30"/>
  <c r="E29" i="30"/>
  <c r="D30" i="30"/>
  <c r="D31" i="30"/>
  <c r="D32" i="30"/>
  <c r="D33" i="30"/>
  <c r="D34" i="30"/>
  <c r="D35" i="30"/>
  <c r="D36" i="30"/>
  <c r="D37" i="30"/>
  <c r="D29" i="30"/>
  <c r="E15" i="30"/>
  <c r="E16" i="30"/>
  <c r="E17" i="30"/>
  <c r="E18" i="30"/>
  <c r="E19" i="30"/>
  <c r="E20" i="30"/>
  <c r="E21" i="30"/>
  <c r="E22" i="30"/>
  <c r="E23" i="30"/>
  <c r="E24" i="30"/>
  <c r="E25" i="30"/>
  <c r="E26" i="30"/>
  <c r="E14" i="30"/>
  <c r="D15" i="30"/>
  <c r="D16" i="30"/>
  <c r="D17" i="30"/>
  <c r="D18" i="30"/>
  <c r="D19" i="30"/>
  <c r="D20" i="30"/>
  <c r="D21" i="30"/>
  <c r="D22" i="30"/>
  <c r="D23" i="30"/>
  <c r="D24" i="30"/>
  <c r="D25" i="30"/>
  <c r="D26" i="30"/>
  <c r="D14" i="30"/>
  <c r="D4" i="30"/>
  <c r="D5" i="30"/>
  <c r="D6" i="30"/>
  <c r="D7" i="30"/>
  <c r="D8" i="30"/>
  <c r="D9" i="30"/>
  <c r="D10" i="30"/>
  <c r="D11" i="30"/>
  <c r="E4" i="30"/>
  <c r="E5" i="30"/>
  <c r="E6" i="30"/>
  <c r="E7" i="30"/>
  <c r="E8" i="30"/>
  <c r="E9" i="30"/>
  <c r="E10" i="30"/>
  <c r="E11" i="30"/>
  <c r="E3" i="30"/>
  <c r="D3" i="30"/>
  <c r="F7" i="31" l="1"/>
  <c r="F24" i="34"/>
  <c r="F20" i="34"/>
  <c r="F28" i="34"/>
  <c r="F35" i="34"/>
  <c r="F38" i="34"/>
  <c r="F45" i="34"/>
  <c r="F52" i="34"/>
  <c r="F59" i="34"/>
  <c r="F62" i="34"/>
  <c r="F34" i="31"/>
  <c r="F30" i="31"/>
  <c r="F26" i="31"/>
  <c r="F22" i="31"/>
  <c r="F18" i="31"/>
  <c r="F14" i="31"/>
  <c r="F10" i="31"/>
  <c r="F4" i="34"/>
  <c r="F13" i="34"/>
  <c r="F9" i="34"/>
  <c r="F30" i="34"/>
  <c r="F7" i="34"/>
  <c r="F22" i="34"/>
  <c r="F18" i="34"/>
  <c r="F33" i="34"/>
  <c r="F42" i="34"/>
  <c r="F48" i="34"/>
  <c r="F55" i="34"/>
  <c r="F57" i="34"/>
  <c r="I30" i="40"/>
  <c r="F31" i="40"/>
  <c r="G31" i="40"/>
  <c r="F30" i="40"/>
</calcChain>
</file>

<file path=xl/sharedStrings.xml><?xml version="1.0" encoding="utf-8"?>
<sst xmlns="http://schemas.openxmlformats.org/spreadsheetml/2006/main" count="1701" uniqueCount="1140">
  <si>
    <r>
      <t>M4 calipers, silver pads, 330*28 one-piece rotors, brackets, brake lines</t>
    </r>
    <r>
      <rPr>
        <sz val="10"/>
        <color indexed="8"/>
        <rFont val="新細明體"/>
        <family val="1"/>
        <charset val="136"/>
      </rPr>
      <t/>
    </r>
    <phoneticPr fontId="1" type="noConversion"/>
  </si>
  <si>
    <t>M4 calipers, silver pads, 345*28 one-piece rotors, brackets, brake lines</t>
    <phoneticPr fontId="1" type="noConversion"/>
  </si>
  <si>
    <t>M6 calipers, silver pads, 330*32 one-piece rotors, brackets, brake lines</t>
    <phoneticPr fontId="1" type="noConversion"/>
  </si>
  <si>
    <t>M6 calipers, silver pads, 355*32 one-piece rotors, brackets, brake lines</t>
    <phoneticPr fontId="1" type="noConversion"/>
  </si>
  <si>
    <r>
      <t>R4 calipers, silver pads, 330*28 one-piece rotors, brackets, brake lines</t>
    </r>
    <r>
      <rPr>
        <sz val="10"/>
        <color indexed="8"/>
        <rFont val="新細明體"/>
        <family val="1"/>
        <charset val="136"/>
      </rPr>
      <t/>
    </r>
    <phoneticPr fontId="1" type="noConversion"/>
  </si>
  <si>
    <t>R4 calipers, silver pads, 345*28 one-piece rotors, brackets, brake lines</t>
    <phoneticPr fontId="1" type="noConversion"/>
  </si>
  <si>
    <t>M4 calipers, silver pads, 330*28 floating rotors, brackets, brake lines</t>
    <phoneticPr fontId="1" type="noConversion"/>
  </si>
  <si>
    <t>M4 calipers, silver pads, 345*28 floating rotors, brackets, brake lines</t>
    <phoneticPr fontId="1" type="noConversion"/>
  </si>
  <si>
    <t>M6 calipers, silver pads, 330*32 floating rotors, brackets, brake lines</t>
    <phoneticPr fontId="1" type="noConversion"/>
  </si>
  <si>
    <t>M6 calipers, silver pads, 355*32 floating rotors, brackets, brake lines</t>
    <phoneticPr fontId="1" type="noConversion"/>
  </si>
  <si>
    <t>R4 calipers, silver pads, 345*28 floating rotors, brackets, brake lines</t>
    <phoneticPr fontId="1" type="noConversion"/>
  </si>
  <si>
    <t>M6 calipers, silver pads, 370*32 floating rotors, brackets, brake lines</t>
    <phoneticPr fontId="1" type="noConversion"/>
  </si>
  <si>
    <t>M2 calipers, silver pads, 330*24 one-piece rotors, brackets, brake lines</t>
    <phoneticPr fontId="1" type="noConversion"/>
  </si>
  <si>
    <t>M2 calipers, silver pads, 345*24 one-piece rotors, brackets, brake lines</t>
    <phoneticPr fontId="1" type="noConversion"/>
  </si>
  <si>
    <t>M2 calipers, silver pads, 345*24 floating rotors, brackets, brake lines</t>
    <phoneticPr fontId="1" type="noConversion"/>
  </si>
  <si>
    <t>M2 calipers, silver pads, 330*24 floating rotors, brackets, brake lines</t>
    <phoneticPr fontId="1" type="noConversion"/>
  </si>
  <si>
    <t>R4 calipers, silver pads, 330*28 floating rotors, brackets, brake lines</t>
    <phoneticPr fontId="1" type="noConversion"/>
  </si>
  <si>
    <t>Drilled holes type</t>
    <phoneticPr fontId="1" type="noConversion"/>
  </si>
  <si>
    <t xml:space="preserve">M-series 2 pot calipers </t>
    <phoneticPr fontId="1" type="noConversion"/>
  </si>
  <si>
    <t xml:space="preserve">M-series 4 pot calipers </t>
    <phoneticPr fontId="1" type="noConversion"/>
  </si>
  <si>
    <t xml:space="preserve">M-series 6 pot calipers </t>
    <phoneticPr fontId="1" type="noConversion"/>
  </si>
  <si>
    <t xml:space="preserve">R-series 4 pot calipers </t>
    <phoneticPr fontId="1" type="noConversion"/>
  </si>
  <si>
    <t>2 pot silver pads (sports version)</t>
    <phoneticPr fontId="1" type="noConversion"/>
  </si>
  <si>
    <t>4 pot silver pads (sports version)</t>
    <phoneticPr fontId="1" type="noConversion"/>
  </si>
  <si>
    <t>6 pot silver pads (sports version)</t>
    <phoneticPr fontId="1" type="noConversion"/>
  </si>
  <si>
    <t>4 pot 330*28 one-piece rotors 2pcs/set</t>
    <phoneticPr fontId="1" type="noConversion"/>
  </si>
  <si>
    <t>4 pot 345*28 one-piece rotors 2pcs/set</t>
    <phoneticPr fontId="1" type="noConversion"/>
  </si>
  <si>
    <t>4 pot 330*28 floating rotors 2pcs/set</t>
    <phoneticPr fontId="1" type="noConversion"/>
  </si>
  <si>
    <t>4 pot 345*28 floating rotors 2pcs/set</t>
    <phoneticPr fontId="1" type="noConversion"/>
  </si>
  <si>
    <t>6 pot 330*32 one-piece rotors 2pcs/set</t>
    <phoneticPr fontId="1" type="noConversion"/>
  </si>
  <si>
    <t>6 pot 355*32 one-piece rotors 2pcs/set</t>
    <phoneticPr fontId="1" type="noConversion"/>
  </si>
  <si>
    <t>6 pot 330*32 floating rotors 2pcs/set</t>
    <phoneticPr fontId="1" type="noConversion"/>
  </si>
  <si>
    <t>6 pot 355*32 floating rotors 2pcs/set</t>
    <phoneticPr fontId="1" type="noConversion"/>
  </si>
  <si>
    <t>6 pot 370*32 floating rotors 2pcs/set</t>
    <phoneticPr fontId="1" type="noConversion"/>
  </si>
  <si>
    <t>2 pot 330*24 one-piece rotors 2pcs/set</t>
    <phoneticPr fontId="1" type="noConversion"/>
  </si>
  <si>
    <t>2 pot 345*24 one-piece rotors 2pcs/set</t>
    <phoneticPr fontId="1" type="noConversion"/>
  </si>
  <si>
    <t>2 pot 330*24 floating rotors 2pcs/set</t>
    <phoneticPr fontId="1" type="noConversion"/>
  </si>
  <si>
    <t>2 pot 345*24 floating rotors 2pcs/set</t>
    <phoneticPr fontId="1" type="noConversion"/>
  </si>
  <si>
    <t>Brake lines  2lines/set</t>
    <phoneticPr fontId="1" type="noConversion"/>
  </si>
  <si>
    <t>Brake brackets 2units/set</t>
    <phoneticPr fontId="1" type="noConversion"/>
  </si>
  <si>
    <t>2 pot 330*24mm  2pcs/set</t>
    <phoneticPr fontId="1" type="noConversion"/>
  </si>
  <si>
    <t>2 pot 345*24mm  2pcs/set</t>
    <phoneticPr fontId="1" type="noConversion"/>
  </si>
  <si>
    <t xml:space="preserve">4 pot 330*28mm  2pcs/set  </t>
    <phoneticPr fontId="1" type="noConversion"/>
  </si>
  <si>
    <t>4 pot 345*28mm  2pcs/set</t>
    <phoneticPr fontId="1" type="noConversion"/>
  </si>
  <si>
    <t>6 pot 330*32mm  2pcs/set</t>
    <phoneticPr fontId="1" type="noConversion"/>
  </si>
  <si>
    <t>6 pot 355*32mm  2pcs/set</t>
    <phoneticPr fontId="1" type="noConversion"/>
  </si>
  <si>
    <t>6 pot 370*32mm  2pcs/set</t>
    <phoneticPr fontId="1" type="noConversion"/>
  </si>
  <si>
    <t>2 pot 330mm 2pcs/set</t>
    <phoneticPr fontId="1" type="noConversion"/>
  </si>
  <si>
    <t>2 pot 345mm 2pcs/set</t>
    <phoneticPr fontId="1" type="noConversion"/>
  </si>
  <si>
    <t>4 pot 330mm 2pcs/set</t>
    <phoneticPr fontId="1" type="noConversion"/>
  </si>
  <si>
    <t>4 pot 345mm 2pcs/set</t>
    <phoneticPr fontId="1" type="noConversion"/>
  </si>
  <si>
    <t>6 pot 330mm 2pcs/set</t>
    <phoneticPr fontId="1" type="noConversion"/>
  </si>
  <si>
    <t>6 pot 355mm 2pcs/set</t>
    <phoneticPr fontId="1" type="noConversion"/>
  </si>
  <si>
    <t>6 pot 370mm 2pcs/set</t>
    <phoneticPr fontId="1" type="noConversion"/>
  </si>
  <si>
    <t>No.</t>
    <phoneticPr fontId="1" type="noConversion"/>
  </si>
  <si>
    <t>Description</t>
    <phoneticPr fontId="1" type="noConversion"/>
  </si>
  <si>
    <t>MSRP</t>
    <phoneticPr fontId="1" type="noConversion"/>
  </si>
  <si>
    <t>Variable Exhaust Valve (VEV)</t>
    <phoneticPr fontId="1" type="noConversion"/>
  </si>
  <si>
    <t xml:space="preserve">CARBON VARIABLE AIR INTAKE </t>
    <phoneticPr fontId="1" type="noConversion"/>
  </si>
  <si>
    <t>BMW</t>
    <phoneticPr fontId="1" type="noConversion"/>
  </si>
  <si>
    <t>Mercedes-Benz</t>
    <phoneticPr fontId="1" type="noConversion"/>
  </si>
  <si>
    <t>Volkswagen</t>
    <phoneticPr fontId="1" type="noConversion"/>
  </si>
  <si>
    <t>AUDI</t>
    <phoneticPr fontId="1" type="noConversion"/>
  </si>
  <si>
    <t>MINI</t>
    <phoneticPr fontId="1" type="noConversion"/>
  </si>
  <si>
    <t>LEXUS</t>
    <phoneticPr fontId="1" type="noConversion"/>
  </si>
  <si>
    <t>TOYOTA</t>
    <phoneticPr fontId="1" type="noConversion"/>
  </si>
  <si>
    <t>SUBARU</t>
    <phoneticPr fontId="1" type="noConversion"/>
  </si>
  <si>
    <t>MITSUBISHI</t>
    <phoneticPr fontId="1" type="noConversion"/>
  </si>
  <si>
    <t>E92 M3 (S65B40) carbon fiber airbox</t>
    <phoneticPr fontId="1" type="noConversion"/>
  </si>
  <si>
    <t>PORSCHE</t>
    <phoneticPr fontId="1" type="noConversion"/>
  </si>
  <si>
    <t>FT-86 carbon fiber air box</t>
    <phoneticPr fontId="1" type="noConversion"/>
  </si>
  <si>
    <t>Lancer Fortis carbon fiber airbox</t>
    <phoneticPr fontId="1" type="noConversion"/>
  </si>
  <si>
    <t>M-SERIES BRAKE KIT &lt;FRONT WHEEL&gt;</t>
    <phoneticPr fontId="1" type="noConversion"/>
  </si>
  <si>
    <t>M-SERIES BRAKE KIT &lt;REAR WHEEL&gt;</t>
    <phoneticPr fontId="1" type="noConversion"/>
  </si>
  <si>
    <t>R-SERIES BRAKE KIT &lt;FRONT WHEEL&gt;</t>
    <phoneticPr fontId="1" type="noConversion"/>
  </si>
  <si>
    <t>R-SERIES BRAKE KIT &lt;REAR WHEEL&gt;</t>
    <phoneticPr fontId="1" type="noConversion"/>
  </si>
  <si>
    <t>OPTIONAL BRAKE ROTOR</t>
    <phoneticPr fontId="1" type="noConversion"/>
  </si>
  <si>
    <t>BRAKE CALIPER</t>
    <phoneticPr fontId="1" type="noConversion"/>
  </si>
  <si>
    <t>BRAKE PAD</t>
    <phoneticPr fontId="1" type="noConversion"/>
  </si>
  <si>
    <t>REPLACEMENT BRAKE ROTOR KIT &lt;FRONT WHEEL&gt;</t>
    <phoneticPr fontId="1" type="noConversion"/>
  </si>
  <si>
    <t>REPLACEMENT BRAKE ROTOR KIT &lt;REAR WHEEL&gt;</t>
    <phoneticPr fontId="1" type="noConversion"/>
  </si>
  <si>
    <t>BRAKE ACCESSORY</t>
    <phoneticPr fontId="1" type="noConversion"/>
  </si>
  <si>
    <t>BRAKE ROTOR (W/O BELL HOUSING)</t>
    <phoneticPr fontId="1" type="noConversion"/>
  </si>
  <si>
    <t>BRAKE BELL HOUSING (W/O ROTOR)</t>
    <phoneticPr fontId="1" type="noConversion"/>
  </si>
  <si>
    <t>Variable Filter*1 + Electronic Contralled Valve System+OBD2</t>
    <phoneticPr fontId="5" type="noConversion"/>
  </si>
  <si>
    <t>Variable Filter*2 + Electronic Contralled Valve System+OBD2</t>
    <phoneticPr fontId="5" type="noConversion"/>
  </si>
  <si>
    <t>No.</t>
    <phoneticPr fontId="12" type="noConversion"/>
  </si>
  <si>
    <t>Description</t>
    <phoneticPr fontId="12" type="noConversion"/>
  </si>
  <si>
    <t>MSRP</t>
    <phoneticPr fontId="12" type="noConversion"/>
  </si>
  <si>
    <r>
      <t>H</t>
    </r>
    <r>
      <rPr>
        <sz val="10"/>
        <color indexed="8"/>
        <rFont val="Arial"/>
        <family val="2"/>
      </rPr>
      <t>onda S660</t>
    </r>
    <r>
      <rPr>
        <sz val="10"/>
        <color indexed="8"/>
        <rFont val="Arial"/>
        <family val="2"/>
      </rPr>
      <t xml:space="preserve"> carbon air intake </t>
    </r>
    <phoneticPr fontId="1" type="noConversion"/>
  </si>
  <si>
    <t>INFINITI</t>
    <phoneticPr fontId="1" type="noConversion"/>
  </si>
  <si>
    <t>RS3 8V carbon fiber airbox</t>
    <phoneticPr fontId="1" type="noConversion"/>
  </si>
  <si>
    <t>A3 8V 1.4 carbon fiber airbox (front air duct self modify)</t>
    <phoneticPr fontId="5" type="noConversion"/>
  </si>
  <si>
    <t>RS8-SERIES BRAKE KIT &lt;FRONT WHEEL&gt;</t>
    <phoneticPr fontId="1" type="noConversion"/>
  </si>
  <si>
    <t>A7 C7 3.0T carbon fiber airbox</t>
    <phoneticPr fontId="1" type="noConversion"/>
  </si>
  <si>
    <t>NX200T carbon fiber airbox</t>
    <phoneticPr fontId="1" type="noConversion"/>
  </si>
  <si>
    <t>NX200T carbon fiber battery cover</t>
    <phoneticPr fontId="1" type="noConversion"/>
  </si>
  <si>
    <t>HONDA</t>
    <phoneticPr fontId="1" type="noConversion"/>
  </si>
  <si>
    <t>Civic Type R (FK2) carbon fiber airbox</t>
    <phoneticPr fontId="1" type="noConversion"/>
  </si>
  <si>
    <t>Comment</t>
    <phoneticPr fontId="1" type="noConversion"/>
  </si>
  <si>
    <t>Tier 2
35%</t>
    <phoneticPr fontId="5" type="noConversion"/>
  </si>
  <si>
    <t>Tier 3
40%</t>
    <phoneticPr fontId="5" type="noConversion"/>
  </si>
  <si>
    <t>Tier 4
45%</t>
    <phoneticPr fontId="5" type="noConversion"/>
  </si>
  <si>
    <t>New</t>
    <phoneticPr fontId="1" type="noConversion"/>
  </si>
  <si>
    <t>Variable Intake Upgrade Kit</t>
    <phoneticPr fontId="1" type="noConversion"/>
  </si>
  <si>
    <t>Lamborghini LP560 V10 carbon fiber airbox</t>
    <phoneticPr fontId="1" type="noConversion"/>
  </si>
  <si>
    <r>
      <t xml:space="preserve">F30 335i </t>
    </r>
    <r>
      <rPr>
        <sz val="10"/>
        <color indexed="8"/>
        <rFont val="Arial"/>
        <family val="2"/>
      </rPr>
      <t>/
F32 435</t>
    </r>
    <r>
      <rPr>
        <sz val="10"/>
        <color indexed="8"/>
        <rFont val="Arial"/>
        <family val="2"/>
      </rPr>
      <t xml:space="preserve">i /         </t>
    </r>
    <r>
      <rPr>
        <sz val="10"/>
        <color indexed="8"/>
        <rFont val="Arial"/>
        <family val="2"/>
      </rPr>
      <t xml:space="preserve"> (N55B30) carbon fiber airbox</t>
    </r>
    <phoneticPr fontId="1" type="noConversion"/>
  </si>
  <si>
    <t xml:space="preserve">F10 /       M5 carbon fiber airbox
F06 / 
F12 /       M6 carbon fiber airbox
F13 / </t>
    <phoneticPr fontId="1" type="noConversion"/>
  </si>
  <si>
    <r>
      <t>Q30</t>
    </r>
    <r>
      <rPr>
        <sz val="10"/>
        <color indexed="8"/>
        <rFont val="Arial"/>
        <family val="2"/>
      </rPr>
      <t xml:space="preserve"> </t>
    </r>
    <r>
      <rPr>
        <sz val="10"/>
        <color indexed="8"/>
        <rFont val="Arial"/>
        <family val="2"/>
      </rPr>
      <t xml:space="preserve">1.6t /
Q30 2.0t / </t>
    </r>
    <r>
      <rPr>
        <sz val="10"/>
        <color indexed="8"/>
        <rFont val="Arial"/>
        <family val="2"/>
      </rPr>
      <t>carbon fiber airbox</t>
    </r>
    <phoneticPr fontId="1" type="noConversion"/>
  </si>
  <si>
    <t>F80 M3 / 
F82 M4 / carbon fiber airbox</t>
    <phoneticPr fontId="1" type="noConversion"/>
  </si>
  <si>
    <r>
      <t xml:space="preserve">E60 535i </t>
    </r>
    <r>
      <rPr>
        <sz val="10"/>
        <color indexed="8"/>
        <rFont val="Arial"/>
        <family val="2"/>
      </rPr>
      <t xml:space="preserve">/
</t>
    </r>
    <r>
      <rPr>
        <sz val="10"/>
        <color indexed="8"/>
        <rFont val="Arial"/>
        <family val="2"/>
      </rPr>
      <t>E</t>
    </r>
    <r>
      <rPr>
        <sz val="10"/>
        <color indexed="8"/>
        <rFont val="Arial"/>
        <family val="2"/>
      </rPr>
      <t>61 535</t>
    </r>
    <r>
      <rPr>
        <sz val="10"/>
        <color indexed="8"/>
        <rFont val="Arial"/>
        <family val="2"/>
      </rPr>
      <t>i</t>
    </r>
    <r>
      <rPr>
        <sz val="10"/>
        <color indexed="8"/>
        <rFont val="Arial"/>
        <family val="2"/>
      </rPr>
      <t xml:space="preserve"> </t>
    </r>
    <r>
      <rPr>
        <sz val="10"/>
        <color indexed="8"/>
        <rFont val="Arial"/>
        <family val="2"/>
      </rPr>
      <t xml:space="preserve">/           </t>
    </r>
    <r>
      <rPr>
        <sz val="10"/>
        <color indexed="8"/>
        <rFont val="Arial"/>
        <family val="2"/>
      </rPr>
      <t>(N54B30) carbon fiber airbox</t>
    </r>
    <phoneticPr fontId="1" type="noConversion"/>
  </si>
  <si>
    <r>
      <t>A3 8V 1.8 / 
S</t>
    </r>
    <r>
      <rPr>
        <sz val="10"/>
        <color indexed="8"/>
        <rFont val="Arial"/>
        <family val="2"/>
      </rPr>
      <t>3 8V</t>
    </r>
    <r>
      <rPr>
        <sz val="10"/>
        <color indexed="8"/>
        <rFont val="Arial"/>
        <family val="2"/>
      </rPr>
      <t xml:space="preserve"> 2.0</t>
    </r>
    <r>
      <rPr>
        <sz val="10"/>
        <color indexed="8"/>
        <rFont val="Arial"/>
        <family val="2"/>
      </rPr>
      <t xml:space="preserve"> </t>
    </r>
    <r>
      <rPr>
        <sz val="10"/>
        <color indexed="8"/>
        <rFont val="Arial"/>
        <family val="2"/>
      </rPr>
      <t xml:space="preserve">/ </t>
    </r>
    <r>
      <rPr>
        <sz val="10"/>
        <color indexed="8"/>
        <rFont val="Arial"/>
        <family val="2"/>
      </rPr>
      <t>carbon fiber airbox</t>
    </r>
    <phoneticPr fontId="1" type="noConversion"/>
  </si>
  <si>
    <t>R172 SLK 200 /
R172 SLK 250 /  (M271-DE18ML) carbon fiber airbox</t>
    <phoneticPr fontId="1" type="noConversion"/>
  </si>
  <si>
    <t>W212 E200 / 
W212 E250 /      (M271-DE18ML) carbon fiber airbox
C207 E250 /</t>
    <phoneticPr fontId="1" type="noConversion"/>
  </si>
  <si>
    <t>Macan 2.0 T carbon fiber airbox</t>
    <phoneticPr fontId="5" type="noConversion"/>
  </si>
  <si>
    <t>Macan 3.0 T / 3.6T carbon fiber airbox</t>
    <phoneticPr fontId="5" type="noConversion"/>
  </si>
  <si>
    <t>GOLF 6 R   / 
Scirocco R / carbon fiber airbox</t>
    <phoneticPr fontId="1" type="noConversion"/>
  </si>
  <si>
    <t>Panamera 4.8 V8 carbon fiber airbox</t>
    <phoneticPr fontId="1" type="noConversion"/>
  </si>
  <si>
    <t xml:space="preserve">Ford Mustang 5.0l carbon air intake </t>
    <phoneticPr fontId="1" type="noConversion"/>
  </si>
  <si>
    <t xml:space="preserve">Tiguan (1st Gen) 2.0 carbon fiber airbox </t>
    <phoneticPr fontId="1" type="noConversion"/>
  </si>
  <si>
    <t>Tier 1
30%</t>
    <phoneticPr fontId="1" type="noConversion"/>
  </si>
  <si>
    <t>S3 8V A3 8V carbon variable air intake system (incl. variable valve, electronic system/OBD2 connector)</t>
    <phoneticPr fontId="1" type="noConversion"/>
  </si>
  <si>
    <t>A4B8 2.0T carbon variable air intake system (incl. variable valve, electronic system/OBD2 connector)</t>
    <phoneticPr fontId="1" type="noConversion"/>
  </si>
  <si>
    <t>S4 B8 carbon variable air intake system (incl. variable valve, electronic system/OBD2 connector)</t>
    <phoneticPr fontId="1" type="noConversion"/>
  </si>
  <si>
    <t>TT 8S 45 TFSI  carbon variable air intake system (incl. variable valve, electronic system/OBD2 connector)</t>
    <phoneticPr fontId="5" type="noConversion"/>
  </si>
  <si>
    <t>S5 B8 carbon variable air intake system (incl. variable valve, electronic system/OBD2 connector)</t>
    <phoneticPr fontId="1" type="noConversion"/>
  </si>
  <si>
    <r>
      <t>S6 C7</t>
    </r>
    <r>
      <rPr>
        <sz val="10"/>
        <color indexed="8"/>
        <rFont val="Arial"/>
        <family val="2"/>
      </rPr>
      <t xml:space="preserve"> carbon variable air intake system</t>
    </r>
    <r>
      <rPr>
        <sz val="10"/>
        <color indexed="8"/>
        <rFont val="Arial"/>
        <family val="2"/>
      </rPr>
      <t xml:space="preserve"> (incl. variable valve, electronic system/OBD2 connector)</t>
    </r>
    <phoneticPr fontId="5" type="noConversion"/>
  </si>
  <si>
    <t>A7 C7 3.0T carbon variable air intake system (incl. variable valve, electronic system/OBD2 connector)</t>
    <phoneticPr fontId="1" type="noConversion"/>
  </si>
  <si>
    <t>E60/61 535 (N54B30) carbon variable air intake system (incl. variable valve, electronic system/OBD2 connector)</t>
    <phoneticPr fontId="1" type="noConversion"/>
  </si>
  <si>
    <t>E8X 135 (N54B30) carbon variable air intake system (incl. variable valve, electronic system/OBD2 connector)</t>
    <phoneticPr fontId="1" type="noConversion"/>
  </si>
  <si>
    <t>E9X (N46) carbon variable air intake system (incl. variable valve, electronic system/OBD2 connector)</t>
  </si>
  <si>
    <t>E9X (N52) carbon variable air intake system (incl. variable valve, electronic system/OBD2 connector)</t>
  </si>
  <si>
    <t>E90/E91/E92/E93 335 (N54B30) carbon variable air intake system (incl. variable valve, electronic system/OBD2 connector)</t>
  </si>
  <si>
    <t>F10 520/528 (N20B20) carbon variable air intake system (incl. variable valve, electronic system/OBD2 connector)</t>
  </si>
  <si>
    <t>F10 535 N55 /F12 13 640i  (N55B30) carbon variable air intake system (incl. variable valve, electronic system/OBD2 connector)</t>
  </si>
  <si>
    <t>F20 116/118 (N13B16) carbon variable air intake system (incl. variable valve, electronic system/OBD2 connector)</t>
  </si>
  <si>
    <t>F20 M135 carbon variable air intake system (incl. variable valve, electronic system/OBD2 connector)</t>
  </si>
  <si>
    <t>F30 320/328 F20 125 / F32 420 (N20B20) carbon variable air intake system (incl. variable valve, electronic system/OBD2 connector)</t>
  </si>
  <si>
    <t>F30 335 /F32 435 (N55B30) carbon variable air intake system (incl. variable valve, electronic system/OBD2 connector)</t>
  </si>
  <si>
    <t>F45 225 carbon variable air intake system (incl. variable valve, electronic system/OBD2 connector)</t>
  </si>
  <si>
    <t>E89 Z4 (N52B30) carbon variable air intake system (incl. variable valve, electronic system/OBD2 connector)</t>
  </si>
  <si>
    <t>E89 Z4 (N54B30) carbon variable air intake system (incl. variable valve, electronic system/OBD2 connector)</t>
  </si>
  <si>
    <t>E70 X5 (N55B30) carbon variable air intake system (incl. variable valve, electronic system/OBD2 connector)</t>
  </si>
  <si>
    <t>E71 X6 (N55B30) carbon variable air intake system (incl. variable valve, electronic system/OBD2 connector)</t>
  </si>
  <si>
    <t>E92 M3 (S65B40) carbon variable air intake system (incl. variable valve, electronic system/OBD2 connector)</t>
  </si>
  <si>
    <t>F82 M4 carbon variable air intake system (incl. variable valve, electronic system/OBD2 connector)</t>
  </si>
  <si>
    <t>F06/10/12/13 M5 M6 carbon variable air intake system (incl. variable valve, electronic system/OBD2 connector)</t>
  </si>
  <si>
    <t>IS250 carbon variable air intake system (incl. variable valve, electronic system/OBD2 connector)</t>
  </si>
  <si>
    <t>W176 A250/CLA250 carbon variable air intake system (incl. variable valve, electronic system/OBD2 connector)</t>
  </si>
  <si>
    <t>W176 A45/CLA45 carbon variable air intake system (incl. variable valve, electronic system/OBD2 connector)</t>
  </si>
  <si>
    <t>W204 C180 (M271-DE18ML) carbon variable air intake system (incl. variable valve, electronic system/OBD2 connector)</t>
  </si>
  <si>
    <t>W204 C300 (M272-KE30) carbon variable air intake system (incl. variable valve, electronic system/OBD2 connector)</t>
  </si>
  <si>
    <t>W212 E 200 CGI/E250 CGI/C207 E 250 CGI/R172 SLK 200/R172 SLK 250 carbon variable air intake system (incl. variable valve, electronic system/OBD2 connector)</t>
  </si>
  <si>
    <t>W204 C63 (M156-KE63) carbon variable air intake system (incl. variable valve, electronic system/OBD2 connector)</t>
  </si>
  <si>
    <t>R55 / R56 / R57 / R58 / R59 / R60 / R61 S (N18) carbon variable air intake system (incl. variable valve, electronic system/OBD2 connector)</t>
  </si>
  <si>
    <t>F56 carbon variable air intake system (incl. variable valve, electronic system/OBD2 connector)</t>
  </si>
  <si>
    <t>BRZ carbon variable air intake system (incl. variable valve, electronic system/OBD2 connector)</t>
  </si>
  <si>
    <t>LEGACY carbon variable air intake system (incl. variable valve, electronic system/OBD2 connector)</t>
  </si>
  <si>
    <t>IMPREZA WRX VAG carbon variable air intake system (incl. variable valve, electronic system/OBD2 connector)</t>
  </si>
  <si>
    <t>IMPREZA STI carbon variable air intake system (incl. variable valve, electronic system/OBD2 connector)</t>
  </si>
  <si>
    <t>FORESTER EJ25 turbo (2500c.c.) carbon variable air intake system (incl. variable valve, electronic system/OBD2 connector)</t>
  </si>
  <si>
    <t>FORESTER FA20 turbo (2000c.c.) carbon variable air intake system (incl. variable valve, electronic system/OBD2 connector)</t>
  </si>
  <si>
    <t>FT-86 carbon variable air intake system (incl. variable valve, electronic system/OBD2 connector)</t>
  </si>
  <si>
    <t>GOLF 6 1.4 / Sirocco 1.4 twin-turbo carbon variable air intake system (incl. variable valve, electronic system/OBD2 connector)</t>
  </si>
  <si>
    <t>GOLF 6 Gti / Skoda Octavia variable air intake system (incl. variable valve, electronic system/OBD2 connector)</t>
  </si>
  <si>
    <t>GOLF 6 R / Scirocco R carbon variable air intake system (incl. variable valve, electronic system/OBD2 connector)</t>
  </si>
  <si>
    <t>GOLF 7 1.2 / 1.4 carbon variable air intake system (incl. variable valve, electronic system/OBD2 connector)</t>
  </si>
  <si>
    <t>GOLF 7 GTI / 7 R /Seat Leon / Skoda Combi carbon variable air intake system (incl. variable valve, electronic system/OBD2 connector)</t>
  </si>
  <si>
    <t>Tiguan 1.4 carbon variable air intake system (incl. variable valve, electronic system/OBD2 connector)</t>
  </si>
  <si>
    <t>Tiguan 2.0  carbon variable air intake system (incl. variable valve, electronic system/OBD2 connector)</t>
  </si>
  <si>
    <t>F30 320i /
F30 330i /          LCI (B48) carbon fiber airbox</t>
    <phoneticPr fontId="1" type="noConversion"/>
  </si>
  <si>
    <t>Tier 1
35%
1-5 PCS</t>
    <phoneticPr fontId="1" type="noConversion"/>
  </si>
  <si>
    <t>Tier 2
45%
6 UP</t>
    <phoneticPr fontId="5" type="noConversion"/>
  </si>
  <si>
    <t>Tier 1</t>
    <phoneticPr fontId="1" type="noConversion"/>
  </si>
  <si>
    <t>Tier 2</t>
    <phoneticPr fontId="1" type="noConversion"/>
  </si>
  <si>
    <t>Tier 1 &amp; 2</t>
    <phoneticPr fontId="1" type="noConversion"/>
  </si>
  <si>
    <t>Tier 3 &amp; 4</t>
    <phoneticPr fontId="1" type="noConversion"/>
  </si>
  <si>
    <t>Tier 2
2 UP</t>
    <phoneticPr fontId="5" type="noConversion"/>
  </si>
  <si>
    <t>Tier 1
35%
1-5 SET</t>
    <phoneticPr fontId="1" type="noConversion"/>
  </si>
  <si>
    <t>Tier 1
35%
1-5 SET</t>
    <phoneticPr fontId="1" type="noConversion"/>
  </si>
  <si>
    <t>Tier 1
1 SET</t>
    <phoneticPr fontId="1" type="noConversion"/>
  </si>
  <si>
    <t>E90 /
E91 /
E92 /                 335i (N54B30) carbon fiber airbox
E93 /</t>
    <phoneticPr fontId="1" type="noConversion"/>
  </si>
  <si>
    <r>
      <t xml:space="preserve">IS200T (XE30) </t>
    </r>
    <r>
      <rPr>
        <sz val="10"/>
        <color indexed="8"/>
        <rFont val="Arial"/>
        <family val="2"/>
      </rPr>
      <t>carbon fiber airbox</t>
    </r>
    <phoneticPr fontId="1" type="noConversion"/>
  </si>
  <si>
    <t>SEAL KIT</t>
    <phoneticPr fontId="1" type="noConversion"/>
  </si>
  <si>
    <t>2 pot 4pc/set</t>
    <phoneticPr fontId="14"/>
  </si>
  <si>
    <t>4 pot 8pc/set</t>
    <phoneticPr fontId="14"/>
  </si>
  <si>
    <t>6 pot 12pc/set</t>
    <phoneticPr fontId="14"/>
  </si>
  <si>
    <t>DEALER</t>
    <phoneticPr fontId="1" type="noConversion"/>
  </si>
  <si>
    <t xml:space="preserve">W213 E200 carbon fiber airbox </t>
    <phoneticPr fontId="1" type="noConversion"/>
  </si>
  <si>
    <t>997.2 GT3 carbon fiber airbox</t>
    <phoneticPr fontId="5" type="noConversion"/>
  </si>
  <si>
    <t>2 pot gold pads (sport+ version)</t>
    <phoneticPr fontId="1" type="noConversion"/>
  </si>
  <si>
    <t>4 pot gold pads (sport+ version)</t>
    <phoneticPr fontId="1" type="noConversion"/>
  </si>
  <si>
    <t>6 pot gold pads (sport+ version)</t>
    <phoneticPr fontId="1" type="noConversion"/>
  </si>
  <si>
    <t>RS8 calipers, pads, 380*36 floating rotors, brackets, brake lines</t>
    <phoneticPr fontId="1" type="noConversion"/>
  </si>
  <si>
    <t>RS8 calipers, pads, 400*36 floating rotors, brackets, brake lines</t>
    <phoneticPr fontId="1" type="noConversion"/>
  </si>
  <si>
    <t>2 pot green pads (street version)</t>
    <phoneticPr fontId="1" type="noConversion"/>
  </si>
  <si>
    <t>4 pot green pads (street version)</t>
    <phoneticPr fontId="1" type="noConversion"/>
  </si>
  <si>
    <t>6 pot green pads (street version)</t>
    <phoneticPr fontId="1" type="noConversion"/>
  </si>
  <si>
    <t>AERO KIT</t>
    <phoneticPr fontId="1" type="noConversion"/>
  </si>
  <si>
    <t>ARMA carbon front lip (3 piece)</t>
    <phoneticPr fontId="5" type="noConversion"/>
  </si>
  <si>
    <t>ARMA carbon rear diffuser (1 piece)</t>
    <phoneticPr fontId="1" type="noConversion"/>
  </si>
  <si>
    <t>ARMA carbon side skirt (4 piece)</t>
    <phoneticPr fontId="1" type="noConversion"/>
  </si>
  <si>
    <t>ARMA carbon rear diffuser extension (2 piece)</t>
    <phoneticPr fontId="1" type="noConversion"/>
  </si>
  <si>
    <t>Carbon 3rd brake light deco</t>
    <phoneticPr fontId="1" type="noConversion"/>
  </si>
  <si>
    <t>PORSCHE 718</t>
    <phoneticPr fontId="1" type="noConversion"/>
  </si>
  <si>
    <t>Gear shift cover</t>
    <phoneticPr fontId="1" type="noConversion"/>
  </si>
  <si>
    <t>F45 225i (B48) carbon fiber airbox</t>
    <phoneticPr fontId="1" type="noConversion"/>
  </si>
  <si>
    <t>F36 440i (B58) carbon fiber airbox</t>
    <phoneticPr fontId="5" type="noConversion"/>
  </si>
  <si>
    <t>Door Sill Cover</t>
    <phoneticPr fontId="5" type="noConversion"/>
  </si>
  <si>
    <r>
      <t xml:space="preserve">Ford </t>
    </r>
    <r>
      <rPr>
        <sz val="10"/>
        <color indexed="8"/>
        <rFont val="Arial"/>
        <family val="2"/>
      </rPr>
      <t>F</t>
    </r>
    <r>
      <rPr>
        <sz val="10"/>
        <color indexed="8"/>
        <rFont val="Arial"/>
        <family val="2"/>
      </rPr>
      <t>iesta 1.6</t>
    </r>
    <r>
      <rPr>
        <sz val="10"/>
        <color indexed="8"/>
        <rFont val="Arial"/>
        <family val="2"/>
      </rPr>
      <t xml:space="preserve"> ST carbon air intake </t>
    </r>
    <phoneticPr fontId="1" type="noConversion"/>
  </si>
  <si>
    <r>
      <t>Ford</t>
    </r>
    <r>
      <rPr>
        <sz val="10"/>
        <color indexed="8"/>
        <rFont val="Arial"/>
        <family val="2"/>
      </rPr>
      <t xml:space="preserve"> </t>
    </r>
    <r>
      <rPr>
        <sz val="10"/>
        <color indexed="8"/>
        <rFont val="Arial"/>
        <family val="2"/>
      </rPr>
      <t>Fiesta</t>
    </r>
    <r>
      <rPr>
        <sz val="10"/>
        <color indexed="8"/>
        <rFont val="Arial"/>
        <family val="2"/>
      </rPr>
      <t xml:space="preserve"> 1.0T </t>
    </r>
    <r>
      <rPr>
        <sz val="10"/>
        <color indexed="8"/>
        <rFont val="Arial"/>
        <family val="2"/>
      </rPr>
      <t xml:space="preserve">carbon air intake </t>
    </r>
    <r>
      <rPr>
        <sz val="10"/>
        <color indexed="8"/>
        <rFont val="Arial"/>
        <family val="2"/>
      </rPr>
      <t xml:space="preserve">
</t>
    </r>
    <r>
      <rPr>
        <sz val="10"/>
        <color indexed="8"/>
        <rFont val="Arial"/>
        <family val="2"/>
      </rPr>
      <t/>
    </r>
    <phoneticPr fontId="1" type="noConversion"/>
  </si>
  <si>
    <r>
      <t>R6 calipers, silver pads, 330*32 one-piece rotors, brackets, brake lines</t>
    </r>
    <r>
      <rPr>
        <b/>
        <sz val="10"/>
        <color indexed="10"/>
        <rFont val="Segoe UI"/>
        <family val="2"/>
        <charset val="136"/>
      </rPr>
      <t xml:space="preserve"> - temporary out of stock -</t>
    </r>
    <phoneticPr fontId="1" type="noConversion"/>
  </si>
  <si>
    <r>
      <t xml:space="preserve">R6 calipers, silver pads, 355*32 one-piece rotors, brackets, brake lines </t>
    </r>
    <r>
      <rPr>
        <b/>
        <sz val="10"/>
        <color indexed="10"/>
        <rFont val="Segoe UI"/>
        <family val="2"/>
        <charset val="136"/>
      </rPr>
      <t>- temporary out of stock -</t>
    </r>
    <phoneticPr fontId="1" type="noConversion"/>
  </si>
  <si>
    <r>
      <t xml:space="preserve">R6 calipers, silver pads, 330*32 floating rotors, brackets, brake lines </t>
    </r>
    <r>
      <rPr>
        <b/>
        <sz val="10"/>
        <color indexed="10"/>
        <rFont val="Segoe UI"/>
        <family val="2"/>
        <charset val="136"/>
      </rPr>
      <t>- temporary out of stock -</t>
    </r>
    <phoneticPr fontId="1" type="noConversion"/>
  </si>
  <si>
    <r>
      <t xml:space="preserve">R6 calipers, silver pads, 355*32 floating rotors, brackets, brake lines </t>
    </r>
    <r>
      <rPr>
        <b/>
        <sz val="10"/>
        <color indexed="10"/>
        <rFont val="Segoe UI"/>
        <family val="2"/>
        <charset val="136"/>
      </rPr>
      <t>- temporary out of stock -</t>
    </r>
    <phoneticPr fontId="1" type="noConversion"/>
  </si>
  <si>
    <r>
      <t xml:space="preserve">R6 calipers, silver pads, 370*32 floating rotors, brackets, brake lines </t>
    </r>
    <r>
      <rPr>
        <b/>
        <sz val="10"/>
        <color indexed="10"/>
        <rFont val="Segoe UI"/>
        <family val="2"/>
        <charset val="136"/>
      </rPr>
      <t>- temporary out of stock -</t>
    </r>
    <phoneticPr fontId="1" type="noConversion"/>
  </si>
  <si>
    <r>
      <t xml:space="preserve">R6 calipers, silver pads, 330*32 one-piece rotors, brackets, brake lines </t>
    </r>
    <r>
      <rPr>
        <b/>
        <sz val="10"/>
        <color indexed="10"/>
        <rFont val="Segoe UI"/>
        <family val="2"/>
        <charset val="136"/>
      </rPr>
      <t>- temporary out of stock -</t>
    </r>
    <phoneticPr fontId="1" type="noConversion"/>
  </si>
  <si>
    <r>
      <t xml:space="preserve">Optional Wifi App controller </t>
    </r>
    <r>
      <rPr>
        <b/>
        <sz val="10"/>
        <color indexed="10"/>
        <rFont val="Arial"/>
        <family val="2"/>
      </rPr>
      <t>-Android only-</t>
    </r>
    <phoneticPr fontId="1" type="noConversion"/>
  </si>
  <si>
    <t>Tier 1
30%
1-3 SET</t>
    <phoneticPr fontId="1" type="noConversion"/>
  </si>
  <si>
    <t>Tier 2
35%
4-10 SET</t>
    <phoneticPr fontId="5" type="noConversion"/>
  </si>
  <si>
    <t>Tier 3
40%
11 -20SET</t>
    <phoneticPr fontId="5" type="noConversion"/>
  </si>
  <si>
    <t>Tier 4
45%
20 UP</t>
    <phoneticPr fontId="5" type="noConversion"/>
  </si>
  <si>
    <t xml:space="preserve">63/AR0600000002     76/AR0600000000                                                                                                                                                                                                                                                                                            </t>
    <phoneticPr fontId="17" type="noConversion"/>
  </si>
  <si>
    <t>AR09BM9X0001</t>
    <phoneticPr fontId="17" type="noConversion"/>
  </si>
  <si>
    <t>AR09BM9X0000G</t>
  </si>
  <si>
    <t xml:space="preserve">BMW F80 / F82 M3 M4 engine cover - forged carbon fiber                                                                  </t>
    <phoneticPr fontId="5" type="noConversion"/>
  </si>
  <si>
    <t>1CCPS21F07-A</t>
  </si>
  <si>
    <t>1CCPS05B07--</t>
    <phoneticPr fontId="1" type="noConversion"/>
  </si>
  <si>
    <t>1CCPS16G07-A</t>
  </si>
  <si>
    <t>1CCPS05B071L/R</t>
  </si>
  <si>
    <t>5CCPS32G07--</t>
  </si>
  <si>
    <t>1CCPS30B07--</t>
  </si>
  <si>
    <t>1CCPS29F07-L /R</t>
  </si>
  <si>
    <t>ARMAADA314-A</t>
    <phoneticPr fontId="1" type="noConversion"/>
  </si>
  <si>
    <t>ARMAGOLF6G-A</t>
    <phoneticPr fontId="1" type="noConversion"/>
  </si>
  <si>
    <t>ARMAADA4B8-A</t>
  </si>
  <si>
    <t>ARMAADA4B9-A</t>
    <phoneticPr fontId="1" type="noConversion"/>
  </si>
  <si>
    <t>ARMAAUDIS4-A</t>
    <phoneticPr fontId="1" type="noConversion"/>
  </si>
  <si>
    <t>ARMAAUDITT-A</t>
    <phoneticPr fontId="1" type="noConversion"/>
  </si>
  <si>
    <t>ARMAAUDIS6-B</t>
  </si>
  <si>
    <t>ARMAAUDIA7-A</t>
  </si>
  <si>
    <t>ARMAAD0RS5-A</t>
    <phoneticPr fontId="1" type="noConversion"/>
  </si>
  <si>
    <t>ARMAAD0RS6-A</t>
    <phoneticPr fontId="1" type="noConversion"/>
  </si>
  <si>
    <t>A3 8P 1.8T carbon fiber airbox</t>
    <phoneticPr fontId="5" type="noConversion"/>
  </si>
  <si>
    <t xml:space="preserve">A4 B9  2.0T  carbon fiber airbox </t>
    <phoneticPr fontId="5" type="noConversion"/>
  </si>
  <si>
    <t>RS3 8V 2.5T carbon fiber airbox</t>
    <phoneticPr fontId="1" type="noConversion"/>
  </si>
  <si>
    <t>RS6 C7 4.0T carbon fiber airbox</t>
    <phoneticPr fontId="5" type="noConversion"/>
  </si>
  <si>
    <t>S6 C7 4.0T  carbon fiber airbox</t>
    <phoneticPr fontId="5" type="noConversion"/>
  </si>
  <si>
    <t>S4 B8 / B8.5 carbon fiber airbox</t>
    <phoneticPr fontId="1" type="noConversion"/>
  </si>
  <si>
    <t>S5 B8 / B8.5 carbon fiber airbox</t>
    <phoneticPr fontId="5" type="noConversion"/>
  </si>
  <si>
    <t>ARMAADA318-A</t>
    <phoneticPr fontId="1" type="noConversion"/>
  </si>
  <si>
    <t>E70 X5/E71 X6 35i (N55B30)/ carbon fiber airbox</t>
    <phoneticPr fontId="1" type="noConversion"/>
  </si>
  <si>
    <t>ARMABMW535-A</t>
    <phoneticPr fontId="1" type="noConversion"/>
  </si>
  <si>
    <t>ARMABM8235-A</t>
  </si>
  <si>
    <t>ARMABMW335-A</t>
    <phoneticPr fontId="1" type="noConversion"/>
  </si>
  <si>
    <t>ARMABMW528-A</t>
    <phoneticPr fontId="1" type="noConversion"/>
  </si>
  <si>
    <t>ARMABMWF30-A</t>
    <phoneticPr fontId="1" type="noConversion"/>
  </si>
  <si>
    <t>ARMAF30328-A</t>
  </si>
  <si>
    <t>ARMABM3020-A</t>
  </si>
  <si>
    <t>ARMABMF225-A</t>
    <phoneticPr fontId="1" type="noConversion"/>
  </si>
  <si>
    <t>ARMABM3034-A</t>
    <phoneticPr fontId="1" type="noConversion"/>
  </si>
  <si>
    <t>ARMABMWX6G-A</t>
  </si>
  <si>
    <t>ARMABMF10M-A</t>
    <phoneticPr fontId="1" type="noConversion"/>
  </si>
  <si>
    <t>ARMABM82M4-A</t>
  </si>
  <si>
    <t>ARMABM87M2-A</t>
    <phoneticPr fontId="1" type="noConversion"/>
  </si>
  <si>
    <t>ARMAFER458-A</t>
    <phoneticPr fontId="5" type="noConversion"/>
  </si>
  <si>
    <t>ARMAHDATYR-A</t>
    <phoneticPr fontId="5" type="noConversion"/>
  </si>
  <si>
    <t>TT 8S 45 TFSI carbon fiber airbox</t>
    <phoneticPr fontId="5" type="noConversion"/>
  </si>
  <si>
    <t>ARMABZA250G-A</t>
    <phoneticPr fontId="1" type="noConversion"/>
  </si>
  <si>
    <t>ARMAINFQ50-A</t>
  </si>
  <si>
    <t>ARMANX200T-A</t>
  </si>
  <si>
    <t>ARMANX200T-3</t>
  </si>
  <si>
    <t>ARMAMINR60-A</t>
    <phoneticPr fontId="1" type="noConversion"/>
  </si>
  <si>
    <t>ARMAMINF56-A</t>
    <phoneticPr fontId="1" type="noConversion"/>
  </si>
  <si>
    <t>ARMABZA450G-A</t>
    <phoneticPr fontId="1" type="noConversion"/>
  </si>
  <si>
    <t>ARMABZC180-A</t>
    <phoneticPr fontId="1" type="noConversion"/>
  </si>
  <si>
    <t>ARMABZC250-A</t>
    <phoneticPr fontId="1" type="noConversion"/>
  </si>
  <si>
    <t>ARMABZE250-A</t>
    <phoneticPr fontId="1" type="noConversion"/>
  </si>
  <si>
    <t>ARMABZC180-A</t>
  </si>
  <si>
    <t>ARMABZCL63-A</t>
  </si>
  <si>
    <t>ARMABZAMGT-A</t>
  </si>
  <si>
    <t>991 GT3 carbon fiber airbox</t>
    <phoneticPr fontId="5" type="noConversion"/>
  </si>
  <si>
    <t>ARMAPANA36-A</t>
  </si>
  <si>
    <t>ARMAPSPANA-A</t>
  </si>
  <si>
    <t>ARMAMACA20-A</t>
  </si>
  <si>
    <t>ARMAPORS997-A</t>
  </si>
  <si>
    <t>ARMAPS991RS-A</t>
  </si>
  <si>
    <t>ARMATYFT86-A</t>
    <phoneticPr fontId="5" type="noConversion"/>
  </si>
  <si>
    <t xml:space="preserve">ARMAGOLF6G-B </t>
    <phoneticPr fontId="1" type="noConversion"/>
  </si>
  <si>
    <t>ARMAGOLF6R-A</t>
    <phoneticPr fontId="1" type="noConversion"/>
  </si>
  <si>
    <t>ARMAGOLF71-A</t>
  </si>
  <si>
    <t>ARMAVWTG14-A</t>
  </si>
  <si>
    <t>ARMAFDFI10-A</t>
  </si>
  <si>
    <t>ARMAFDFIST-A</t>
  </si>
  <si>
    <t>ARMAMZDMX5-A</t>
  </si>
  <si>
    <t>ARMAMZDMX5-C</t>
  </si>
  <si>
    <t xml:space="preserve">Mazda MX5 ND 2.0 carbon air intake </t>
    <phoneticPr fontId="1" type="noConversion"/>
  </si>
  <si>
    <t xml:space="preserve">Mazda MX5 ND 1.5 carbon air intake </t>
    <phoneticPr fontId="1" type="noConversion"/>
  </si>
  <si>
    <t>Part#</t>
    <phoneticPr fontId="5" type="noConversion"/>
  </si>
  <si>
    <t>AMG GT</t>
    <phoneticPr fontId="5" type="noConversion"/>
  </si>
  <si>
    <r>
      <t>Q50</t>
    </r>
    <r>
      <rPr>
        <sz val="10"/>
        <color indexed="8"/>
        <rFont val="Arial"/>
        <family val="2"/>
      </rPr>
      <t xml:space="preserve"> </t>
    </r>
    <r>
      <rPr>
        <sz val="10"/>
        <color indexed="8"/>
        <rFont val="Arial"/>
        <family val="2"/>
      </rPr>
      <t xml:space="preserve">2.0t </t>
    </r>
    <r>
      <rPr>
        <sz val="10"/>
        <color indexed="8"/>
        <rFont val="Arial"/>
        <family val="2"/>
      </rPr>
      <t>carbon fiber airbox</t>
    </r>
    <phoneticPr fontId="1" type="noConversion"/>
  </si>
  <si>
    <t>Audi RS3 8V kevlar fiber airbox</t>
    <phoneticPr fontId="1" type="noConversion"/>
  </si>
  <si>
    <t>Audi RS5 kevlar fiber airbox</t>
    <phoneticPr fontId="1" type="noConversion"/>
  </si>
  <si>
    <t>Audi RS6 C7 kevlar fiber airbox</t>
    <phoneticPr fontId="5" type="noConversion"/>
  </si>
  <si>
    <t>BMW E92 M3 (S65B40) kevlar fiber airbox</t>
    <phoneticPr fontId="1" type="noConversion"/>
  </si>
  <si>
    <t>BMW F87 M2 kevlar fiber airbox</t>
    <phoneticPr fontId="1" type="noConversion"/>
  </si>
  <si>
    <t>BMW F80 / F82 M3 M4 kevlar fiber airbox</t>
    <phoneticPr fontId="1" type="noConversion"/>
  </si>
  <si>
    <t>BMW F06/10/12/13 M5 M6 kevlar fiber airbox</t>
    <phoneticPr fontId="1" type="noConversion"/>
  </si>
  <si>
    <t>Ferrari 458 kevlar fiber airbox</t>
    <phoneticPr fontId="5" type="noConversion"/>
  </si>
  <si>
    <t>Porsche 997 GT3 kevlar fiber airbox</t>
    <phoneticPr fontId="5" type="noConversion"/>
  </si>
  <si>
    <t>Porsche 991 GT3/RS kevlar fiber airbox</t>
    <phoneticPr fontId="5" type="noConversion"/>
  </si>
  <si>
    <t>991 GT3 RS carbon fiber airbox</t>
    <phoneticPr fontId="5" type="noConversion"/>
  </si>
  <si>
    <t>ARMABMWE9X-A</t>
    <phoneticPr fontId="1" type="noConversion"/>
  </si>
  <si>
    <t>ARMAF10535-A</t>
    <phoneticPr fontId="1" type="noConversion"/>
  </si>
  <si>
    <t xml:space="preserve">ARMABMWF20-A </t>
    <phoneticPr fontId="1" type="noConversion"/>
  </si>
  <si>
    <t xml:space="preserve">F10 535i /
F12 640i /           (N55B30) carbon fiber airbox
F13 640i / </t>
    <phoneticPr fontId="1" type="noConversion"/>
  </si>
  <si>
    <t>F20 116i /
F20 118i /          (N13B16) carbon fiber airbox</t>
    <phoneticPr fontId="1" type="noConversion"/>
  </si>
  <si>
    <t>TBA</t>
    <phoneticPr fontId="1" type="noConversion"/>
  </si>
  <si>
    <t>F20 M140i / 
F30 340i /           (B58) carbon fiber airbox</t>
    <phoneticPr fontId="5" type="noConversion"/>
  </si>
  <si>
    <t>VW</t>
    <phoneticPr fontId="18" type="noConversion"/>
  </si>
  <si>
    <t>1CCAR01F22--</t>
    <phoneticPr fontId="5" type="noConversion"/>
  </si>
  <si>
    <t>1CCVW08F02--</t>
    <phoneticPr fontId="5" type="noConversion"/>
  </si>
  <si>
    <t xml:space="preserve">BMW F80 / F82 M3 M4 engine cover - carbon fiber                                                                  </t>
    <phoneticPr fontId="5" type="noConversion"/>
  </si>
  <si>
    <t>ARMAB08F201-</t>
    <phoneticPr fontId="1" type="noConversion"/>
  </si>
  <si>
    <t>MASERATI</t>
    <phoneticPr fontId="1" type="noConversion"/>
  </si>
  <si>
    <t>ARMAMAGIQ4-A</t>
    <phoneticPr fontId="1" type="noConversion"/>
  </si>
  <si>
    <t>GHIBLI SQ4 carbon fiber airbox</t>
    <phoneticPr fontId="5" type="noConversion"/>
  </si>
  <si>
    <t>5Q0129620B</t>
    <phoneticPr fontId="1" type="noConversion"/>
  </si>
  <si>
    <t>1K0129620D</t>
    <phoneticPr fontId="1" type="noConversion"/>
  </si>
  <si>
    <t>CS57-AR60010</t>
    <phoneticPr fontId="18" type="noConversion"/>
  </si>
  <si>
    <r>
      <t>Ford</t>
    </r>
    <r>
      <rPr>
        <sz val="10"/>
        <color indexed="8"/>
        <rFont val="Arial"/>
        <family val="2"/>
      </rPr>
      <t xml:space="preserve"> F</t>
    </r>
    <r>
      <rPr>
        <sz val="10"/>
        <color indexed="8"/>
        <rFont val="Arial"/>
        <family val="2"/>
      </rPr>
      <t>ocus</t>
    </r>
    <r>
      <rPr>
        <sz val="10"/>
        <color indexed="8"/>
        <rFont val="Arial"/>
        <family val="2"/>
      </rPr>
      <t xml:space="preserve"> MK3 </t>
    </r>
    <r>
      <rPr>
        <sz val="10"/>
        <color indexed="8"/>
        <rFont val="Arial"/>
        <family val="2"/>
      </rPr>
      <t>2.0</t>
    </r>
    <phoneticPr fontId="1" type="noConversion"/>
  </si>
  <si>
    <t>Tier 1
30% 
1-3 SET</t>
    <phoneticPr fontId="1" type="noConversion"/>
  </si>
  <si>
    <t xml:space="preserve">Standard Cold CARBON AIR INTAKE </t>
    <phoneticPr fontId="1" type="noConversion"/>
  </si>
  <si>
    <t>CARBON AIR INTAKE -Sport</t>
    <phoneticPr fontId="1" type="noConversion"/>
  </si>
  <si>
    <t>KEVLAR  AIR INTAKE</t>
    <phoneticPr fontId="1" type="noConversion"/>
  </si>
  <si>
    <t>TOYOTA</t>
    <phoneticPr fontId="18" type="noConversion"/>
  </si>
  <si>
    <t>HONDA</t>
    <phoneticPr fontId="18" type="noConversion"/>
  </si>
  <si>
    <t>17220-51B-H00</t>
    <phoneticPr fontId="1" type="noConversion"/>
  </si>
  <si>
    <t>CS57-AR60005</t>
    <phoneticPr fontId="18" type="noConversion"/>
  </si>
  <si>
    <t>CS57-AR60021</t>
    <phoneticPr fontId="1" type="noConversion"/>
  </si>
  <si>
    <t>AUDI</t>
    <phoneticPr fontId="18" type="noConversion"/>
  </si>
  <si>
    <t>CS57-AR60007</t>
    <phoneticPr fontId="18" type="noConversion"/>
  </si>
  <si>
    <t>CS57-AR60022</t>
    <phoneticPr fontId="1" type="noConversion"/>
  </si>
  <si>
    <t>CS57-AR60020</t>
    <phoneticPr fontId="18" type="noConversion"/>
  </si>
  <si>
    <t>17220-5BF-A00</t>
    <phoneticPr fontId="1" type="noConversion"/>
  </si>
  <si>
    <t>VOLVO</t>
    <phoneticPr fontId="18" type="noConversion"/>
  </si>
  <si>
    <t>CS57-AR60023</t>
    <phoneticPr fontId="18" type="noConversion"/>
  </si>
  <si>
    <t>CS57-AR60028</t>
    <phoneticPr fontId="18" type="noConversion"/>
  </si>
  <si>
    <t>17220-RR-AA-00</t>
    <phoneticPr fontId="1" type="noConversion"/>
  </si>
  <si>
    <t xml:space="preserve">MINI </t>
    <phoneticPr fontId="18" type="noConversion"/>
  </si>
  <si>
    <t>Mazda</t>
    <phoneticPr fontId="18" type="noConversion"/>
  </si>
  <si>
    <t>BMW</t>
    <phoneticPr fontId="18" type="noConversion"/>
  </si>
  <si>
    <t>17220-5AA-A00</t>
    <phoneticPr fontId="19" type="noConversion"/>
  </si>
  <si>
    <t>CS57-AR60001</t>
    <phoneticPr fontId="19" type="noConversion"/>
  </si>
  <si>
    <t>BENZ</t>
    <phoneticPr fontId="18" type="noConversion"/>
  </si>
  <si>
    <t>CS57-AR60013</t>
    <phoneticPr fontId="18" type="noConversion"/>
  </si>
  <si>
    <t>13718577170 /137186​​91835</t>
    <phoneticPr fontId="1" type="noConversion"/>
  </si>
  <si>
    <t>2760940504
/ LX28417</t>
    <phoneticPr fontId="18" type="noConversion"/>
  </si>
  <si>
    <t>2700940004 /
A2700940004</t>
    <phoneticPr fontId="18" type="noConversion"/>
  </si>
  <si>
    <t>FORD</t>
    <phoneticPr fontId="18" type="noConversion"/>
  </si>
  <si>
    <t xml:space="preserve">Porsche </t>
    <phoneticPr fontId="18" type="noConversion"/>
  </si>
  <si>
    <t>CS57-AR60024</t>
    <phoneticPr fontId="18" type="noConversion"/>
  </si>
  <si>
    <t>036129620K</t>
    <phoneticPr fontId="1" type="noConversion"/>
  </si>
  <si>
    <t>Lexus</t>
    <phoneticPr fontId="18" type="noConversion"/>
  </si>
  <si>
    <t>CS57-AR60031</t>
    <phoneticPr fontId="18" type="noConversion"/>
  </si>
  <si>
    <t>CS57-AR60032</t>
    <phoneticPr fontId="18" type="noConversion"/>
  </si>
  <si>
    <t>04C129620A</t>
    <phoneticPr fontId="1" type="noConversion"/>
  </si>
  <si>
    <t>CS57-AR60036</t>
    <phoneticPr fontId="18" type="noConversion"/>
  </si>
  <si>
    <t>CS57-AR60037</t>
    <phoneticPr fontId="1" type="noConversion"/>
  </si>
  <si>
    <t>CS57-AR60039</t>
    <phoneticPr fontId="18" type="noConversion"/>
  </si>
  <si>
    <t>Parts #</t>
    <phoneticPr fontId="18" type="noConversion"/>
  </si>
  <si>
    <t xml:space="preserve"> 3Q0129620 /3Q0129620A</t>
    <phoneticPr fontId="18" type="noConversion"/>
  </si>
  <si>
    <t>CS57-AR60012</t>
    <phoneticPr fontId="18" type="noConversion"/>
  </si>
  <si>
    <t>CS57-AR60025/ CS57-AR60026</t>
    <phoneticPr fontId="1" type="noConversion"/>
  </si>
  <si>
    <t>CS57-AR60015</t>
    <phoneticPr fontId="18" type="noConversion"/>
  </si>
  <si>
    <t>CS57-AR60018</t>
    <phoneticPr fontId="18" type="noConversion"/>
  </si>
  <si>
    <t>CS57-AR60008</t>
    <phoneticPr fontId="18" type="noConversion"/>
  </si>
  <si>
    <t>17801-0M020</t>
    <phoneticPr fontId="18" type="noConversion"/>
  </si>
  <si>
    <t>CS57-AR60029</t>
    <phoneticPr fontId="18" type="noConversion"/>
  </si>
  <si>
    <t>13717843284 / 13727843283</t>
    <phoneticPr fontId="1" type="noConversion"/>
  </si>
  <si>
    <t>CS57-AR60004</t>
    <phoneticPr fontId="18" type="noConversion"/>
  </si>
  <si>
    <t>Cross Reference OEM Parts #</t>
    <phoneticPr fontId="5" type="noConversion"/>
  </si>
  <si>
    <t xml:space="preserve"> PE07133A0AP/ 12832021 </t>
    <phoneticPr fontId="18" type="noConversion"/>
  </si>
  <si>
    <t>CS57-AR60006</t>
    <phoneticPr fontId="18" type="noConversion"/>
  </si>
  <si>
    <t>CS57-AR60019</t>
    <phoneticPr fontId="18" type="noConversion"/>
  </si>
  <si>
    <t>16546AA10A /16546AA090 /16546AA12A</t>
    <phoneticPr fontId="18" type="noConversion"/>
  </si>
  <si>
    <t>Subaru</t>
    <phoneticPr fontId="18" type="noConversion"/>
  </si>
  <si>
    <t>036129620D</t>
    <phoneticPr fontId="1" type="noConversion"/>
  </si>
  <si>
    <t xml:space="preserve">Item No. </t>
    <phoneticPr fontId="11" type="noConversion"/>
  </si>
  <si>
    <t>CS56-AR60024</t>
    <phoneticPr fontId="11" type="noConversion"/>
  </si>
  <si>
    <t>CS56-AR60029</t>
    <phoneticPr fontId="11" type="noConversion"/>
  </si>
  <si>
    <t>CS56-AR60028</t>
    <phoneticPr fontId="11" type="noConversion"/>
  </si>
  <si>
    <t>CS56-AR60030</t>
    <phoneticPr fontId="11" type="noConversion"/>
  </si>
  <si>
    <t>CS56-AR60057</t>
    <phoneticPr fontId="11" type="noConversion"/>
  </si>
  <si>
    <t>CS56-AR60033</t>
    <phoneticPr fontId="11" type="noConversion"/>
  </si>
  <si>
    <t>CS56-AR60037</t>
    <phoneticPr fontId="11" type="noConversion"/>
  </si>
  <si>
    <t>CS56-AR60039</t>
    <phoneticPr fontId="11" type="noConversion"/>
  </si>
  <si>
    <t>CS56-AR60041</t>
    <phoneticPr fontId="11" type="noConversion"/>
  </si>
  <si>
    <t>CS56-AR60043</t>
    <phoneticPr fontId="11" type="noConversion"/>
  </si>
  <si>
    <t>CS56-AR60049</t>
    <phoneticPr fontId="11" type="noConversion"/>
  </si>
  <si>
    <t>CS56-AR60047</t>
    <phoneticPr fontId="11" type="noConversion"/>
  </si>
  <si>
    <t>CS56-AR60051</t>
    <phoneticPr fontId="11" type="noConversion"/>
  </si>
  <si>
    <t>CS56-AR60053</t>
    <phoneticPr fontId="11" type="noConversion"/>
  </si>
  <si>
    <t>CS56-AR60061</t>
    <phoneticPr fontId="11" type="noConversion"/>
  </si>
  <si>
    <t>CS56-AR60045</t>
    <phoneticPr fontId="11" type="noConversion"/>
  </si>
  <si>
    <t xml:space="preserve">Benz W205 C63 (Two Filters)                                   </t>
    <phoneticPr fontId="11" type="noConversion"/>
  </si>
  <si>
    <t>Civic Type R (FK8) carbon fiber airbox</t>
    <phoneticPr fontId="1" type="noConversion"/>
  </si>
  <si>
    <t>LUXGEN</t>
    <phoneticPr fontId="18" type="noConversion"/>
  </si>
  <si>
    <t>CS57-AR60033</t>
    <phoneticPr fontId="18" type="noConversion"/>
  </si>
  <si>
    <t>04E129260</t>
    <phoneticPr fontId="18" type="noConversion"/>
  </si>
  <si>
    <t>AF27718</t>
    <phoneticPr fontId="18" type="noConversion"/>
  </si>
  <si>
    <t>CS57-AR60035</t>
    <phoneticPr fontId="18" type="noConversion"/>
  </si>
  <si>
    <t>CS57-AR60042</t>
    <phoneticPr fontId="18" type="noConversion"/>
  </si>
  <si>
    <t>1371 7571355</t>
    <phoneticPr fontId="18" type="noConversion"/>
  </si>
  <si>
    <t>CS57-AR60044</t>
    <phoneticPr fontId="18" type="noConversion"/>
  </si>
  <si>
    <t>CN11-9601-AD</t>
    <phoneticPr fontId="1" type="noConversion"/>
  </si>
  <si>
    <t>CS57-AR60016</t>
    <phoneticPr fontId="18" type="noConversion"/>
  </si>
  <si>
    <t>FR3Z-9601-A</t>
    <phoneticPr fontId="1" type="noConversion"/>
  </si>
  <si>
    <t>CS57-AR60038</t>
    <phoneticPr fontId="18" type="noConversion"/>
  </si>
  <si>
    <t>A177 094 0004</t>
    <phoneticPr fontId="18" type="noConversion"/>
  </si>
  <si>
    <t>F87 M2 carbon fiber airbox</t>
    <phoneticPr fontId="1" type="noConversion"/>
  </si>
  <si>
    <t xml:space="preserve">RS5 carbon fiber airbox (whole set) </t>
    <phoneticPr fontId="1" type="noConversion"/>
  </si>
  <si>
    <t xml:space="preserve">RS5 carbon fiber airbox </t>
    <phoneticPr fontId="1" type="noConversion"/>
  </si>
  <si>
    <t xml:space="preserve">RS5 Carbons Front Slam Panel ( facelift only) </t>
    <phoneticPr fontId="1" type="noConversion"/>
  </si>
  <si>
    <t>1.8kgs</t>
    <phoneticPr fontId="1" type="noConversion"/>
  </si>
  <si>
    <r>
      <t xml:space="preserve">R-series 6 pot calipers </t>
    </r>
    <r>
      <rPr>
        <b/>
        <sz val="10"/>
        <color indexed="10"/>
        <rFont val="Segoe UI"/>
        <family val="2"/>
        <charset val="136"/>
      </rPr>
      <t xml:space="preserve"> </t>
    </r>
    <phoneticPr fontId="1" type="noConversion"/>
  </si>
  <si>
    <t>CS57-AR60040</t>
    <phoneticPr fontId="18" type="noConversion"/>
  </si>
  <si>
    <t>4G0 133 843 K</t>
    <phoneticPr fontId="18" type="noConversion"/>
  </si>
  <si>
    <t>CS57-AR60041</t>
    <phoneticPr fontId="18" type="noConversion"/>
  </si>
  <si>
    <t>3C0129620C</t>
    <phoneticPr fontId="18" type="noConversion"/>
  </si>
  <si>
    <t>CS57-AR60046</t>
    <phoneticPr fontId="18" type="noConversion"/>
  </si>
  <si>
    <t>CS57-AR60051</t>
    <phoneticPr fontId="18" type="noConversion"/>
  </si>
  <si>
    <t>A274 094 02 04</t>
    <phoneticPr fontId="18" type="noConversion"/>
  </si>
  <si>
    <t>CS57-AR60053</t>
    <phoneticPr fontId="18" type="noConversion"/>
  </si>
  <si>
    <t>VOLVO V40 T4</t>
    <phoneticPr fontId="18" type="noConversion"/>
  </si>
  <si>
    <t>CS57-AR60062</t>
    <phoneticPr fontId="18" type="noConversion"/>
  </si>
  <si>
    <t>PEHH-13-3A0</t>
    <phoneticPr fontId="18" type="noConversion"/>
  </si>
  <si>
    <r>
      <t>63mm variable exhaust valve (VEV)</t>
    </r>
    <r>
      <rPr>
        <sz val="10"/>
        <color indexed="8"/>
        <rFont val="微軟正黑體"/>
        <family val="2"/>
        <charset val="136"/>
      </rPr>
      <t xml:space="preserve"> </t>
    </r>
    <phoneticPr fontId="1" type="noConversion"/>
  </si>
  <si>
    <t xml:space="preserve">Just the valve, no control unit </t>
    <phoneticPr fontId="4" type="noConversion"/>
  </si>
  <si>
    <t xml:space="preserve">Electronic controlled valve system (ECV) </t>
    <phoneticPr fontId="1" type="noConversion"/>
  </si>
  <si>
    <t xml:space="preserve">control unit capable of controlling both intake &amp; exhaust valve with on/off/auto (two vavle) </t>
    <phoneticPr fontId="4" type="noConversion"/>
  </si>
  <si>
    <t xml:space="preserve">Electronic controlled valve system (ECV)+OBDII System </t>
    <phoneticPr fontId="17" type="noConversion"/>
  </si>
  <si>
    <r>
      <t>63mm VEV+ Electronic controlled valve system (ECV) 63</t>
    </r>
    <r>
      <rPr>
        <sz val="10"/>
        <color indexed="8"/>
        <rFont val="微軟正黑體"/>
        <family val="2"/>
        <charset val="136"/>
      </rPr>
      <t>mm</t>
    </r>
    <phoneticPr fontId="1" type="noConversion"/>
  </si>
  <si>
    <t>OBDII connection for ECV OBDII</t>
    <phoneticPr fontId="17" type="noConversion"/>
  </si>
  <si>
    <t>F10 520i /     528i /    (N20B20) carbon fiber airbox</t>
    <phoneticPr fontId="1" type="noConversion"/>
  </si>
  <si>
    <t>ARMAAA4B85-A</t>
  </si>
  <si>
    <t>A4 B8.5 2.0T carbon fiber airbox</t>
    <phoneticPr fontId="1" type="noConversion"/>
  </si>
  <si>
    <t>ARMATYPFK8-A</t>
    <phoneticPr fontId="1" type="noConversion"/>
  </si>
  <si>
    <t>ARMABZCL63-C</t>
    <phoneticPr fontId="1" type="noConversion"/>
  </si>
  <si>
    <t>ARMAFDMK20-A</t>
    <phoneticPr fontId="1" type="noConversion"/>
  </si>
  <si>
    <t>Honda CRV Intake Cover</t>
    <phoneticPr fontId="1" type="noConversion"/>
  </si>
  <si>
    <t>Honda CRV (Intake + OEM Filter)</t>
    <phoneticPr fontId="1" type="noConversion"/>
  </si>
  <si>
    <t>Honda CRV (Intake Cover+ Intake + OEM Filter)</t>
    <phoneticPr fontId="1" type="noConversion"/>
  </si>
  <si>
    <t>ARMAHDCR15-A</t>
    <phoneticPr fontId="1" type="noConversion"/>
  </si>
  <si>
    <t>ARMAVWTG30-A</t>
    <phoneticPr fontId="1" type="noConversion"/>
  </si>
  <si>
    <t>CS57-AR60058/59</t>
    <phoneticPr fontId="18" type="noConversion"/>
  </si>
  <si>
    <t xml:space="preserve">
40% off
300 PCS</t>
    <phoneticPr fontId="5" type="noConversion"/>
  </si>
  <si>
    <t xml:space="preserve">63mm variable exhaust valve (VEV) +Electronic controlled valve system (ECV)+OBDII System </t>
    <phoneticPr fontId="1" type="noConversion"/>
  </si>
  <si>
    <t>M4 calipers, silver pads, 345*28 floating rotors, brackets, brake lines</t>
    <phoneticPr fontId="1" type="noConversion"/>
  </si>
  <si>
    <t>W177 A250 carbon rear diffuser</t>
    <phoneticPr fontId="1" type="noConversion"/>
  </si>
  <si>
    <t>W177 A250 carbon spoiler</t>
    <phoneticPr fontId="1" type="noConversion"/>
  </si>
  <si>
    <t>W177 A250 carbon front lip (3 pcs)</t>
    <phoneticPr fontId="1" type="noConversion"/>
  </si>
  <si>
    <t>W177 A250 carbon side skirt (2 pcs)</t>
    <phoneticPr fontId="1" type="noConversion"/>
  </si>
  <si>
    <t>1CCBZ05B17--</t>
    <phoneticPr fontId="5" type="noConversion"/>
  </si>
  <si>
    <t>1CCBZ16G17-L /R</t>
    <phoneticPr fontId="5" type="noConversion"/>
  </si>
  <si>
    <t>1CCBZ10B17--</t>
    <phoneticPr fontId="5" type="noConversion"/>
  </si>
  <si>
    <t>CS57-AR60050</t>
    <phoneticPr fontId="18" type="noConversion"/>
  </si>
  <si>
    <t>A2740940004</t>
    <phoneticPr fontId="18" type="noConversion"/>
  </si>
  <si>
    <t>CS57-AR60057</t>
    <phoneticPr fontId="18" type="noConversion"/>
  </si>
  <si>
    <t>A2600940300</t>
    <phoneticPr fontId="18" type="noConversion"/>
  </si>
  <si>
    <t>CADILLAC</t>
    <phoneticPr fontId="18" type="noConversion"/>
  </si>
  <si>
    <t>F90 M5  S63B44T4- L/R OEM Replacement filter</t>
    <phoneticPr fontId="18" type="noConversion"/>
  </si>
  <si>
    <t>BENZ W213 E250 OEM Replacement filter</t>
    <phoneticPr fontId="18" type="noConversion"/>
  </si>
  <si>
    <t>W177 A250 OEM Replacement filter</t>
    <phoneticPr fontId="18" type="noConversion"/>
  </si>
  <si>
    <t xml:space="preserve">F90 M5 S63 carbon fiber intake </t>
    <phoneticPr fontId="1" type="noConversion"/>
  </si>
  <si>
    <t>C190_AMG_GT_M178 carbon fiber airbox</t>
    <phoneticPr fontId="5" type="noConversion"/>
  </si>
  <si>
    <t>7852380/ 7852382</t>
    <phoneticPr fontId="18" type="noConversion"/>
  </si>
  <si>
    <t>F87 M2/F22/F23 double sided carbon hood</t>
    <phoneticPr fontId="1" type="noConversion"/>
  </si>
  <si>
    <t>1CCBM32G20--
1CCBM32G203-</t>
    <phoneticPr fontId="1" type="noConversion"/>
  </si>
  <si>
    <t>1CCBM32G201-
1CCBM32G202-</t>
    <phoneticPr fontId="1" type="noConversion"/>
  </si>
  <si>
    <t>1CCBM32G204-
1CCBM32G205-</t>
    <phoneticPr fontId="1" type="noConversion"/>
  </si>
  <si>
    <t>1CCBM32G19-1
1CCBM32G19C1</t>
    <phoneticPr fontId="1" type="noConversion"/>
  </si>
  <si>
    <t>1CCBM32G19C1
1CCBM32G19R1</t>
    <phoneticPr fontId="1" type="noConversion"/>
  </si>
  <si>
    <t>1CCBM32G19C2
1CCBM32G19R2</t>
    <phoneticPr fontId="1" type="noConversion"/>
  </si>
  <si>
    <t>1CCBZ32G15--
1CCBZ32G15-1</t>
    <phoneticPr fontId="1" type="noConversion"/>
  </si>
  <si>
    <t>1CCBZ15F15-LR
1CCBZ15F151LR</t>
    <phoneticPr fontId="1" type="noConversion"/>
  </si>
  <si>
    <t>1CCBZ15F152LR
1CCBZ15F154LR</t>
    <phoneticPr fontId="1" type="noConversion"/>
  </si>
  <si>
    <t>1CCBZ15F153LR
1CCBZ15F155LR</t>
    <phoneticPr fontId="1" type="noConversion"/>
  </si>
  <si>
    <t>ARMAADA4B9-B</t>
    <phoneticPr fontId="1" type="noConversion"/>
  </si>
  <si>
    <t>A4 B9  2.0T  carbon fiber airbox with maf sensor</t>
    <phoneticPr fontId="5" type="noConversion"/>
  </si>
  <si>
    <t>1CCPS32G071-</t>
    <phoneticPr fontId="1" type="noConversion"/>
  </si>
  <si>
    <t>1CCPS32G07-A</t>
    <phoneticPr fontId="1" type="noConversion"/>
  </si>
  <si>
    <t>CS57-AR60064</t>
    <phoneticPr fontId="18" type="noConversion"/>
  </si>
  <si>
    <t>ARMABMG2033-A</t>
    <phoneticPr fontId="1" type="noConversion"/>
  </si>
  <si>
    <t>ARMABMG2033-3/4</t>
    <phoneticPr fontId="1" type="noConversion"/>
  </si>
  <si>
    <t>ARMAB08F20--</t>
    <phoneticPr fontId="5" type="noConversion"/>
  </si>
  <si>
    <t>ARMATYALTI-A</t>
    <phoneticPr fontId="1" type="noConversion"/>
  </si>
  <si>
    <t>ARMAADS5B9-A</t>
    <phoneticPr fontId="1" type="noConversion"/>
  </si>
  <si>
    <t>1CCVW08F02-C</t>
    <phoneticPr fontId="1" type="noConversion"/>
  </si>
  <si>
    <t>1CCBZ01F17--</t>
    <phoneticPr fontId="5" type="noConversion"/>
  </si>
  <si>
    <t>W177 A250 double sided carbon hood</t>
    <phoneticPr fontId="1" type="noConversion"/>
  </si>
  <si>
    <t xml:space="preserve"> F56 COOPER S OEM Replacement filter</t>
    <phoneticPr fontId="18" type="noConversion"/>
  </si>
  <si>
    <t xml:space="preserve">ALLOY TYPE COLD INTAKE </t>
    <phoneticPr fontId="1" type="noConversion"/>
  </si>
  <si>
    <t>CG85-02-0001</t>
    <phoneticPr fontId="1" type="noConversion"/>
  </si>
  <si>
    <t>CG85-02-0002</t>
    <phoneticPr fontId="23" type="noConversion"/>
  </si>
  <si>
    <t>CG85-02-0004</t>
    <phoneticPr fontId="23" type="noConversion"/>
  </si>
  <si>
    <t>ALLOY TYPE F30 B48 Cold Air Intake</t>
    <phoneticPr fontId="23" type="noConversion"/>
  </si>
  <si>
    <t>ALLOY TYPE F30 N20 Cold Air Intake</t>
    <phoneticPr fontId="23" type="noConversion"/>
  </si>
  <si>
    <t>CG85-02-0003</t>
    <phoneticPr fontId="23" type="noConversion"/>
  </si>
  <si>
    <t>ALLOY TYPE W176 A250 Cold Air Intake</t>
    <phoneticPr fontId="23" type="noConversion"/>
  </si>
  <si>
    <t xml:space="preserve">W205/W213 C300 (M264) carbon fiber intake </t>
    <phoneticPr fontId="1" type="noConversion"/>
  </si>
  <si>
    <t>ARMABZM264-A</t>
    <phoneticPr fontId="1" type="noConversion"/>
  </si>
  <si>
    <t>1CCVW40G01--</t>
    <phoneticPr fontId="1" type="noConversion"/>
  </si>
  <si>
    <t>GTI7 forged carbon wheel paddle shifter-black</t>
    <phoneticPr fontId="1" type="noConversion"/>
  </si>
  <si>
    <t>Ford</t>
    <phoneticPr fontId="1" type="noConversion"/>
  </si>
  <si>
    <t>CG85-02-0006</t>
    <phoneticPr fontId="23" type="noConversion"/>
  </si>
  <si>
    <t>Tier 1
35% off
1-20 SETS</t>
    <phoneticPr fontId="5" type="noConversion"/>
  </si>
  <si>
    <t>Tier 2
45% off
30 SETS UP</t>
    <phoneticPr fontId="5" type="noConversion"/>
  </si>
  <si>
    <t>1CCBZ21F17--A</t>
    <phoneticPr fontId="5" type="noConversion"/>
  </si>
  <si>
    <t>1CCBZ40G02--</t>
    <phoneticPr fontId="1" type="noConversion"/>
  </si>
  <si>
    <t>1CCBM40G20--</t>
    <phoneticPr fontId="1" type="noConversion"/>
  </si>
  <si>
    <t>ARMABM3034-A</t>
  </si>
  <si>
    <t>1CCBM15F24-A</t>
    <phoneticPr fontId="1" type="noConversion"/>
  </si>
  <si>
    <t>1CCBM15F241-A</t>
    <phoneticPr fontId="1" type="noConversion"/>
  </si>
  <si>
    <t>1CCBM15F242-A</t>
    <phoneticPr fontId="1" type="noConversion"/>
  </si>
  <si>
    <t xml:space="preserve">Benz AMG forged carbon paddle shifter - Black gloss </t>
    <phoneticPr fontId="1" type="noConversion"/>
  </si>
  <si>
    <t>Benz AMG LINE forged carbon paddle shifter - black gloss</t>
    <phoneticPr fontId="1" type="noConversion"/>
  </si>
  <si>
    <t>Motorcycle Accessory</t>
    <phoneticPr fontId="1" type="noConversion"/>
  </si>
  <si>
    <t>YAMAHA FORCE 155 AIR FILTER COVER - 3K (GLOSS/MATT), SMC RED (GLOSS/MATT), SMC FORED BLACK (GLOSS/MATT)</t>
    <phoneticPr fontId="1" type="noConversion"/>
  </si>
  <si>
    <t>YAMAHA FORCE 155 transmission front cover (small) - 3K (GLOSS/MATT), SMC RED (GLOSS/MATT), SMC FORED BLACK (GLOSS/MATT)</t>
    <phoneticPr fontId="1" type="noConversion"/>
  </si>
  <si>
    <t>YAMAHA FORCE 155 transmission rear cover (large) - 3K (GLOSS/MATT), SMC RED (GLOSS/MATT), SMC FORED BLACK (GLOSS/MATT)</t>
    <phoneticPr fontId="24" type="noConversion"/>
  </si>
  <si>
    <t>YAMAHA FORCE 155</t>
    <phoneticPr fontId="1" type="noConversion"/>
  </si>
  <si>
    <t>Tier 2
40% off
50 SETS UP</t>
    <phoneticPr fontId="5" type="noConversion"/>
  </si>
  <si>
    <t>Tier 1
30% off
1-49 SETS</t>
    <phoneticPr fontId="5" type="noConversion"/>
  </si>
  <si>
    <t>Honda</t>
    <phoneticPr fontId="1" type="noConversion"/>
  </si>
  <si>
    <t>CG85-02-0A20</t>
    <phoneticPr fontId="1" type="noConversion"/>
  </si>
  <si>
    <t>CG85-02-0C20</t>
    <phoneticPr fontId="1" type="noConversion"/>
  </si>
  <si>
    <t>CG85-02-0F20</t>
    <phoneticPr fontId="1" type="noConversion"/>
  </si>
  <si>
    <t>1CCBM40G18-</t>
    <phoneticPr fontId="1" type="noConversion"/>
  </si>
  <si>
    <t>BMW F30 serial forged carbon paddle shifter - Black</t>
    <phoneticPr fontId="1" type="noConversion"/>
  </si>
  <si>
    <t>ARMAVWTG20-A</t>
    <phoneticPr fontId="1" type="noConversion"/>
  </si>
  <si>
    <t>G20 320i/330i B48 carbon fiber intake (whole set)</t>
    <phoneticPr fontId="1" type="noConversion"/>
  </si>
  <si>
    <t>G20 320i/330i front induction + right upper cover</t>
    <phoneticPr fontId="1" type="noConversion"/>
  </si>
  <si>
    <t>ARMASZJI15-A</t>
    <phoneticPr fontId="1" type="noConversion"/>
  </si>
  <si>
    <r>
      <t>Toyota Altis 1.8</t>
    </r>
    <r>
      <rPr>
        <sz val="10"/>
        <color indexed="8"/>
        <rFont val="Arial"/>
        <family val="2"/>
      </rPr>
      <t xml:space="preserve"> carbon air intake </t>
    </r>
    <phoneticPr fontId="1" type="noConversion"/>
  </si>
  <si>
    <t>ARMABZGL63-A</t>
    <phoneticPr fontId="1" type="noConversion"/>
  </si>
  <si>
    <t>ARMABZE53S-A</t>
    <phoneticPr fontId="23" type="noConversion"/>
  </si>
  <si>
    <t xml:space="preserve">C257 CLS 53 carbon fiber intake </t>
    <phoneticPr fontId="1" type="noConversion"/>
  </si>
  <si>
    <t xml:space="preserve">Cooler system </t>
    <phoneticPr fontId="1" type="noConversion"/>
  </si>
  <si>
    <t>Tier 1
30% off
1-20 SETS</t>
    <phoneticPr fontId="5" type="noConversion"/>
  </si>
  <si>
    <t>Tier 2
40% off
20 SETS UP</t>
    <phoneticPr fontId="5" type="noConversion"/>
  </si>
  <si>
    <t>VW GOLF MK7 R  CATCH CAN</t>
    <phoneticPr fontId="23" type="noConversion"/>
  </si>
  <si>
    <t>VW GOLF MK7 GTI CATCH CAN</t>
    <phoneticPr fontId="23" type="noConversion"/>
  </si>
  <si>
    <t>VW GOLF MK7 GTI / MK7 R ENGINE OIL COOLER KIT</t>
    <phoneticPr fontId="1" type="noConversion"/>
  </si>
  <si>
    <t xml:space="preserve">W213 E53 (M256) carbon fiber intake </t>
    <phoneticPr fontId="23" type="noConversion"/>
  </si>
  <si>
    <t>1CCBM40G24--</t>
    <phoneticPr fontId="1" type="noConversion"/>
  </si>
  <si>
    <t>1CCBM40G24-L</t>
    <phoneticPr fontId="1" type="noConversion"/>
  </si>
  <si>
    <t>1CCBZ40G01-L</t>
    <phoneticPr fontId="1" type="noConversion"/>
  </si>
  <si>
    <t xml:space="preserve">1CCBZ40G02-L </t>
    <phoneticPr fontId="1" type="noConversion"/>
  </si>
  <si>
    <t>Benz AMG forged carbon paddle shifter - luminous edition</t>
    <phoneticPr fontId="1" type="noConversion"/>
  </si>
  <si>
    <t>BMW M POWER forged carbon wheel  paddle shifter-luminous edition</t>
    <phoneticPr fontId="1" type="noConversion"/>
  </si>
  <si>
    <t>1CCBM40G20-L</t>
    <phoneticPr fontId="1" type="noConversion"/>
  </si>
  <si>
    <t>BMW F30 serial forged carbon paddle shifter - luminous edition</t>
    <phoneticPr fontId="1" type="noConversion"/>
  </si>
  <si>
    <t>1CCBM40G18-L</t>
    <phoneticPr fontId="1" type="noConversion"/>
  </si>
  <si>
    <t>1CCVW40G01-L</t>
    <phoneticPr fontId="1" type="noConversion"/>
  </si>
  <si>
    <t>30% off 
30 sets</t>
    <phoneticPr fontId="5" type="noConversion"/>
  </si>
  <si>
    <t>40% off 31 sets above</t>
    <phoneticPr fontId="5" type="noConversion"/>
  </si>
  <si>
    <t>ARMAAD08VA-A</t>
    <phoneticPr fontId="26" type="noConversion"/>
  </si>
  <si>
    <t>ARMAGOLF7G-A</t>
    <phoneticPr fontId="26" type="noConversion"/>
  </si>
  <si>
    <t>CS57-AR60065</t>
    <phoneticPr fontId="18" type="noConversion"/>
  </si>
  <si>
    <t>W205 C300 M264 OEM Replacement filter</t>
    <phoneticPr fontId="18" type="noConversion"/>
  </si>
  <si>
    <t xml:space="preserve"> A2640940100</t>
    <phoneticPr fontId="18" type="noConversion"/>
  </si>
  <si>
    <t>ARMAHDS660-A</t>
    <phoneticPr fontId="26" type="noConversion"/>
  </si>
  <si>
    <t>ARMAAD0RS4-1</t>
    <phoneticPr fontId="1" type="noConversion"/>
  </si>
  <si>
    <t>ARMAAD0RS3-A</t>
    <phoneticPr fontId="1" type="noConversion"/>
  </si>
  <si>
    <t>W218 CLS63 carbon fiber airbox</t>
    <phoneticPr fontId="1" type="noConversion"/>
  </si>
  <si>
    <t>CS57-AR60014</t>
    <phoneticPr fontId="18" type="noConversion"/>
  </si>
  <si>
    <t>CS57-AR60049</t>
    <phoneticPr fontId="18" type="noConversion"/>
  </si>
  <si>
    <t>CS57-AR60043</t>
    <phoneticPr fontId="18" type="noConversion"/>
  </si>
  <si>
    <t>W205 C250 OEM Replacement filter</t>
    <phoneticPr fontId="18" type="noConversion"/>
  </si>
  <si>
    <t>CS57-AR60009</t>
    <phoneticPr fontId="18" type="noConversion"/>
  </si>
  <si>
    <t>CS57-AR60054</t>
    <phoneticPr fontId="18" type="noConversion"/>
  </si>
  <si>
    <t>GTI7 forged carbon wheel paddle shifter-luminous edition</t>
    <phoneticPr fontId="1" type="noConversion"/>
  </si>
  <si>
    <t>Benz AMG LINE forged carbon paddle shifter - luminous edition</t>
    <phoneticPr fontId="1" type="noConversion"/>
  </si>
  <si>
    <t>CS56-AR60022-1</t>
    <phoneticPr fontId="11" type="noConversion"/>
  </si>
  <si>
    <t>CS56-AR60022-2</t>
    <phoneticPr fontId="11" type="noConversion"/>
  </si>
  <si>
    <t>CS56-AR60031-1</t>
    <phoneticPr fontId="11" type="noConversion"/>
  </si>
  <si>
    <t>CS56-AR60031-2</t>
    <phoneticPr fontId="11" type="noConversion"/>
  </si>
  <si>
    <t>CS56-AR60035-1</t>
    <phoneticPr fontId="11" type="noConversion"/>
  </si>
  <si>
    <t>CS56-AR60035-2</t>
    <phoneticPr fontId="11" type="noConversion"/>
  </si>
  <si>
    <t>ARMABM2134-A</t>
    <phoneticPr fontId="26" type="noConversion"/>
  </si>
  <si>
    <t>1CCAD40G01--</t>
    <phoneticPr fontId="1" type="noConversion"/>
  </si>
  <si>
    <t>1CCAD40G01-L</t>
    <phoneticPr fontId="1" type="noConversion"/>
  </si>
  <si>
    <t>G20/G21 M340 B58 carbon fiber intake</t>
    <phoneticPr fontId="26" type="noConversion"/>
  </si>
  <si>
    <t>E9X 323i / 330i
E9X 325i /          (N52) carbon fiber airbox</t>
    <phoneticPr fontId="1" type="noConversion"/>
  </si>
  <si>
    <t>Audi RS3 forged carbon paddle shifter - luminous</t>
    <phoneticPr fontId="1" type="noConversion"/>
  </si>
  <si>
    <t>SUZUKI JIMNY 1.5 carbon air Intake (aluminum base + carbon fiber cover</t>
    <phoneticPr fontId="1" type="noConversion"/>
  </si>
  <si>
    <t>CG33-AR-0005</t>
    <phoneticPr fontId="25" type="noConversion"/>
  </si>
  <si>
    <t>CG33-AR-0006</t>
    <phoneticPr fontId="25" type="noConversion"/>
  </si>
  <si>
    <t xml:space="preserve">Volkswagen </t>
    <phoneticPr fontId="1" type="noConversion"/>
  </si>
  <si>
    <t>CG85-02-00C6</t>
    <phoneticPr fontId="1" type="noConversion"/>
  </si>
  <si>
    <r>
      <t>F20 M135i / 
F22 M235i</t>
    </r>
    <r>
      <rPr>
        <sz val="10"/>
        <color indexed="8"/>
        <rFont val="Arial"/>
        <family val="2"/>
      </rPr>
      <t xml:space="preserve"> </t>
    </r>
    <r>
      <rPr>
        <sz val="10"/>
        <color indexed="8"/>
        <rFont val="Arial"/>
        <family val="2"/>
      </rPr>
      <t xml:space="preserve">/ ( N55) </t>
    </r>
    <r>
      <rPr>
        <sz val="10"/>
        <color indexed="8"/>
        <rFont val="Arial"/>
        <family val="2"/>
      </rPr>
      <t>carbon fiber airbox</t>
    </r>
    <phoneticPr fontId="1" type="noConversion"/>
  </si>
  <si>
    <t>AUDI S4/RS4/S5/RS5 B9 carbon fiber airbox</t>
    <phoneticPr fontId="5" type="noConversion"/>
  </si>
  <si>
    <t xml:space="preserve">CG85-02-0022  </t>
    <phoneticPr fontId="26" type="noConversion"/>
  </si>
  <si>
    <t>ARMABMG0X4-A</t>
    <phoneticPr fontId="26" type="noConversion"/>
  </si>
  <si>
    <t>ARMAMIM135-A</t>
    <phoneticPr fontId="26" type="noConversion"/>
  </si>
  <si>
    <t>BMW G20 / Toyota Supra A90 forged paddle shifter - Black</t>
    <phoneticPr fontId="1" type="noConversion"/>
  </si>
  <si>
    <t>SKODA</t>
    <phoneticPr fontId="1" type="noConversion"/>
  </si>
  <si>
    <t>ARMASKSC10-A</t>
    <phoneticPr fontId="1" type="noConversion"/>
  </si>
  <si>
    <t>Scala 1.0T carbon fiber intake (aluminum base+carbon fiber cover)</t>
    <phoneticPr fontId="1" type="noConversion"/>
  </si>
  <si>
    <t>ALLOY TYPE VW GOLF GTI7 /Skoda Octavia RS MK3.5 COLD AIR INTAKE</t>
    <phoneticPr fontId="1" type="noConversion"/>
  </si>
  <si>
    <t>BMW G20 / Toyota Supra A90 forged paddle shifter - luminous edition</t>
    <phoneticPr fontId="1" type="noConversion"/>
  </si>
  <si>
    <r>
      <t xml:space="preserve">ALLOY TYPE </t>
    </r>
    <r>
      <rPr>
        <sz val="10"/>
        <color indexed="8"/>
        <rFont val="Arial"/>
        <family val="2"/>
      </rPr>
      <t>Ford Focus MK4 1.5T</t>
    </r>
    <r>
      <rPr>
        <sz val="10"/>
        <color indexed="8"/>
        <rFont val="Arial"/>
        <family val="2"/>
      </rPr>
      <t xml:space="preserve"> intake</t>
    </r>
    <phoneticPr fontId="23" type="noConversion"/>
  </si>
  <si>
    <t xml:space="preserve">CG85-02-0023  </t>
    <phoneticPr fontId="23" type="noConversion"/>
  </si>
  <si>
    <t>ALLOY TYPE POLO GTI Cold Air Intake</t>
    <phoneticPr fontId="23" type="noConversion"/>
  </si>
  <si>
    <t>Ben C257 CLS53/E53 cone air filter</t>
    <phoneticPr fontId="11" type="noConversion"/>
  </si>
  <si>
    <t>W205 C250 M274 carbon fiber airbox (64/67mm diameter tube)</t>
    <phoneticPr fontId="1" type="noConversion"/>
  </si>
  <si>
    <t>ARMABZA450S-A</t>
    <phoneticPr fontId="1" type="noConversion"/>
  </si>
  <si>
    <t>A6 1.8T 2.0T 
A7 1.8T 2.0T 
OEM Replacement filter</t>
    <phoneticPr fontId="18" type="noConversion"/>
  </si>
  <si>
    <t>CG85-02-0016</t>
    <phoneticPr fontId="1" type="noConversion"/>
  </si>
  <si>
    <t>ARMABZA450S-S</t>
    <phoneticPr fontId="1" type="noConversion"/>
  </si>
  <si>
    <t xml:space="preserve">G20 carbon rear diffuser </t>
    <phoneticPr fontId="1" type="noConversion"/>
  </si>
  <si>
    <t xml:space="preserve">G20 carbon body kit whole set </t>
    <phoneticPr fontId="1" type="noConversion"/>
  </si>
  <si>
    <t>1CCBM06F24-A</t>
    <phoneticPr fontId="1" type="noConversion"/>
  </si>
  <si>
    <t>1CCBM05B24--</t>
    <phoneticPr fontId="1" type="noConversion"/>
  </si>
  <si>
    <t>1CCBM16G24-A</t>
    <phoneticPr fontId="1" type="noConversion"/>
  </si>
  <si>
    <t>G20 carbon side skirt (2 pcs)</t>
    <phoneticPr fontId="1" type="noConversion"/>
  </si>
  <si>
    <t xml:space="preserve">G20 carbon front lip </t>
    <phoneticPr fontId="1" type="noConversion"/>
  </si>
  <si>
    <t>1CCBM21F24--</t>
    <phoneticPr fontId="1" type="noConversion"/>
  </si>
  <si>
    <r>
      <t>GOLF 6 1.4 / 
Sirocco 1.4 /</t>
    </r>
    <r>
      <rPr>
        <sz val="10"/>
        <color indexed="8"/>
        <rFont val="Arial"/>
        <family val="2"/>
      </rPr>
      <t xml:space="preserve"> twin-turbo carbon fiber airbox </t>
    </r>
    <phoneticPr fontId="1" type="noConversion"/>
  </si>
  <si>
    <t>1CCFD40G01--</t>
    <phoneticPr fontId="1" type="noConversion"/>
  </si>
  <si>
    <t>Ford MK4 forged carbon paddle shifter - black</t>
    <phoneticPr fontId="1" type="noConversion"/>
  </si>
  <si>
    <t>1CCFD40G01-L</t>
    <phoneticPr fontId="1" type="noConversion"/>
  </si>
  <si>
    <t>Ford MK4 forged carbon paddle shifter - luminous edition</t>
    <phoneticPr fontId="1" type="noConversion"/>
  </si>
  <si>
    <t>F40 M135 B48 carbon fiber intake (alloy base + carbon fiber cover)</t>
    <phoneticPr fontId="26" type="noConversion"/>
  </si>
  <si>
    <t>CS56-AR60070</t>
  </si>
  <si>
    <t>Scala 1.5T carbon fiber intake (aluminum base+carbon fiber cover)</t>
    <phoneticPr fontId="1" type="noConversion"/>
  </si>
  <si>
    <t>ARMABM92M3-A</t>
    <phoneticPr fontId="1" type="noConversion"/>
  </si>
  <si>
    <t>R55 / R56 / R57 / R58 / R59 / R60 / R61 S (N18) carbon fiber airbox</t>
    <phoneticPr fontId="1" type="noConversion"/>
  </si>
  <si>
    <t>BMW F30 serial forged carbon paddle shifter - luminous edition (Blue)</t>
    <phoneticPr fontId="1" type="noConversion"/>
  </si>
  <si>
    <t>1CCBM40G18-B</t>
    <phoneticPr fontId="1" type="noConversion"/>
  </si>
  <si>
    <t>1CCBM40G24-B</t>
    <phoneticPr fontId="1" type="noConversion"/>
  </si>
  <si>
    <t>1CCBZ40G01-B</t>
    <phoneticPr fontId="1" type="noConversion"/>
  </si>
  <si>
    <t>1CCFD40G01-B</t>
    <phoneticPr fontId="1" type="noConversion"/>
  </si>
  <si>
    <t>1CCVW40G01-B</t>
    <phoneticPr fontId="1" type="noConversion"/>
  </si>
  <si>
    <t>BMW G20 / Toyota Supra A90 forged paddle shifter - luminous edition (Blue)</t>
    <phoneticPr fontId="1" type="noConversion"/>
  </si>
  <si>
    <t>Benz AMG LINE forged carbon paddle shifter - luminous edition (Blue)</t>
    <phoneticPr fontId="1" type="noConversion"/>
  </si>
  <si>
    <t>Ford MK4 forged carbon paddle shifter - luminous edition (Blue)</t>
    <phoneticPr fontId="1" type="noConversion"/>
  </si>
  <si>
    <t>GTI7 forged carbon wheel paddle shifter-luminous edition (Blue)</t>
    <phoneticPr fontId="1" type="noConversion"/>
  </si>
  <si>
    <t>ARMAFDKU25-A</t>
    <phoneticPr fontId="5" type="noConversion"/>
  </si>
  <si>
    <t>FORD KUGA 250 Carbon Fiber Cold Air Intake</t>
    <phoneticPr fontId="5" type="noConversion"/>
  </si>
  <si>
    <t>1CCFD06F01-A</t>
    <phoneticPr fontId="5" type="noConversion"/>
  </si>
  <si>
    <t>FOCUS MK4 Cold Air Intake-CAL (alloy base+carbon fiber cover)</t>
    <phoneticPr fontId="1" type="noConversion"/>
  </si>
  <si>
    <t>FORD MK4 ST Carbon Fiber Cold Air Intake (alloy base+carbon fiber cover)</t>
    <phoneticPr fontId="1" type="noConversion"/>
  </si>
  <si>
    <t>FORD MK4 ST  Cold Air Intake-AL</t>
    <phoneticPr fontId="1" type="noConversion"/>
  </si>
  <si>
    <t>ARMAW2E63S-A</t>
    <phoneticPr fontId="5" type="noConversion"/>
  </si>
  <si>
    <t>ARMABZS63S-A</t>
    <phoneticPr fontId="5" type="noConversion"/>
  </si>
  <si>
    <t>1CCBM52F24-A</t>
    <phoneticPr fontId="5" type="noConversion"/>
  </si>
  <si>
    <t>G20 forged carbon strut bar + titanium coating screw</t>
    <phoneticPr fontId="5" type="noConversion"/>
  </si>
  <si>
    <t>G20 forged carbon strut bar + forged carbon Radiator Cooling Plate + titanium coating screw</t>
    <phoneticPr fontId="5" type="noConversion"/>
  </si>
  <si>
    <t>G20 forged carbon strut bar + carbon Radiator Cooling Plate + titanium coating screw</t>
    <phoneticPr fontId="5" type="noConversion"/>
  </si>
  <si>
    <t>1CCBM52F24-S</t>
    <phoneticPr fontId="5" type="noConversion"/>
  </si>
  <si>
    <t xml:space="preserve"> 1CCBM52F24-C</t>
    <phoneticPr fontId="5" type="noConversion"/>
  </si>
  <si>
    <t>BMW F80 M3 / F82 M4 Streering wheel  cover- carbon black matt/gloss</t>
    <phoneticPr fontId="5" type="noConversion"/>
  </si>
  <si>
    <t xml:space="preserve">BMW F80 M3 / F82 M4 Streering wheel  cover-forged carbon gloss black/red </t>
    <phoneticPr fontId="5" type="noConversion"/>
  </si>
  <si>
    <t>BMW F80 M3 / F82 M4 Streering wheel  cover -forged carbon matt black/red</t>
    <phoneticPr fontId="5" type="noConversion"/>
  </si>
  <si>
    <t>BMW F20  / F30  Gear Shift Knob Carbon Cover-dry Carbon black matt/gloss</t>
    <phoneticPr fontId="5" type="noConversion"/>
  </si>
  <si>
    <t>BMW F20  / F30 Gear Shift Knob Carbon Cover -forged carbon- gloss black/red</t>
    <phoneticPr fontId="5" type="noConversion"/>
  </si>
  <si>
    <t>BMW F20  / F30 Gear Shift Knob Carbon Cover -forged carbon-matt black/red</t>
    <phoneticPr fontId="5" type="noConversion"/>
  </si>
  <si>
    <t>BENZ W213 Steering wheel  cover- dry carbon black gloss/matt</t>
    <phoneticPr fontId="5" type="noConversion"/>
  </si>
  <si>
    <t>BENZ W213 side mirror cover- dry carbon black gloss/matt</t>
    <phoneticPr fontId="5" type="noConversion"/>
  </si>
  <si>
    <t>BENZ W213 side mirror cover- forged carbon black gloss/ red gloss</t>
    <phoneticPr fontId="5" type="noConversion"/>
  </si>
  <si>
    <t>BENZ W213 side mirror cover- forged carbon black matt/ red matt</t>
    <phoneticPr fontId="5" type="noConversion"/>
  </si>
  <si>
    <t>Porsche 718 / Macan steering wheel</t>
    <phoneticPr fontId="5" type="noConversion"/>
  </si>
  <si>
    <t>Porsche 718 Boxster carbon interior dash kits (4 pcs)</t>
    <phoneticPr fontId="5" type="noConversion"/>
  </si>
  <si>
    <t>G20 DRY CARBON SIDE MIRROR</t>
    <phoneticPr fontId="5" type="noConversion"/>
  </si>
  <si>
    <t>G20 FORGED CARBON SIDE MIRROR-SMC RED</t>
    <phoneticPr fontId="5" type="noConversion"/>
  </si>
  <si>
    <t>G20 FORGED CARBON SIDE MIRROR-SMC BLACK</t>
    <phoneticPr fontId="5" type="noConversion"/>
  </si>
  <si>
    <t>G30 530i B58/ G06 X5, X6, X7 B48 OEM Replacement filter</t>
    <phoneticPr fontId="18" type="noConversion"/>
  </si>
  <si>
    <t>ARMASPEED 2021 Valve Kit Price List</t>
    <phoneticPr fontId="1" type="noConversion"/>
  </si>
  <si>
    <t xml:space="preserve">Subaru forged carbon paddle shifter- black </t>
    <phoneticPr fontId="1" type="noConversion"/>
  </si>
  <si>
    <t>Subaru forged carbon paddle shifter- luminous edition (Blue)</t>
    <phoneticPr fontId="1" type="noConversion"/>
  </si>
  <si>
    <t>1CCSB40G01--</t>
    <phoneticPr fontId="1" type="noConversion"/>
  </si>
  <si>
    <t>1CCSB40G01-B</t>
    <phoneticPr fontId="1" type="noConversion"/>
  </si>
  <si>
    <t>1CCBZ40G01--</t>
    <phoneticPr fontId="1" type="noConversion"/>
  </si>
  <si>
    <t>CS56-AR60064</t>
    <phoneticPr fontId="11" type="noConversion"/>
  </si>
  <si>
    <t>CS56-AR60063</t>
    <phoneticPr fontId="11" type="noConversion"/>
  </si>
  <si>
    <t>BENZ W205 M264</t>
    <phoneticPr fontId="11" type="noConversion"/>
  </si>
  <si>
    <t>CS56-AR60066</t>
    <phoneticPr fontId="11" type="noConversion"/>
  </si>
  <si>
    <t>Honda Civic 1.5T-AL</t>
    <phoneticPr fontId="11" type="noConversion"/>
  </si>
  <si>
    <t>CS56-AR60067</t>
    <phoneticPr fontId="11" type="noConversion"/>
  </si>
  <si>
    <t>BMW F30 B48-AL</t>
    <phoneticPr fontId="11" type="noConversion"/>
  </si>
  <si>
    <t>CS56-AR60068</t>
    <phoneticPr fontId="11" type="noConversion"/>
  </si>
  <si>
    <t>Suzuki Jimny 1.5T</t>
    <phoneticPr fontId="11" type="noConversion"/>
  </si>
  <si>
    <t>CS56-AR60071</t>
  </si>
  <si>
    <t>BENZ W177 A250 A35</t>
    <phoneticPr fontId="11" type="noConversion"/>
  </si>
  <si>
    <t>BENZ W177 A45S cone air filter</t>
    <phoneticPr fontId="11" type="noConversion"/>
  </si>
  <si>
    <t>ARMAPORS991-A</t>
    <phoneticPr fontId="5" type="noConversion"/>
  </si>
  <si>
    <t xml:space="preserve">Honda Fit GK5 1.5 carbon air intake </t>
    <phoneticPr fontId="1" type="noConversion"/>
  </si>
  <si>
    <t>ARMAHDAFIT-A</t>
    <phoneticPr fontId="5" type="noConversion"/>
  </si>
  <si>
    <t>G20 318/320/320d/330/340 / Toyota Supra A90 2.0/3.0 OEM Replacement filter</t>
    <phoneticPr fontId="18" type="noConversion"/>
  </si>
  <si>
    <t>FORD FOCUS/KUGA MK1/MK2</t>
    <phoneticPr fontId="18" type="noConversion"/>
  </si>
  <si>
    <t>1CCTY52F01-A</t>
    <phoneticPr fontId="1" type="noConversion"/>
  </si>
  <si>
    <t>ARMABZA250S-A</t>
    <phoneticPr fontId="5" type="noConversion"/>
  </si>
  <si>
    <t>BENZ W177 A45 Carbon Cold Air Intake</t>
    <phoneticPr fontId="5" type="noConversion"/>
  </si>
  <si>
    <t>CG85-02-0A19</t>
    <phoneticPr fontId="1" type="noConversion"/>
  </si>
  <si>
    <t>ARMAF10535-S</t>
    <phoneticPr fontId="5" type="noConversion"/>
  </si>
  <si>
    <t>1CCAD40G03--</t>
    <phoneticPr fontId="1" type="noConversion"/>
  </si>
  <si>
    <t>AUDI S3 8V forged carbon paddle shifter- black</t>
    <phoneticPr fontId="1" type="noConversion"/>
  </si>
  <si>
    <t>1CCAD40G03-L</t>
    <phoneticPr fontId="1" type="noConversion"/>
  </si>
  <si>
    <t>A4 B8 2.0T  carbon fiber airbox</t>
    <phoneticPr fontId="1" type="noConversion"/>
  </si>
  <si>
    <t>A5 B8 2.0T  carbon fiber airbox</t>
    <phoneticPr fontId="1" type="noConversion"/>
  </si>
  <si>
    <t>ARMAAA5B85-A</t>
    <phoneticPr fontId="5" type="noConversion"/>
  </si>
  <si>
    <t>A5 B8.5 2.0T carbon fiber airbox</t>
    <phoneticPr fontId="1" type="noConversion"/>
  </si>
  <si>
    <r>
      <t xml:space="preserve">Porsche Cayenne / Cayenne Couple 
Cayenne / Cayenne
Couple E-hybrid 
Cayenne / Cayenne Couple </t>
    </r>
    <r>
      <rPr>
        <sz val="10"/>
        <rFont val="新細明體"/>
        <family val="2"/>
        <charset val="136"/>
      </rPr>
      <t>Ｓ</t>
    </r>
    <r>
      <rPr>
        <sz val="10"/>
        <rFont val="Arial"/>
        <family val="2"/>
      </rPr>
      <t xml:space="preserve"> E3 carbon fiber intake</t>
    </r>
    <phoneticPr fontId="5" type="noConversion"/>
  </si>
  <si>
    <t>ARMACAYEE3-A</t>
    <phoneticPr fontId="5" type="noConversion"/>
  </si>
  <si>
    <t>G06 X6 B58/XDrive40i/XDrive40i M sport carbon fiber intake</t>
    <phoneticPr fontId="5" type="noConversion"/>
  </si>
  <si>
    <t>ARMABMG0X6-A</t>
    <phoneticPr fontId="5" type="noConversion"/>
  </si>
  <si>
    <t>G12 740 B58/ G30 540 B58/ G30 530/ 540 B48 carbon fiber inbox (alloy base + carbon fiber cover)</t>
    <phoneticPr fontId="1" type="noConversion"/>
  </si>
  <si>
    <t>CS56-AR60069-2</t>
    <phoneticPr fontId="11" type="noConversion"/>
  </si>
  <si>
    <t>BENZ W213 E63S (2 pcs)</t>
    <phoneticPr fontId="11" type="noConversion"/>
  </si>
  <si>
    <t>CS56-AR60059-2</t>
    <phoneticPr fontId="11" type="noConversion"/>
  </si>
  <si>
    <t>CS56-AR60059-1</t>
    <phoneticPr fontId="11" type="noConversion"/>
  </si>
  <si>
    <t xml:space="preserve">Ford Mustang 2.3l carbon air intake </t>
    <phoneticPr fontId="1" type="noConversion"/>
  </si>
  <si>
    <t>ARMAMSTG50-A</t>
    <phoneticPr fontId="5" type="noConversion"/>
  </si>
  <si>
    <t>ARMABZGT53-A</t>
    <phoneticPr fontId="5" type="noConversion"/>
  </si>
  <si>
    <t>CS56-AR60072-2</t>
    <phoneticPr fontId="11" type="noConversion"/>
  </si>
  <si>
    <t>PORSCHE CAYENNE E3 3.0T (2 pcs)</t>
    <phoneticPr fontId="11" type="noConversion"/>
  </si>
  <si>
    <t>F55 / F56 Cooper / Cooper S / Cooper JCW carbon fiber airbox - square maf tube</t>
    <phoneticPr fontId="1" type="noConversion"/>
  </si>
  <si>
    <t>ARMAFDMSTG-A</t>
    <phoneticPr fontId="5" type="noConversion"/>
  </si>
  <si>
    <t>W176 A250 / 
C117 CLA250 /       carbon fiber airbox</t>
    <phoneticPr fontId="1" type="noConversion"/>
  </si>
  <si>
    <t>A3 2.0L OEM Replacement filter</t>
    <phoneticPr fontId="18" type="noConversion"/>
  </si>
  <si>
    <t>MAZDA CX-3 OEM Replacement filter</t>
    <phoneticPr fontId="18" type="noConversion"/>
  </si>
  <si>
    <t>F55 / F56 Cooper / Cooper S / Cooper JCW carbon fiber airbox - round maf tube</t>
    <phoneticPr fontId="1" type="noConversion"/>
  </si>
  <si>
    <t>ARMASKSC15-A</t>
    <phoneticPr fontId="1" type="noConversion"/>
  </si>
  <si>
    <t>Audi RS3 forged carbon wheel paddle shifter-BLACK</t>
    <phoneticPr fontId="1" type="noConversion"/>
  </si>
  <si>
    <t>AUDI S3 8V forged carbon paddle shifter- luminous BLUE</t>
    <phoneticPr fontId="1" type="noConversion"/>
  </si>
  <si>
    <t>FORD MK4, MK4 ST, KUGA Carbon Fiber Induct</t>
    <phoneticPr fontId="5" type="noConversion"/>
  </si>
  <si>
    <t>FORD</t>
    <phoneticPr fontId="1" type="noConversion"/>
  </si>
  <si>
    <t>Mercedes BENZ</t>
    <phoneticPr fontId="1" type="noConversion"/>
  </si>
  <si>
    <t>MSRP</t>
    <phoneticPr fontId="11" type="noConversion"/>
  </si>
  <si>
    <t>Tier1
35% off     10 Set</t>
    <phoneticPr fontId="1" type="noConversion"/>
  </si>
  <si>
    <t>Tier 2
40% off   11-30 Set</t>
    <phoneticPr fontId="5" type="noConversion"/>
  </si>
  <si>
    <t>Tier 3
45% off     31-50 Set</t>
    <phoneticPr fontId="5" type="noConversion"/>
  </si>
  <si>
    <t xml:space="preserve">Replacement Filter </t>
    <phoneticPr fontId="12" type="noConversion"/>
  </si>
  <si>
    <t>F20 125i / 
F30 320i /
F30 328i /          (N20B20) carbon fiber airbox 
F32 420i /</t>
    <phoneticPr fontId="1" type="noConversion"/>
  </si>
  <si>
    <t>Tier 1
40% off
1-5 PCS</t>
    <phoneticPr fontId="1" type="noConversion"/>
  </si>
  <si>
    <t>Tier 2
50% off
6-10 PCS</t>
    <phoneticPr fontId="5" type="noConversion"/>
  </si>
  <si>
    <t>Tier 1
30% off
10 SET</t>
    <phoneticPr fontId="1" type="noConversion"/>
  </si>
  <si>
    <t>Tier 2
35% off
11-30 SET</t>
    <phoneticPr fontId="5" type="noConversion"/>
  </si>
  <si>
    <t>Tier 3
40% off
31 SET above</t>
    <phoneticPr fontId="5" type="noConversion"/>
  </si>
  <si>
    <t>Tier 3
55% off
Distributor</t>
    <phoneticPr fontId="5" type="noConversion"/>
  </si>
  <si>
    <t>Tier 1
30% off 10 SET</t>
    <phoneticPr fontId="1" type="noConversion"/>
  </si>
  <si>
    <t>Tier 2
35% off 11-30 SET</t>
    <phoneticPr fontId="5" type="noConversion"/>
  </si>
  <si>
    <t>Tier 3
40% off 31 SET above</t>
    <phoneticPr fontId="5" type="noConversion"/>
  </si>
  <si>
    <t>Tier 4
45% off Distributor</t>
    <phoneticPr fontId="5" type="noConversion"/>
  </si>
  <si>
    <t>Tier 4
45% off
Distributor</t>
    <phoneticPr fontId="5" type="noConversion"/>
  </si>
  <si>
    <t>Tier 3
40% off
31-50 SET</t>
    <phoneticPr fontId="5" type="noConversion"/>
  </si>
  <si>
    <t>ARMABZGL53-A</t>
    <phoneticPr fontId="5" type="noConversion"/>
  </si>
  <si>
    <t xml:space="preserve">Benz W167 GLE 53 / C167 (M256)  Carbon Fiber Cold Air Intake </t>
    <phoneticPr fontId="5" type="noConversion"/>
  </si>
  <si>
    <t>W166 GLE63 (M157) coupe carbon fiber intake</t>
    <phoneticPr fontId="1" type="noConversion"/>
  </si>
  <si>
    <t>Vestra Motorsport 45% off</t>
    <phoneticPr fontId="1" type="noConversion"/>
  </si>
  <si>
    <t>E8X 135i /
E82 1M /             (N54B30) carbon fiber airbox</t>
    <phoneticPr fontId="1" type="noConversion"/>
  </si>
  <si>
    <t>BENZ W177 A45S / CLA45S C118 Carbon Cold Air Intake</t>
    <phoneticPr fontId="1" type="noConversion"/>
  </si>
  <si>
    <t>BENZ W177 A45s / CLA45S C118 Forged Carbon Cold Air Intake</t>
    <phoneticPr fontId="1" type="noConversion"/>
  </si>
  <si>
    <t xml:space="preserve">BMW M POWER forged carbon wheel  paddle shifter-Black </t>
    <phoneticPr fontId="1" type="noConversion"/>
  </si>
  <si>
    <t>W176 A45 / 
C117 CLA45 /         carbon fiber airbox</t>
    <phoneticPr fontId="1" type="noConversion"/>
  </si>
  <si>
    <t>Toyota Supra A90 Forged Carbon Fiber Strut Bar + titanium coating screw</t>
    <phoneticPr fontId="1" type="noConversion"/>
  </si>
  <si>
    <t>ARMAAUDIS5-A</t>
    <phoneticPr fontId="1" type="noConversion"/>
  </si>
  <si>
    <t>ARMACLSE53-A</t>
    <phoneticPr fontId="23" type="noConversion"/>
  </si>
  <si>
    <t>G01/ G08 X3 G02 X4 20i/30i B48 xDrive carbon fiber intake (alloy base + carbon fiber cover)</t>
    <phoneticPr fontId="26" type="noConversion"/>
  </si>
  <si>
    <t>ARMAGOLF8G-B</t>
    <phoneticPr fontId="5" type="noConversion"/>
  </si>
  <si>
    <t>ARMAGOLF8G-A</t>
    <phoneticPr fontId="5" type="noConversion"/>
  </si>
  <si>
    <t>VW GOLF 8 GTI Carbon Fiber Cold Air Intake w/o Front induction</t>
    <phoneticPr fontId="5" type="noConversion"/>
  </si>
  <si>
    <t xml:space="preserve">VW GOLF 8 GTI Carbon Fiber Cold Air Intake (intake + front induction) </t>
    <phoneticPr fontId="5" type="noConversion"/>
  </si>
  <si>
    <t xml:space="preserve">Benz Benz W222 S63 Carbon Fiber Cold Air Intake </t>
    <phoneticPr fontId="5" type="noConversion"/>
  </si>
  <si>
    <t xml:space="preserve">Benz W213 E63/ GT63S Carbon Fiber Cold Air Intake </t>
    <phoneticPr fontId="5" type="noConversion"/>
  </si>
  <si>
    <t>Benz AMG forged carbon paddle shifter - luminous edition (Blue)</t>
    <phoneticPr fontId="1" type="noConversion"/>
  </si>
  <si>
    <t>ARMAFDMK43-A</t>
    <phoneticPr fontId="1" type="noConversion"/>
  </si>
  <si>
    <t>ARMAFDMK43CA</t>
    <phoneticPr fontId="1" type="noConversion"/>
  </si>
  <si>
    <t>Toyota Supra 3.0 cold air intake –WS (aluminum cover+ carbon tube)</t>
    <phoneticPr fontId="1" type="noConversion"/>
  </si>
  <si>
    <t>Toyota Supra 3.0 cold air intake –WSC (carbon cover + carbon fiber tube)</t>
    <phoneticPr fontId="1" type="noConversion"/>
  </si>
  <si>
    <t>Toyota Supra 3.0 cold air intake –WSF ( forged carbon cover + carbon tube)</t>
    <phoneticPr fontId="1" type="noConversion"/>
  </si>
  <si>
    <t>Toyota Supra 2.0 cold air intake –WS (aluminum cover+ carbon tube)</t>
    <phoneticPr fontId="1" type="noConversion"/>
  </si>
  <si>
    <t>Toyota Supra 2.0 cold air intake –WSC (carbon cover + carbon fiber tube)</t>
    <phoneticPr fontId="1" type="noConversion"/>
  </si>
  <si>
    <t>Toyota Supra 2.0 cold air intake –WSF ( forged carbon cover + carbon tube)</t>
    <phoneticPr fontId="1" type="noConversion"/>
  </si>
  <si>
    <t>CG85-02-0A28</t>
    <phoneticPr fontId="1" type="noConversion"/>
  </si>
  <si>
    <t>CG85-02-0F28</t>
    <phoneticPr fontId="1" type="noConversion"/>
  </si>
  <si>
    <t>CG85-02-0C28</t>
    <phoneticPr fontId="1" type="noConversion"/>
  </si>
  <si>
    <t>Ferrari 458 carbon fiber cold air intake</t>
    <phoneticPr fontId="5" type="noConversion"/>
  </si>
  <si>
    <t>Ferrari 488 carbon fiber cold air intake</t>
    <phoneticPr fontId="5" type="noConversion"/>
  </si>
  <si>
    <t>ARMAFER488-A</t>
    <phoneticPr fontId="5" type="noConversion"/>
  </si>
  <si>
    <t>AUDI  A6 C8 2.0T Cold Air Intake-CAL (aluminum base+ aluminum lid)</t>
    <phoneticPr fontId="1" type="noConversion"/>
  </si>
  <si>
    <t>AUDI  A6 C8 3.0T Cold Air Intake-CAL (aluminum base+ aluminum lid)</t>
    <phoneticPr fontId="1" type="noConversion"/>
  </si>
  <si>
    <t>CG85-02-0012</t>
    <phoneticPr fontId="1" type="noConversion"/>
  </si>
  <si>
    <t>1CCBZ40G02-B</t>
    <phoneticPr fontId="1" type="noConversion"/>
  </si>
  <si>
    <t>ARMABG82M4-A</t>
    <phoneticPr fontId="5" type="noConversion"/>
  </si>
  <si>
    <t>W177 A250 A35 /CLA 250 CLA35 C118/ GLB35 X247 (M260) carbon fiber intake (aluminum base + carbon fiber cover)</t>
    <phoneticPr fontId="1" type="noConversion"/>
  </si>
  <si>
    <t>ARMABG82M4-5</t>
    <phoneticPr fontId="5" type="noConversion"/>
  </si>
  <si>
    <t xml:space="preserve">VW GOLF 8 GTI  Carbon Fiber engine cover </t>
    <phoneticPr fontId="5" type="noConversion"/>
  </si>
  <si>
    <t>VW GOLF 8 GTI  Carbon Fiber engine cover - red</t>
    <phoneticPr fontId="5" type="noConversion"/>
  </si>
  <si>
    <t xml:space="preserve">VW GOLF 8 GTI turbo inlet </t>
    <phoneticPr fontId="5" type="noConversion"/>
  </si>
  <si>
    <t>1CCVW08F04--</t>
    <phoneticPr fontId="5" type="noConversion"/>
  </si>
  <si>
    <t xml:space="preserve">1CCVW08F04-R </t>
    <phoneticPr fontId="5" type="noConversion"/>
  </si>
  <si>
    <t>CS-AR60021-A</t>
    <phoneticPr fontId="5" type="noConversion"/>
  </si>
  <si>
    <t xml:space="preserve">Toyota Supra A90 carbon fiber intake lid </t>
    <phoneticPr fontId="1" type="noConversion"/>
  </si>
  <si>
    <t>ARMATYSA90-1</t>
    <phoneticPr fontId="1" type="noConversion"/>
  </si>
  <si>
    <t>ARMATYSA90-1C</t>
    <phoneticPr fontId="1" type="noConversion"/>
  </si>
  <si>
    <t xml:space="preserve">Toyota Supra A90 forged carbon fiber intake lid </t>
    <phoneticPr fontId="1" type="noConversion"/>
  </si>
  <si>
    <t>ARMABG82M4-A-3/4</t>
    <phoneticPr fontId="5" type="noConversion"/>
  </si>
  <si>
    <t>ARMABG82M4-3/4</t>
    <phoneticPr fontId="5" type="noConversion"/>
  </si>
  <si>
    <t>VW Tiquan MK2.5 carbon fiber cover battery cover</t>
    <phoneticPr fontId="5" type="noConversion"/>
  </si>
  <si>
    <t>1CCVW08F041-</t>
    <phoneticPr fontId="5" type="noConversion"/>
  </si>
  <si>
    <t xml:space="preserve">VW GOLF 8 GTI Carbon Fiber battery cover </t>
    <phoneticPr fontId="5" type="noConversion"/>
  </si>
  <si>
    <t xml:space="preserve">1CCVW08F03--
</t>
    <phoneticPr fontId="1" type="noConversion"/>
  </si>
  <si>
    <t>ARMATYYAGR-A</t>
    <phoneticPr fontId="5" type="noConversion"/>
  </si>
  <si>
    <t>Tier 1
25% off
1-5 PCS</t>
    <phoneticPr fontId="1" type="noConversion"/>
  </si>
  <si>
    <t>Tier 2
30% off
6-10 PCS</t>
    <phoneticPr fontId="1" type="noConversion"/>
  </si>
  <si>
    <t>Tier 3 35% off 11PCS above</t>
    <phoneticPr fontId="1" type="noConversion"/>
  </si>
  <si>
    <t>1CCVW40G02--</t>
    <phoneticPr fontId="1" type="noConversion"/>
  </si>
  <si>
    <t>1CCVW40G02-B</t>
    <phoneticPr fontId="1" type="noConversion"/>
  </si>
  <si>
    <t>CG85-02-0A10</t>
    <phoneticPr fontId="1" type="noConversion"/>
  </si>
  <si>
    <t>CG85-02-0B10</t>
    <phoneticPr fontId="1" type="noConversion"/>
  </si>
  <si>
    <t>HONDA CIVIC 10TH Cold Air Intake-Manual (32mm diameter)</t>
    <phoneticPr fontId="1" type="noConversion"/>
  </si>
  <si>
    <t>HONDA CIVIC 10TH Cold Air Intake-Manual (28mm diameter)</t>
    <phoneticPr fontId="1" type="noConversion"/>
  </si>
  <si>
    <t>HONDA CIVIC 10TH Cold Air Intake-Auto (28mm diameter)</t>
    <phoneticPr fontId="1" type="noConversion"/>
  </si>
  <si>
    <t>HONDA CIVIC 10TH Cold Air Intake-Auto (32mm diameter)</t>
    <phoneticPr fontId="1" type="noConversion"/>
  </si>
  <si>
    <t>CG85-02-0B19</t>
    <phoneticPr fontId="1" type="noConversion"/>
  </si>
  <si>
    <t>Audi S5/RS5 B9 dry carbon ECU cover</t>
    <phoneticPr fontId="5" type="noConversion"/>
  </si>
  <si>
    <t xml:space="preserve">BMW G8X M 3/4 Carbon Fiber Cover </t>
    <phoneticPr fontId="5" type="noConversion"/>
  </si>
  <si>
    <t xml:space="preserve">BMW G8X M  3/4 Carbon Fiber Radiator Cooling Slam Panel Cover </t>
    <phoneticPr fontId="5" type="noConversion"/>
  </si>
  <si>
    <t xml:space="preserve">Audi R8 V8 (Two Filters)                          Flange Inside150mm  Length 85mm         Top OutSide150mm Base Outside 191mm                                      </t>
    <phoneticPr fontId="12" type="noConversion"/>
  </si>
  <si>
    <t xml:space="preserve">VW GOLF 6 1.4/ VW GOLFGTI 6 2.0       VW Tiguan1.4/2.0                                   BMW F20 116I 118I N13B16                   MINI F56 2.0T                                        FORD FIESTA 1.0T/1.6T                        HONDA S660
MAZDA ND-MX5
BENZ W212 E250
INFINITI Q50                                          AUDI A11.4T                                          Flange Inside 76mm  Length 177mm        Top OutSide120mm Base Outside 125mm </t>
    <phoneticPr fontId="12" type="noConversion"/>
  </si>
  <si>
    <t xml:space="preserve">BENZ W204180 CGI, C 200 CGI, C 250 CGI
BENZ W212 E 200 CGI, E 250 CGI C207 E250 CGIBENZ R172 SLK 200 R172 SLK 250
BENZ W205 C250 
Flange Inside 76mm  Length 244mm        Top OutSide120mm Base Outside 98mm   </t>
    <phoneticPr fontId="12" type="noConversion"/>
  </si>
  <si>
    <t>BMW F30 335 F20 M135 N55B30            BMW F30 B48                                        Flange Inside105mm  Length 148mm        Top OutSide120mm Base Outside 140mm</t>
    <phoneticPr fontId="12" type="noConversion"/>
  </si>
  <si>
    <t xml:space="preserve">BMW E90 335/ BMW E82 135           BMW E60 535/ BMW E92 M3                 BMW E89 Z4 3.0
BMW G20 330                                        IMPREZA VAG STI/BMW Z4     FORESTER EJ25                                HONDA CIVIC FK-2 TYPE-R                   Porsche Macan 2.0                                 Flange Inside150mm  Length 85mm         Top OutSide150mm Base Outside 191mm </t>
    <phoneticPr fontId="12" type="noConversion"/>
  </si>
  <si>
    <t>BMW F10 M5 F12 M6 (Two Filters)
BMW G80 M3/ M4                                  Flange Inside114 mm  Length 148mm       Top OutSide120mm Base Outside 150mm</t>
    <phoneticPr fontId="11" type="noConversion"/>
  </si>
  <si>
    <t xml:space="preserve">BMW F30 320 328 N20B20                     VW GOLF 6R                                         MINI R60                                                PANAMERA 4.8 3.0 3.6  991 GT3 3.8      Flange Insid 89mm   Length 244mm         Top OutSide 120mm  Base Outside 113mm                                      </t>
    <phoneticPr fontId="12" type="noConversion"/>
  </si>
  <si>
    <t>HONDA GK5 FIT                                     BMW E46 M52/4 B25/30                         Flange Insid 76mm  Length 87mm            Top OutSide 162mm  Base Outside 115mm</t>
    <phoneticPr fontId="12" type="noConversion"/>
  </si>
  <si>
    <t>BMW F10 535
BMW E70 X5
BMW E71 X6 
AUDI RS5
LUXGEN S5 U6 1.8T 2.0T
Porsche 997 GT3
Flange Insid 89mm  Length 244mm
Top OutSide 102mm  Base Outside 116mm</t>
    <phoneticPr fontId="11" type="noConversion"/>
  </si>
  <si>
    <t xml:space="preserve">GOLF 7 1.2 /1.4/ Skoda Octavia 1.4 carbon fiber airbox </t>
    <phoneticPr fontId="1" type="noConversion"/>
  </si>
  <si>
    <t>GOLF MK7 1.2 / 1.4 / GTI / R /Skoda Octavia / RS /Combi/Skoda SuperB /Audi A3 / S3/ VW New Tiguan(MK2) forged carbon fiber battery box</t>
    <phoneticPr fontId="5" type="noConversion"/>
  </si>
  <si>
    <t>GOLF MK7 1.2 / 1.4 / GTI / R
Skoda Octavia / RS / Combi
Skoda SuperB
Audi A3 / S3
VW New Tiguan(MK2) carbon fiber battery box</t>
    <phoneticPr fontId="5" type="noConversion"/>
  </si>
  <si>
    <t>AUDI RS5 
PORSCHE 997 GT3 
BENZ AMG GT C190 (Two Filters) 
Flange Insid 89mm  Length 244mm  Top OutSide 102mm  Base Outside 116mm</t>
    <phoneticPr fontId="12" type="noConversion"/>
  </si>
  <si>
    <t xml:space="preserve">PORSCHE MACAN 3.0T 3.6T  (Two Filters)                                                   Flange Insid 89MM  Length 64mm            Top OutSide 240MM   Base Outside 240MM </t>
    <phoneticPr fontId="12" type="noConversion"/>
  </si>
  <si>
    <t xml:space="preserve">BENZ A45                                              AUDI RS6  S6                                       AUDI RS3 2.5T 8V 8.5 facelift                  Flange Insid 185mm Length 185mm         Top OutSide150mm   Base Outside 191MM  </t>
    <phoneticPr fontId="12" type="noConversion"/>
  </si>
  <si>
    <t xml:space="preserve">BMW E90 320 E87 120 
TOYOTA ALTIS 2ZR-FE 1.8                     Flange Insid 150mm  Length 128mm        Top OutSide128mm   Base Outside 130mm  </t>
    <phoneticPr fontId="12" type="noConversion"/>
  </si>
  <si>
    <t xml:space="preserve">BMW F82 M4 / BMW F80 M3 (Two Filters)                                                   Flange Insid 114mm  Length 148mm        Top OutSide102mm  Base Outside 150mm </t>
    <phoneticPr fontId="12" type="noConversion"/>
  </si>
  <si>
    <r>
      <t>PORSCHE 991 GT3</t>
    </r>
    <r>
      <rPr>
        <sz val="10"/>
        <rFont val="細明體"/>
        <family val="3"/>
        <charset val="136"/>
      </rPr>
      <t>、</t>
    </r>
    <r>
      <rPr>
        <sz val="10"/>
        <rFont val="Arial"/>
        <family val="2"/>
      </rPr>
      <t xml:space="preserve">GT3RS   (Two Filters)                                              Flange Insid 130MM  Length 194mm        Top OutSide150MM   Base Outside 171MM </t>
    </r>
    <phoneticPr fontId="12" type="noConversion"/>
  </si>
  <si>
    <t xml:space="preserve">FERRARI 458      (Two Filters)                 F114mm L194MM 150*150MM                 Flange Insid 114MM  Length 194mm        Top OutSide150MM   Base Outside 150MM </t>
    <phoneticPr fontId="12" type="noConversion"/>
  </si>
  <si>
    <t xml:space="preserve">Ford Focus MK3 2.0                               Ford Focus MK3.5 1.5T                           Flange Insid 70mm  Length 177mm          Top OutSide120mm   Base Outside 120mm </t>
    <phoneticPr fontId="11" type="noConversion"/>
  </si>
  <si>
    <t xml:space="preserve">BMW G30 530i/540i
G06 X6 
SKODA SCALA 1.0T
Flange Insid 170MM  Length 128mm        Top OutSide 200MM   Base Outside 200MM </t>
    <phoneticPr fontId="11" type="noConversion"/>
  </si>
  <si>
    <t xml:space="preserve">Benz W218 CLS 63/ W463 G63 (Two Filters) 
Flange Insid 170MM  Length 128mm
Top OutSide 200MM   Base Outside 200MM </t>
    <phoneticPr fontId="11" type="noConversion"/>
  </si>
  <si>
    <t xml:space="preserve">Maserati Gibli SQ4    (Two Filters)            Flange Insid 100MM  Length 138mm        Top OutSide 120MM   Base Outside 147MM </t>
    <phoneticPr fontId="11" type="noConversion"/>
  </si>
  <si>
    <t xml:space="preserve">VW GOLF 7 1.2 1.4  AL &amp; CF                 Flange Insid 114mm  Length 157mm        Top OutSide 150mm  Base Outside 150mm   </t>
    <phoneticPr fontId="12" type="noConversion"/>
  </si>
  <si>
    <t>RS3 2.5T 8V / 8.5 Facelift  OEM Replacement filter</t>
    <phoneticPr fontId="18" type="noConversion"/>
  </si>
  <si>
    <t>F20 N20/N13/N26/B38 OEM Replacement filter</t>
    <phoneticPr fontId="18" type="noConversion"/>
  </si>
  <si>
    <t>F30 335 N55 /F87 M2 OEM Replacement filter</t>
    <phoneticPr fontId="18" type="noConversion"/>
  </si>
  <si>
    <t>F30 320/ F32 420 LCI B48 B58 OEM Replacement filter</t>
    <phoneticPr fontId="18" type="noConversion"/>
  </si>
  <si>
    <t>F82 M4/ F80 M3  OEM Replacement filter (2 pieces)</t>
    <phoneticPr fontId="18" type="noConversion"/>
  </si>
  <si>
    <t>F10 528 N20 OEM Replacement filter</t>
    <phoneticPr fontId="18" type="noConversion"/>
  </si>
  <si>
    <t>F10 535 N55 OEM Replacement filter</t>
    <phoneticPr fontId="18" type="noConversion"/>
  </si>
  <si>
    <t>W176 A250 OEM Replacement filter</t>
    <phoneticPr fontId="18" type="noConversion"/>
  </si>
  <si>
    <t>W205 C450 /C43 AMG OEM Replacement filter (2 pcs)</t>
    <phoneticPr fontId="18" type="noConversion"/>
  </si>
  <si>
    <t xml:space="preserve"> W205 C63s OEM Replacement filter (2 pcs)</t>
    <phoneticPr fontId="18" type="noConversion"/>
  </si>
  <si>
    <t>W190 AMG GT OEM Replacement filter (2 pcs)</t>
    <phoneticPr fontId="18" type="noConversion"/>
  </si>
  <si>
    <t>CADILLAC ATS 2.0T OEM Replacement filter</t>
    <phoneticPr fontId="18" type="noConversion"/>
  </si>
  <si>
    <t>FORD FIESTA OEM Replacement filter</t>
    <phoneticPr fontId="18" type="noConversion"/>
  </si>
  <si>
    <t xml:space="preserve"> MUSTANG 2.3T OEM Replacement filter</t>
    <phoneticPr fontId="18" type="noConversion"/>
  </si>
  <si>
    <t>HRV 1.8 OEM Replacement filter</t>
    <phoneticPr fontId="18" type="noConversion"/>
  </si>
  <si>
    <t>Civic Type-R FK8 OEM Replacement filter</t>
    <phoneticPr fontId="18" type="noConversion"/>
  </si>
  <si>
    <t>CIVIC 8TH OEM Replacement filter</t>
    <phoneticPr fontId="18" type="noConversion"/>
  </si>
  <si>
    <t>CIVIC 10 1.5T OEM Replacement filter</t>
    <phoneticPr fontId="19" type="noConversion"/>
  </si>
  <si>
    <t xml:space="preserve"> LC500 OEM Replacement filter (2 pcs)</t>
    <phoneticPr fontId="18" type="noConversion"/>
  </si>
  <si>
    <t>LUXGEN S5 OEM Replacement filter</t>
    <phoneticPr fontId="18" type="noConversion"/>
  </si>
  <si>
    <t>R60 N14/N18 OEM Replacement filter</t>
    <phoneticPr fontId="18" type="noConversion"/>
  </si>
  <si>
    <t>IS200T OEM Replacement filter</t>
    <phoneticPr fontId="18" type="noConversion"/>
  </si>
  <si>
    <t>2014 Mazda 3 OEM Replacement filter</t>
    <phoneticPr fontId="18" type="noConversion"/>
  </si>
  <si>
    <t>991 GT3 OEM Replacement filter (2 pieces)</t>
    <phoneticPr fontId="18" type="noConversion"/>
  </si>
  <si>
    <t>IMPREZA WRX F20A OEM Replacement filter</t>
    <phoneticPr fontId="18" type="noConversion"/>
  </si>
  <si>
    <t>CH-R OEM Replacement filter</t>
    <phoneticPr fontId="18" type="noConversion"/>
  </si>
  <si>
    <t xml:space="preserve">       ALTIS / Corolla OEM Replacement filter</t>
    <phoneticPr fontId="18" type="noConversion"/>
  </si>
  <si>
    <t>Golf GTI6 OEM Replacement filter</t>
    <phoneticPr fontId="18" type="noConversion"/>
  </si>
  <si>
    <t>Golf GTI7 OEM Replacement filter</t>
    <phoneticPr fontId="18" type="noConversion"/>
  </si>
  <si>
    <t>GOLF 7 1.4 TSI  OEM Replacement filter</t>
    <phoneticPr fontId="18" type="noConversion"/>
  </si>
  <si>
    <t xml:space="preserve"> POLO 09-17 OEM Replacement filter</t>
    <phoneticPr fontId="18" type="noConversion"/>
  </si>
  <si>
    <t>POLO 09-17 OEM Replacement filter</t>
    <phoneticPr fontId="18" type="noConversion"/>
  </si>
  <si>
    <t>GOLF 7.5 1.0 TSI OEM Replacement filter</t>
    <phoneticPr fontId="18" type="noConversion"/>
  </si>
  <si>
    <t>V60 T6 Polestar OEM Replacement filter</t>
    <phoneticPr fontId="18" type="noConversion"/>
  </si>
  <si>
    <t>Panamera 3.6 V6 (NA) carbon fiber airbox</t>
    <phoneticPr fontId="1" type="noConversion"/>
  </si>
  <si>
    <t>CG85-02-0105</t>
    <phoneticPr fontId="23" type="noConversion"/>
  </si>
  <si>
    <t>AUDI S4 S5B8                                      SUBARU LEGACY BR9 2.5
BENZ A250 AL &amp; CF                               SUBARU IMPREZA VAG WRX F20 A      SUBARU LEVORG 1.6
BMW F87 M2                                 LEXUS IS200T
BMW F36 440i B58
FORD MUSTANG 2.3T 
FORD FOCUS MK3 ST 
Supra A90
G20 330i AL
F30 B48 AL
alloyFlange Inside114 mm  Length 148mm Top OutSide120mm Base Outside 150mm</t>
    <phoneticPr fontId="12" type="noConversion"/>
  </si>
  <si>
    <t>SP-TY55G01-A</t>
    <phoneticPr fontId="5" type="noConversion"/>
  </si>
  <si>
    <t xml:space="preserve"> </t>
    <phoneticPr fontId="5" type="noConversion"/>
  </si>
  <si>
    <t xml:space="preserve">BMW G8X M 3/4 S58 Carbon Fiber cold air intake (carbon fiber tube+carbon fiber lid+aluminum base) </t>
    <phoneticPr fontId="5" type="noConversion"/>
  </si>
  <si>
    <t xml:space="preserve">AUDI A4 B8 B8.5                                    Audi S3 8V                                             Audi MK3 TT                                    TOYOTA FT 86                                       BMW F10 528                                       MAZDA 3 2 (2015-)                                 E89 Z4 N20 2.0T 
F89MM L138MM 120*147MM
VW Golf GTI 7 CF+ AL
Volvo V60 T6 
F30 N20 AL                                            Lexus NX200T
GR Yaris 
Flange Insid 89mm  Length 138mm          Top OutSide120mm  Base Outside 147mm                                      </t>
    <phoneticPr fontId="12" type="noConversion"/>
  </si>
  <si>
    <t>ARMASPEED 2022 Cone filter Price List</t>
    <phoneticPr fontId="1" type="noConversion"/>
  </si>
  <si>
    <t>ARMAADR6C8-A</t>
    <phoneticPr fontId="5" type="noConversion"/>
  </si>
  <si>
    <t>Audi RS6 C8 Carbon Fiber Cold Air Cover (without air filter)</t>
    <phoneticPr fontId="5" type="noConversion"/>
  </si>
  <si>
    <t>ARMASBGR86-A</t>
    <phoneticPr fontId="5" type="noConversion"/>
  </si>
  <si>
    <t>VOLKSWAGEN</t>
    <phoneticPr fontId="1" type="noConversion"/>
  </si>
  <si>
    <t>ACCESSORIES</t>
    <phoneticPr fontId="1" type="noConversion"/>
  </si>
  <si>
    <t>MERCEDES - BENZ</t>
    <phoneticPr fontId="1" type="noConversion"/>
  </si>
  <si>
    <t>FORD</t>
    <phoneticPr fontId="5" type="noConversion"/>
  </si>
  <si>
    <t>FERRARI</t>
    <phoneticPr fontId="5" type="noConversion"/>
  </si>
  <si>
    <t>W212 E250 (M274 DE) carbon fiber airbox</t>
    <phoneticPr fontId="1" type="noConversion"/>
  </si>
  <si>
    <t>ARMAIS200T-A</t>
    <phoneticPr fontId="1" type="noConversion"/>
  </si>
  <si>
    <t>SB-BZ05B19-G</t>
    <phoneticPr fontId="1" type="noConversion"/>
  </si>
  <si>
    <t>SB-BZ05B19-M</t>
    <phoneticPr fontId="1" type="noConversion"/>
  </si>
  <si>
    <t>SB-BZ21F19-G</t>
    <phoneticPr fontId="1" type="noConversion"/>
  </si>
  <si>
    <t>SB-BZ21F19-M</t>
    <phoneticPr fontId="1" type="noConversion"/>
  </si>
  <si>
    <t>W206 C300 rear diffuser- ABS (3 pieces) MATT</t>
    <phoneticPr fontId="1" type="noConversion"/>
  </si>
  <si>
    <t>W206 C300 ABS front lip (3 pieces) MATT</t>
    <phoneticPr fontId="1" type="noConversion"/>
  </si>
  <si>
    <t>SB-BZ21F19-A</t>
    <phoneticPr fontId="1" type="noConversion"/>
  </si>
  <si>
    <t>SB-BZ21F19-B</t>
    <phoneticPr fontId="1" type="noConversion"/>
  </si>
  <si>
    <t>W206 C300 AERO KIT (front lip + rear diffuser) GLOSS</t>
    <phoneticPr fontId="1" type="noConversion"/>
  </si>
  <si>
    <t>W206 C300 AERO KIT (front lip + rear diffuser) MATT</t>
    <phoneticPr fontId="1" type="noConversion"/>
  </si>
  <si>
    <t>ARMABZ0630-A</t>
    <phoneticPr fontId="1" type="noConversion"/>
  </si>
  <si>
    <t>ARMABZC63S-A</t>
  </si>
  <si>
    <t>W205 C63S carbon fiber airbox</t>
    <phoneticPr fontId="1" type="noConversion"/>
  </si>
  <si>
    <t>BENZ W206 C300 (M254) Carbon Fiber Cold Air Intake</t>
    <phoneticPr fontId="1" type="noConversion"/>
  </si>
  <si>
    <t>MERCEDES BENZ</t>
    <phoneticPr fontId="1" type="noConversion"/>
  </si>
  <si>
    <t xml:space="preserve">F10 535i /
F12 640i /   (N55B30) forged carbon fiber airbox
F13 640i / </t>
    <phoneticPr fontId="1" type="noConversion"/>
  </si>
  <si>
    <t>G82 M4 CARBON FIBER ENGINE HOOD TRIM</t>
    <phoneticPr fontId="1" type="noConversion"/>
  </si>
  <si>
    <t>AR-54F-026-A</t>
    <phoneticPr fontId="1" type="noConversion"/>
  </si>
  <si>
    <t xml:space="preserve">TESLA Model 3 </t>
    <phoneticPr fontId="1" type="noConversion"/>
  </si>
  <si>
    <t xml:space="preserve">BODY KIT (ABS material) </t>
    <phoneticPr fontId="1" type="noConversion"/>
  </si>
  <si>
    <t>Tesla model 3 front lip ( 3 pcs) gloss</t>
    <phoneticPr fontId="1" type="noConversion"/>
  </si>
  <si>
    <t>SB-TE21F01-G</t>
    <phoneticPr fontId="1" type="noConversion"/>
  </si>
  <si>
    <t>SB-TE21F01-M</t>
    <phoneticPr fontId="1" type="noConversion"/>
  </si>
  <si>
    <t xml:space="preserve">Tesla model 3 front lip ( 3 pcs) matt </t>
    <phoneticPr fontId="1" type="noConversion"/>
  </si>
  <si>
    <t>Tesla model 3 rear diffuser ( 3 pcs) gloss</t>
    <phoneticPr fontId="1" type="noConversion"/>
  </si>
  <si>
    <t>SB-TE05B01-G</t>
    <phoneticPr fontId="1" type="noConversion"/>
  </si>
  <si>
    <t>SB-TE05B01-M</t>
    <phoneticPr fontId="1" type="noConversion"/>
  </si>
  <si>
    <t>Tesla model 3 side skirt ( 4 pcs) gloss</t>
    <phoneticPr fontId="1" type="noConversion"/>
  </si>
  <si>
    <t>Tesla model 3 rear diffuser ( 3 pcs) matt</t>
    <phoneticPr fontId="1" type="noConversion"/>
  </si>
  <si>
    <t>SB-TE16G01-G</t>
    <phoneticPr fontId="1" type="noConversion"/>
  </si>
  <si>
    <t>Tesla model 3 side skirt ( 4 pcs) matt</t>
    <phoneticPr fontId="1" type="noConversion"/>
  </si>
  <si>
    <t>SB-TE16G01-M</t>
    <phoneticPr fontId="1" type="noConversion"/>
  </si>
  <si>
    <t>SB-TE21F01-A</t>
    <phoneticPr fontId="1" type="noConversion"/>
  </si>
  <si>
    <t>SB-TE21F01-B</t>
    <phoneticPr fontId="1" type="noConversion"/>
  </si>
  <si>
    <t>Tesla model 3 body kit full set gloss</t>
    <phoneticPr fontId="1" type="noConversion"/>
  </si>
  <si>
    <t>Tesla model 3 body kit full set matt</t>
    <phoneticPr fontId="1" type="noConversion"/>
  </si>
  <si>
    <t>TOYOTA Supra A90 STANDARD ROCK GUARDS (ABS)</t>
    <phoneticPr fontId="5" type="noConversion"/>
  </si>
  <si>
    <t>SB-VW21F03-A</t>
    <phoneticPr fontId="1" type="noConversion"/>
  </si>
  <si>
    <t>SB-VW21F03-B</t>
    <phoneticPr fontId="1" type="noConversion"/>
  </si>
  <si>
    <t>Golf GTI8 front lip  (3 pieces) gloss</t>
    <phoneticPr fontId="1" type="noConversion"/>
  </si>
  <si>
    <t>Golf GTI8 front lip  (3 pieces) matt</t>
    <phoneticPr fontId="1" type="noConversion"/>
  </si>
  <si>
    <t>Golf GTI8 rear diffuser gloss</t>
    <phoneticPr fontId="1" type="noConversion"/>
  </si>
  <si>
    <t>Golf GTI8 rear diffuser matt</t>
    <phoneticPr fontId="1" type="noConversion"/>
  </si>
  <si>
    <t>W206 C300 ABS front lip (3 pieces) GLOSS</t>
    <phoneticPr fontId="1" type="noConversion"/>
  </si>
  <si>
    <t>W206 C300 rear diffuser- ABS (3 pieces) GLOSS</t>
    <phoneticPr fontId="1" type="noConversion"/>
  </si>
  <si>
    <t>TOYOTA GR86 Carbon Fiber Cold Air Intake- black</t>
    <phoneticPr fontId="5" type="noConversion"/>
  </si>
  <si>
    <t>ARMASBGR86-R</t>
    <phoneticPr fontId="1" type="noConversion"/>
  </si>
  <si>
    <t>TOYOTA GR86 Carbon Fiber Cold Air Intake- black/red</t>
    <phoneticPr fontId="5" type="noConversion"/>
  </si>
  <si>
    <t>ARMAMACA30-A</t>
    <phoneticPr fontId="1" type="noConversion"/>
  </si>
  <si>
    <t>Tier 4
50% 51 Set up</t>
    <phoneticPr fontId="5" type="noConversion"/>
  </si>
  <si>
    <t>G20 B48 AL Cold Air Intake (temperature sensor)</t>
    <phoneticPr fontId="1" type="noConversion"/>
  </si>
  <si>
    <t>CG85-02-00C1</t>
    <phoneticPr fontId="1" type="noConversion"/>
  </si>
  <si>
    <t xml:space="preserve">G20 B48 AL Cold Air Intake- CF Cover (temperature sensor) </t>
    <phoneticPr fontId="1" type="noConversion"/>
  </si>
  <si>
    <t>CG85-02-0A01</t>
    <phoneticPr fontId="1" type="noConversion"/>
  </si>
  <si>
    <t>G20 B48 AL Cold Air Intake (maf sensor)</t>
    <phoneticPr fontId="1" type="noConversion"/>
  </si>
  <si>
    <t>CG85-02-0AC1</t>
    <phoneticPr fontId="1" type="noConversion"/>
  </si>
  <si>
    <t xml:space="preserve">G20 B48 AL Cold Air Intake- CF Cover (maf sensor) </t>
    <phoneticPr fontId="1" type="noConversion"/>
  </si>
  <si>
    <t>CG85-02-0A29</t>
    <phoneticPr fontId="1" type="noConversion"/>
  </si>
  <si>
    <t>G20 B58 AL Cold Air Intake</t>
    <phoneticPr fontId="1" type="noConversion"/>
  </si>
  <si>
    <t>CG85-02-0C29</t>
    <phoneticPr fontId="1" type="noConversion"/>
  </si>
  <si>
    <t>G20 B58 AL Cold Air Intake- CF Cover</t>
    <phoneticPr fontId="1" type="noConversion"/>
  </si>
  <si>
    <t>ARMAAD0RS4-A</t>
    <phoneticPr fontId="1" type="noConversion"/>
  </si>
  <si>
    <t>AUDI S4/RS4/S5/RS5 B9.5 carbon fiber airbox</t>
    <phoneticPr fontId="5" type="noConversion"/>
  </si>
  <si>
    <t>Subaru BRZ ZN8-FA24 Carbon Fiber Cold Air Intake black/red</t>
    <phoneticPr fontId="5" type="noConversion"/>
  </si>
  <si>
    <t>ARMASBGR86-R</t>
    <phoneticPr fontId="5" type="noConversion"/>
  </si>
  <si>
    <t>Subaru BRZ ZN8-FA24 Carbon Fiber Cold Air Intake black</t>
    <phoneticPr fontId="5" type="noConversion"/>
  </si>
  <si>
    <t xml:space="preserve">Benz X290 GT 53 (M256) Carbon Fiber Cold Air Intake </t>
    <phoneticPr fontId="5" type="noConversion"/>
  </si>
  <si>
    <t>CG85-02-0C26</t>
    <phoneticPr fontId="1" type="noConversion"/>
  </si>
  <si>
    <t>Benz AMG LINE forged carbon paddle shifter - black gloss (2022)</t>
    <phoneticPr fontId="1" type="noConversion"/>
  </si>
  <si>
    <t>Benz AMG LINE forged carbon paddle shifter - luminous edition (Blue) (2022)</t>
    <phoneticPr fontId="1" type="noConversion"/>
  </si>
  <si>
    <t>1CCTY39B09-A</t>
    <phoneticPr fontId="1" type="noConversion"/>
  </si>
  <si>
    <t>SB-VW21F03-G</t>
    <phoneticPr fontId="1" type="noConversion"/>
  </si>
  <si>
    <t>SB-VW21F03-M</t>
    <phoneticPr fontId="1" type="noConversion"/>
  </si>
  <si>
    <t>SB-VW26B03-G</t>
    <phoneticPr fontId="1" type="noConversion"/>
  </si>
  <si>
    <t>SB-VW26B03-M</t>
    <phoneticPr fontId="1" type="noConversion"/>
  </si>
  <si>
    <t xml:space="preserve">GTI8 forged carbon wheel paddle shifter - black </t>
    <phoneticPr fontId="1" type="noConversion"/>
  </si>
  <si>
    <t>GTI8 forged carbon wheel paddle shifter - luminous edition (Blue)</t>
    <phoneticPr fontId="1" type="noConversion"/>
  </si>
  <si>
    <t>SB-VW16G03-G</t>
    <phoneticPr fontId="1" type="noConversion"/>
  </si>
  <si>
    <t>SB-VW16G03-M</t>
    <phoneticPr fontId="1" type="noConversion"/>
  </si>
  <si>
    <t>Golf GTI8 side skirt gloss</t>
    <phoneticPr fontId="1" type="noConversion"/>
  </si>
  <si>
    <t>Golf GTI8 side skirt matt</t>
    <phoneticPr fontId="1" type="noConversion"/>
  </si>
  <si>
    <t>Golf GTI8 whole set (front lip + rear diffuser + sideskirt) gloss</t>
    <phoneticPr fontId="1" type="noConversion"/>
  </si>
  <si>
    <t>Golf GTI8 whole set (front lip + rear diffuser + sideskirt) matt</t>
    <phoneticPr fontId="1" type="noConversion"/>
  </si>
  <si>
    <t>ARMAAUDIA5-A</t>
    <phoneticPr fontId="1" type="noConversion"/>
  </si>
  <si>
    <t>ARMAW17763-A</t>
    <phoneticPr fontId="1" type="noConversion"/>
  </si>
  <si>
    <t>1CCTY21F09-A</t>
    <phoneticPr fontId="1" type="noConversion"/>
  </si>
  <si>
    <t>GR YARIS  carbon side skirt (2 pcs)</t>
    <phoneticPr fontId="1" type="noConversion"/>
  </si>
  <si>
    <t xml:space="preserve">GR YARIS carbon body kit whole set </t>
    <phoneticPr fontId="1" type="noConversion"/>
  </si>
  <si>
    <t>GR YARIS carbon front lip  (3 pcs)</t>
    <phoneticPr fontId="1" type="noConversion"/>
  </si>
  <si>
    <t>1CCTY05B09-A</t>
    <phoneticPr fontId="1" type="noConversion"/>
  </si>
  <si>
    <t>1CCTY16G09-A</t>
    <phoneticPr fontId="1" type="noConversion"/>
  </si>
  <si>
    <t>GR YARIS  carbon rear diffuser   (3 pcs)</t>
    <phoneticPr fontId="1" type="noConversion"/>
  </si>
  <si>
    <t>SB-TY40F09-A</t>
    <phoneticPr fontId="1" type="noConversion"/>
  </si>
  <si>
    <t>Toyota Surpa A90 rear canard - Carbon Fiber</t>
    <phoneticPr fontId="1" type="noConversion"/>
  </si>
  <si>
    <t>Toyota Surpa A90 windblock side mirror kit- ABS Carbon Fiber Look</t>
    <phoneticPr fontId="1" type="noConversion"/>
  </si>
  <si>
    <t xml:space="preserve">Toyota Surpa A90 windblock side mirror kit- Carbon Fiber </t>
    <phoneticPr fontId="1" type="noConversion"/>
  </si>
  <si>
    <t>1CCTY40F09-A</t>
    <phoneticPr fontId="1" type="noConversion"/>
  </si>
  <si>
    <t xml:space="preserve">BMW G8X M 3/4 S58 Cold Air intake only (carbon fiber tube + aluminum base) </t>
    <phoneticPr fontId="5" type="noConversion"/>
  </si>
  <si>
    <t>1CCBZ40G03--</t>
    <phoneticPr fontId="1" type="noConversion"/>
  </si>
  <si>
    <t>1CCBZ40G03-B</t>
    <phoneticPr fontId="1" type="noConversion"/>
  </si>
  <si>
    <t>1CCBZ40G04--</t>
    <phoneticPr fontId="1" type="noConversion"/>
  </si>
  <si>
    <t>1CCBZ40G04-B</t>
    <phoneticPr fontId="1" type="noConversion"/>
  </si>
  <si>
    <t>Benz AMG forged carbon paddle shifter - black gloss (2022)</t>
    <phoneticPr fontId="1" type="noConversion"/>
  </si>
  <si>
    <t>Benz AMG forged carbon paddle shifter - luminous edition (Blue) (2022)</t>
    <phoneticPr fontId="1" type="noConversion"/>
  </si>
  <si>
    <t>PORSCHE Taycan</t>
    <phoneticPr fontId="1" type="noConversion"/>
  </si>
  <si>
    <t>Taycan carbon Fiber front lip</t>
    <phoneticPr fontId="5" type="noConversion"/>
  </si>
  <si>
    <t>Taycan carbon Fiber Rear Diffuser</t>
    <phoneticPr fontId="5" type="noConversion"/>
  </si>
  <si>
    <t>Taycan carbon Fiber Side Skirt</t>
    <phoneticPr fontId="5" type="noConversion"/>
  </si>
  <si>
    <t>Taycan carbon Fiber Spoiler</t>
    <phoneticPr fontId="5" type="noConversion"/>
  </si>
  <si>
    <t>1CCPS10B08--</t>
    <phoneticPr fontId="1" type="noConversion"/>
  </si>
  <si>
    <t>1CCPS05B08--</t>
    <phoneticPr fontId="1" type="noConversion"/>
  </si>
  <si>
    <t>1CCPS05B081R/L
1CCPS05B08--</t>
    <phoneticPr fontId="1" type="noConversion"/>
  </si>
  <si>
    <t>1CCPS16G08-A</t>
    <phoneticPr fontId="1" type="noConversion"/>
  </si>
  <si>
    <t>ARMABZ0630-R</t>
    <phoneticPr fontId="1" type="noConversion"/>
  </si>
  <si>
    <t>BENZ W206 C300 (M254) Carbon Fiber Cold Air Intake Black/Red</t>
    <phoneticPr fontId="1" type="noConversion"/>
  </si>
  <si>
    <t>ARMAGOLF8G-C</t>
    <phoneticPr fontId="5" type="noConversion"/>
  </si>
  <si>
    <t>VW GOLF 8 GTI Carbon Fiber Cold Air Intake w/o Front induction (Black)</t>
    <phoneticPr fontId="5" type="noConversion"/>
  </si>
  <si>
    <t>W204 C180 /
W204 C200 /      (M271-DE18ML) carbon fiber airbox  
W204 C250 /    (70-76/76-76/76-72/74-76/ mm aluminum tube)</t>
    <phoneticPr fontId="1" type="noConversion"/>
  </si>
  <si>
    <t>W463 G63 (M157) carbon fiber airbox</t>
    <phoneticPr fontId="1" type="noConversion"/>
  </si>
  <si>
    <t>W464 G63 (M177) carbon fiber airbox</t>
    <phoneticPr fontId="1" type="noConversion"/>
  </si>
  <si>
    <t>NISSAN</t>
    <phoneticPr fontId="1" type="noConversion"/>
  </si>
  <si>
    <t>Nissan Z Carbon Fiber Cold Air Intake</t>
    <phoneticPr fontId="1" type="noConversion"/>
  </si>
  <si>
    <t>ARMANS400Z-L/R</t>
    <phoneticPr fontId="1" type="noConversion"/>
  </si>
  <si>
    <t>ARMABZ0643-A</t>
  </si>
  <si>
    <t>ARMABZ0643-2</t>
    <phoneticPr fontId="1" type="noConversion"/>
  </si>
  <si>
    <t xml:space="preserve">W206 C43 (M139) Carbon Fiber Cold Air Intake </t>
    <phoneticPr fontId="1" type="noConversion"/>
  </si>
  <si>
    <t xml:space="preserve">W206 C43 (M139) Carbon Fiber Radiator Cooling Slam Panel Cover </t>
    <phoneticPr fontId="5" type="noConversion"/>
  </si>
  <si>
    <t>Nissan Z - Air Filter (2PCS - L&amp; R)</t>
    <phoneticPr fontId="11" type="noConversion"/>
  </si>
  <si>
    <t>CS56-AR60075-L
CS56-AR60075-R</t>
    <phoneticPr fontId="11" type="noConversion"/>
  </si>
  <si>
    <t>GOLF 7 GTI / GOLF 7 R / Seat Leon Cupra / Passat380/Skoda Octavia 5E 2.0     (EA888) carbon fiber airbox</t>
    <phoneticPr fontId="1" type="noConversion"/>
  </si>
  <si>
    <t>Taycan carbon Fiber Center Rear Diffuser</t>
    <phoneticPr fontId="5" type="noConversion"/>
  </si>
  <si>
    <t>1CCPS05B081R/L</t>
    <phoneticPr fontId="1" type="noConversion"/>
  </si>
  <si>
    <t>Taycan carbon Fiber Rear Spliter (L/R)</t>
    <phoneticPr fontId="5" type="noConversion"/>
  </si>
  <si>
    <t>2-2</t>
    <phoneticPr fontId="1" type="noConversion"/>
  </si>
  <si>
    <t>2-1</t>
    <phoneticPr fontId="1" type="noConversion"/>
  </si>
  <si>
    <t>Taycan carbon Fiber Front Lip + Rear Diffuser (Center/ Left/ Right)  + side skirt</t>
    <phoneticPr fontId="5" type="noConversion"/>
  </si>
  <si>
    <t>Taycan carbon Fiber Front Lip + Rear Diffuser (Center/ Left/ Right) + side skirt + Spoiler</t>
    <phoneticPr fontId="5" type="noConversion"/>
  </si>
  <si>
    <t>G30 4WD #  CG85-020C27</t>
    <phoneticPr fontId="1" type="noConversion"/>
  </si>
  <si>
    <t>CG85-02-0021 F30 N20-B-</t>
    <phoneticPr fontId="1" type="noConversion"/>
  </si>
  <si>
    <t>1CCFD08F01--</t>
    <phoneticPr fontId="1" type="noConversion"/>
  </si>
  <si>
    <t xml:space="preserve">FORD FOCUS MK4 Carbon Fiber Engine Cover </t>
    <phoneticPr fontId="1" type="noConversion"/>
  </si>
  <si>
    <t>Porsche</t>
    <phoneticPr fontId="1" type="noConversion"/>
  </si>
  <si>
    <t>TOYOTA A90</t>
    <phoneticPr fontId="1" type="noConversion"/>
  </si>
  <si>
    <t xml:space="preserve">TOYOTA A90 SUPRA Carbon Fiber Spoiler </t>
    <phoneticPr fontId="1" type="noConversion"/>
  </si>
  <si>
    <t>TOYOTA A90 SUPRA Carbon Fiber Side Skirts (2PCS)</t>
    <phoneticPr fontId="1" type="noConversion"/>
  </si>
  <si>
    <t>1CCTY10B10--</t>
    <phoneticPr fontId="1" type="noConversion"/>
  </si>
  <si>
    <t>1CCTY13F10-R/L</t>
    <phoneticPr fontId="1" type="noConversion"/>
  </si>
  <si>
    <t>1CCTY16G10-R/L</t>
    <phoneticPr fontId="1" type="noConversion"/>
  </si>
  <si>
    <t>1CCTY13B10-R/L</t>
    <phoneticPr fontId="1" type="noConversion"/>
  </si>
  <si>
    <t>1CCTY05B10-R/L</t>
    <phoneticPr fontId="1" type="noConversion"/>
  </si>
  <si>
    <t>TOYOTA A90 SUPRA Carbon Fiber Front Splitters (L/R)</t>
    <phoneticPr fontId="1" type="noConversion"/>
  </si>
  <si>
    <t>TOYOTA A90 SUPRA Carbon Fiber Diffusers Splitters  (L/R)</t>
    <phoneticPr fontId="1" type="noConversion"/>
  </si>
  <si>
    <t>CS56-AR60076</t>
    <phoneticPr fontId="11" type="noConversion"/>
  </si>
  <si>
    <t xml:space="preserve">W206 C43 Filter </t>
    <phoneticPr fontId="11" type="noConversion"/>
  </si>
  <si>
    <t>Tier 1
30% off
1-5 PCS</t>
    <phoneticPr fontId="1" type="noConversion"/>
  </si>
  <si>
    <t>Tier 3
40% off
Distributor</t>
    <phoneticPr fontId="5" type="noConversion"/>
  </si>
  <si>
    <t>Tier 2
35% off
6-10 PCS</t>
    <phoneticPr fontId="5" type="noConversion"/>
  </si>
  <si>
    <t>1CCTY13B10-</t>
    <phoneticPr fontId="1" type="noConversion"/>
  </si>
  <si>
    <t>TOYOTA A90 SUPRA Carbon Fiber Diffusers Center (L/R) + Splitters  (L/R)</t>
    <phoneticPr fontId="1" type="noConversion"/>
  </si>
  <si>
    <t xml:space="preserve">TOYOTA A90 SUPRA Carbon Fiber CENTER Diffusers (L/R) </t>
    <phoneticPr fontId="1" type="noConversion"/>
  </si>
  <si>
    <t>1CCTY13B10-</t>
  </si>
  <si>
    <t xml:space="preserve">TOYOTA A90 SUPRA Carbon Fiber Body Kit
(front Splitters + Side Skirts + Rear Diffuser + Rear Splitters) </t>
    <phoneticPr fontId="1" type="noConversion"/>
  </si>
  <si>
    <t xml:space="preserve">TOYOTA A90 SUPRA Carbon Fiber Body Kit
(front Splitters + Side Skirts + Rear Diffuser + Rear Splitters+Spoiler) </t>
    <phoneticPr fontId="1" type="noConversion"/>
  </si>
  <si>
    <t>ARMABZC63S-B</t>
    <phoneticPr fontId="1" type="noConversion"/>
  </si>
  <si>
    <t>25-1</t>
    <phoneticPr fontId="1" type="noConversion"/>
  </si>
  <si>
    <t>W205 C63S carbon fiber airbox RACE version 
(with rubber frame)</t>
    <phoneticPr fontId="1" type="noConversion"/>
  </si>
  <si>
    <t>TOYOTA YARIS GR / TOYOTA GR Corolla 
Carbon Fiber cold air intake</t>
    <phoneticPr fontId="5" type="noConversion"/>
  </si>
  <si>
    <t xml:space="preserve">Tiguan (1st Gen) 1.4 carbon fiber airbox </t>
    <phoneticPr fontId="1" type="noConversion"/>
  </si>
  <si>
    <t>VW Tiguan 330 carbon fiber airbox/induct/engine cover/oem air filter</t>
    <phoneticPr fontId="1" type="noConversion"/>
  </si>
  <si>
    <t xml:space="preserve">APRILIA </t>
    <phoneticPr fontId="1" type="noConversion"/>
  </si>
  <si>
    <t xml:space="preserve">RS660 / TUONO660 (2020+) </t>
    <phoneticPr fontId="1" type="noConversion"/>
  </si>
  <si>
    <t>RS660 carbon fiber exhaust protector- Clear Coat</t>
    <phoneticPr fontId="1" type="noConversion"/>
  </si>
  <si>
    <t>RS660 exhaust protector -Black Primer</t>
    <phoneticPr fontId="1" type="noConversion"/>
  </si>
  <si>
    <t>Front Fender w/ Brake Cooling Duct Kit</t>
    <phoneticPr fontId="1" type="noConversion"/>
  </si>
  <si>
    <t xml:space="preserve">HONDA </t>
    <phoneticPr fontId="1" type="noConversion"/>
  </si>
  <si>
    <t xml:space="preserve"> Fuel Tank cover</t>
    <phoneticPr fontId="1" type="noConversion"/>
  </si>
  <si>
    <t>BMW Motorrad</t>
    <phoneticPr fontId="1" type="noConversion"/>
  </si>
  <si>
    <t xml:space="preserve">Headlight Fairing </t>
    <phoneticPr fontId="1" type="noConversion"/>
  </si>
  <si>
    <t xml:space="preserve">Carbon Fiber </t>
    <phoneticPr fontId="1" type="noConversion"/>
  </si>
  <si>
    <t>Aluminum</t>
    <phoneticPr fontId="1" type="noConversion"/>
  </si>
  <si>
    <t>Oil cooler cover with guard net</t>
    <phoneticPr fontId="1" type="noConversion"/>
  </si>
  <si>
    <t xml:space="preserve">S1000RR          (2020+) </t>
    <phoneticPr fontId="1" type="noConversion"/>
  </si>
  <si>
    <t>Carbon Fiber</t>
    <phoneticPr fontId="1" type="noConversion"/>
  </si>
  <si>
    <t>Rear Fender w/ Chain Guard</t>
    <phoneticPr fontId="1" type="noConversion"/>
  </si>
  <si>
    <t xml:space="preserve">MT-15                    (2018+) </t>
    <phoneticPr fontId="1" type="noConversion"/>
  </si>
  <si>
    <t xml:space="preserve">  Headlight Fairing </t>
    <phoneticPr fontId="1" type="noConversion"/>
  </si>
  <si>
    <t>Wide body kit</t>
    <phoneticPr fontId="1" type="noConversion"/>
  </si>
  <si>
    <t xml:space="preserve"> Diffuser</t>
    <phoneticPr fontId="1" type="noConversion"/>
  </si>
  <si>
    <t xml:space="preserve">MT-07 (2014+) </t>
    <phoneticPr fontId="1" type="noConversion"/>
  </si>
  <si>
    <t>SPRINT</t>
    <phoneticPr fontId="1" type="noConversion"/>
  </si>
  <si>
    <t>Headlight cover - w/LED</t>
    <phoneticPr fontId="1" type="noConversion"/>
  </si>
  <si>
    <t>Headlight cover - w/o LED</t>
    <phoneticPr fontId="1" type="noConversion"/>
  </si>
  <si>
    <t>Rear light cover</t>
    <phoneticPr fontId="1" type="noConversion"/>
  </si>
  <si>
    <t>Engine Room Cover</t>
    <phoneticPr fontId="1" type="noConversion"/>
  </si>
  <si>
    <t>Suspension Arm Cover</t>
    <phoneticPr fontId="1" type="noConversion"/>
  </si>
  <si>
    <t>TYPE</t>
  </si>
  <si>
    <t>Material</t>
  </si>
  <si>
    <t>Product name</t>
  </si>
  <si>
    <t>20%  off 
(30pcs)</t>
  </si>
  <si>
    <t>30%  off 
(60pcs)</t>
  </si>
  <si>
    <t>CBR650R</t>
  </si>
  <si>
    <t>Engine Cover (Left &amp;Right)</t>
    <phoneticPr fontId="1" type="noConversion"/>
  </si>
  <si>
    <t>Engine Cover (Left &amp;Right) 2019-2020</t>
    <phoneticPr fontId="1" type="noConversion"/>
  </si>
  <si>
    <t>Engine Cover (Left &amp;Right) 2021+</t>
    <phoneticPr fontId="1" type="noConversion"/>
  </si>
  <si>
    <t>Air intake cover</t>
    <phoneticPr fontId="1" type="noConversion"/>
  </si>
  <si>
    <t>Belly Pan</t>
    <phoneticPr fontId="1" type="noConversion"/>
  </si>
  <si>
    <t>Belt Cover</t>
    <phoneticPr fontId="1" type="noConversion"/>
  </si>
  <si>
    <t>YAMAHA</t>
    <phoneticPr fontId="45" type="noConversion"/>
  </si>
  <si>
    <t>Engine Cover  (Left &amp;Right)</t>
    <phoneticPr fontId="1" type="noConversion"/>
  </si>
  <si>
    <t>Front fender w/ Brake Cooling Duct Kit</t>
    <phoneticPr fontId="1" type="noConversion"/>
  </si>
  <si>
    <t xml:space="preserve">Carbon Fiber
/ Forged </t>
    <phoneticPr fontId="1" type="noConversion"/>
  </si>
  <si>
    <t>Fuel Tank cover</t>
    <phoneticPr fontId="1" type="noConversion"/>
  </si>
  <si>
    <t>Engine Cover  (Left &amp;Right)</t>
    <phoneticPr fontId="45" type="noConversion"/>
  </si>
  <si>
    <t>Front fender w/ Brake Cooling Duct Kit</t>
    <phoneticPr fontId="45" type="noConversion"/>
  </si>
  <si>
    <t xml:space="preserve">Forged Carbon </t>
    <phoneticPr fontId="1" type="noConversion"/>
  </si>
  <si>
    <t>GT300</t>
  </si>
  <si>
    <t>VESPA</t>
    <phoneticPr fontId="45" type="noConversion"/>
  </si>
  <si>
    <t xml:space="preserve">R18
(2020+) </t>
    <phoneticPr fontId="1" type="noConversion"/>
  </si>
  <si>
    <t>R nineT 
(2015+)</t>
    <phoneticPr fontId="1" type="noConversion"/>
  </si>
  <si>
    <t xml:space="preserve">RS660
(2020+) </t>
    <phoneticPr fontId="1" type="noConversion"/>
  </si>
  <si>
    <t>RS660
(2020+)</t>
    <phoneticPr fontId="1" type="noConversion"/>
  </si>
  <si>
    <t>Engine Cover (Left &amp; Right)</t>
    <phoneticPr fontId="1" type="noConversion"/>
  </si>
  <si>
    <t>Horn Cover (Steering Cover)</t>
    <phoneticPr fontId="1" type="noConversion"/>
  </si>
  <si>
    <t>Air Filter Cover with Variable Valve</t>
    <phoneticPr fontId="45" type="noConversion"/>
  </si>
  <si>
    <t>Front Swing Arm Wheel Cover Protector</t>
    <phoneticPr fontId="1" type="noConversion"/>
  </si>
  <si>
    <t>Air Filter Cover with Variable Valve</t>
    <phoneticPr fontId="1" type="noConversion"/>
  </si>
  <si>
    <t>SPRINT
PRIMAVERA LX, S
(3V iget ENGINE)</t>
    <phoneticPr fontId="1" type="noConversion"/>
  </si>
  <si>
    <t xml:space="preserve">S1000R
(2021+) </t>
    <phoneticPr fontId="1" type="noConversion"/>
  </si>
  <si>
    <t xml:space="preserve">R7
(2021+) </t>
    <phoneticPr fontId="1" type="noConversion"/>
  </si>
  <si>
    <t xml:space="preserve">R1
(2015+) </t>
    <phoneticPr fontId="45" type="noConversion"/>
  </si>
  <si>
    <t xml:space="preserve">R6
(2017+) </t>
    <phoneticPr fontId="45" type="noConversion"/>
  </si>
  <si>
    <t>CG33-AR-0006</t>
  </si>
  <si>
    <t>ARMAAD0RS5-7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</si>
</sst>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US$&quot;#,##0_);[Red]\(&quot;US$&quot;#,##0\)"/>
    <numFmt numFmtId="165" formatCode="&quot;US$&quot;#,##0"/>
    <numFmt numFmtId="166" formatCode="0_ "/>
    <numFmt numFmtId="167" formatCode="&quot;US$&quot;#,##0.0"/>
  </numFmts>
  <fonts count="51">
    <font>
      <sz val="12"/>
      <color theme="1"/>
      <name val="Calibri"/>
      <family val="1"/>
      <charset val="136"/>
      <scheme val="minor"/>
    </font>
    <font>
      <sz val="9"/>
      <name val="新細明體"/>
      <family val="1"/>
      <charset val="136"/>
    </font>
    <font>
      <sz val="10"/>
      <color indexed="8"/>
      <name val="Segoe UI"/>
      <family val="2"/>
      <charset val="136"/>
    </font>
    <font>
      <sz val="10"/>
      <color indexed="8"/>
      <name val="新細明體"/>
      <family val="1"/>
      <charset val="136"/>
    </font>
    <font>
      <sz val="9"/>
      <name val="新細明體"/>
      <family val="1"/>
      <charset val="136"/>
    </font>
    <font>
      <sz val="9"/>
      <name val="新細明體"/>
      <family val="1"/>
      <charset val="136"/>
    </font>
    <font>
      <sz val="10"/>
      <name val="Arial"/>
      <family val="2"/>
    </font>
    <font>
      <sz val="9"/>
      <name val="新細明體"/>
      <family val="1"/>
      <charset val="136"/>
    </font>
    <font>
      <sz val="10"/>
      <color indexed="8"/>
      <name val="Arial"/>
      <family val="2"/>
    </font>
    <font>
      <sz val="10"/>
      <color indexed="8"/>
      <name val="Arial"/>
      <family val="2"/>
    </font>
    <font>
      <sz val="12"/>
      <name val="Arial"/>
      <family val="2"/>
    </font>
    <font>
      <sz val="9"/>
      <name val="新細明體"/>
      <family val="1"/>
      <charset val="136"/>
    </font>
    <font>
      <sz val="9"/>
      <name val="新細明體"/>
      <family val="1"/>
      <charset val="136"/>
    </font>
    <font>
      <sz val="10"/>
      <color indexed="8"/>
      <name val="Arial Unicode MS"/>
      <family val="2"/>
    </font>
    <font>
      <sz val="6"/>
      <name val="ＭＳ Ｐゴシック"/>
      <family val="2"/>
      <charset val="128"/>
    </font>
    <font>
      <b/>
      <sz val="10"/>
      <color indexed="10"/>
      <name val="Segoe UI"/>
      <family val="2"/>
      <charset val="136"/>
    </font>
    <font>
      <b/>
      <sz val="10"/>
      <color indexed="10"/>
      <name val="Arial"/>
      <family val="2"/>
    </font>
    <font>
      <sz val="9"/>
      <name val="新細明體"/>
      <family val="1"/>
      <charset val="136"/>
    </font>
    <font>
      <sz val="9"/>
      <name val="新細明體"/>
      <family val="1"/>
      <charset val="136"/>
    </font>
    <font>
      <sz val="9"/>
      <name val="新細明體"/>
      <family val="1"/>
      <charset val="136"/>
    </font>
    <font>
      <sz val="10"/>
      <name val="細明體"/>
      <family val="3"/>
      <charset val="136"/>
    </font>
    <font>
      <sz val="11"/>
      <name val="Arial"/>
      <family val="2"/>
    </font>
    <font>
      <sz val="10"/>
      <color indexed="8"/>
      <name val="微軟正黑體"/>
      <family val="2"/>
      <charset val="136"/>
    </font>
    <font>
      <sz val="9"/>
      <name val="新細明體"/>
      <family val="1"/>
      <charset val="136"/>
    </font>
    <font>
      <sz val="9"/>
      <name val="新細明體"/>
      <family val="1"/>
      <charset val="136"/>
    </font>
    <font>
      <sz val="9"/>
      <name val="新細明體"/>
      <family val="1"/>
      <charset val="136"/>
    </font>
    <font>
      <sz val="9"/>
      <name val="新細明體"/>
      <family val="1"/>
      <charset val="136"/>
    </font>
    <font>
      <sz val="12"/>
      <color theme="1"/>
      <name val="Calibri"/>
      <family val="1"/>
      <charset val="136"/>
      <scheme val="minor"/>
    </font>
    <font>
      <sz val="10"/>
      <color theme="1"/>
      <name val="Segoe UI"/>
      <family val="2"/>
      <charset val="136"/>
    </font>
    <font>
      <b/>
      <sz val="12"/>
      <color theme="1"/>
      <name val="Segoe UI"/>
      <family val="2"/>
      <charset val="136"/>
    </font>
    <font>
      <sz val="12"/>
      <color theme="1"/>
      <name val="Arial"/>
      <family val="2"/>
    </font>
    <font>
      <sz val="10"/>
      <color theme="1"/>
      <name val="Arial"/>
      <family val="2"/>
    </font>
    <font>
      <b/>
      <sz val="12"/>
      <color theme="1"/>
      <name val="Arial"/>
      <family val="2"/>
    </font>
    <font>
      <sz val="12"/>
      <color theme="6"/>
      <name val="Arial"/>
      <family val="2"/>
    </font>
    <font>
      <sz val="11"/>
      <color theme="1"/>
      <name val="Arial"/>
      <family val="2"/>
    </font>
    <font>
      <b/>
      <sz val="10"/>
      <color theme="1"/>
      <name val="Arial"/>
      <family val="2"/>
    </font>
    <font>
      <sz val="12"/>
      <name val="Calibri"/>
      <family val="1"/>
      <scheme val="minor"/>
    </font>
    <font>
      <b/>
      <i/>
      <sz val="18"/>
      <color theme="1"/>
      <name val="Arial"/>
      <family val="2"/>
    </font>
    <font>
      <sz val="24"/>
      <color theme="1"/>
      <name val="Arial"/>
      <family val="2"/>
    </font>
    <font>
      <b/>
      <i/>
      <sz val="18"/>
      <color theme="1"/>
      <name val="Segoe UI"/>
      <family val="2"/>
      <charset val="136"/>
    </font>
    <font>
      <b/>
      <i/>
      <sz val="14"/>
      <color theme="1"/>
      <name val="Segoe UI"/>
      <family val="2"/>
      <charset val="136"/>
    </font>
    <font>
      <b/>
      <i/>
      <sz val="14"/>
      <color theme="1"/>
      <name val="Arial"/>
      <family val="2"/>
    </font>
    <font>
      <sz val="10"/>
      <name val="新細明體"/>
      <family val="2"/>
      <charset val="136"/>
    </font>
    <font>
      <b/>
      <sz val="12"/>
      <name val="Arial"/>
      <family val="2"/>
    </font>
    <font>
      <sz val="10"/>
      <color rgb="FFFF0000"/>
      <name val="Arial"/>
      <family val="2"/>
    </font>
    <font>
      <sz val="9"/>
      <name val="Calibri"/>
      <family val="1"/>
      <charset val="136"/>
      <scheme val="minor"/>
    </font>
    <font>
      <sz val="12"/>
      <color theme="1"/>
      <name val="Calibri"/>
      <family val="2"/>
    </font>
    <font>
      <sz val="12"/>
      <name val="Calibri"/>
      <family val="2"/>
    </font>
    <font>
      <sz val="12"/>
      <color indexed="8"/>
      <name val="Calibri"/>
      <family val="2"/>
    </font>
    <font>
      <b/>
      <i/>
      <sz val="12"/>
      <color theme="1"/>
      <name val="Calibri"/>
      <family val="2"/>
    </font>
    <font>
      <b/>
      <sz val="12"/>
      <color theme="1"/>
      <name val="Calibri"/>
      <family val="2"/>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s>
  <cellStyleXfs count="9">
    <xf numFmtId="0" fontId="0" fillId="0" borderId="0">
      <alignment vertical="center"/>
    </xf>
    <xf numFmtId="0" fontId="27" fillId="0" borderId="0">
      <alignment vertical="center"/>
    </xf>
    <xf numFmtId="0" fontId="27" fillId="0" borderId="0">
      <alignment vertical="center"/>
    </xf>
    <xf numFmtId="0" fontId="27" fillId="0" borderId="0"/>
    <xf numFmtId="0" fontId="27" fillId="0" borderId="0"/>
    <xf numFmtId="0" fontId="27" fillId="0" borderId="0"/>
    <xf numFmtId="0" fontId="27" fillId="0" borderId="0"/>
    <xf numFmtId="0" fontId="27" fillId="0" borderId="0"/>
    <xf numFmtId="0" fontId="27" fillId="0" borderId="0"/>
  </cellStyleXfs>
  <cellXfs count="170">
    <xf numFmtId="0" fontId="0" fillId="0" borderId="0" xfId="0">
      <alignment vertical="center"/>
    </xf>
    <xf numFmtId="0" fontId="28" fillId="0" borderId="1" xfId="0" applyFont="1" applyBorder="1" applyAlignment="1">
      <alignment horizontal="center" vertical="center"/>
    </xf>
    <xf numFmtId="0" fontId="2" fillId="0" borderId="1" xfId="0" applyFont="1" applyBorder="1" applyAlignment="1">
      <alignment horizontal="left" vertical="center"/>
    </xf>
    <xf numFmtId="164" fontId="28" fillId="0" borderId="1" xfId="0" applyNumberFormat="1" applyFont="1" applyBorder="1" applyAlignment="1">
      <alignment horizontal="center" vertical="center"/>
    </xf>
    <xf numFmtId="0" fontId="28" fillId="0" borderId="1" xfId="0" applyFont="1" applyBorder="1" applyAlignment="1">
      <alignment horizontal="left" vertical="center" wrapText="1"/>
    </xf>
    <xf numFmtId="0" fontId="29" fillId="2" borderId="1" xfId="0" applyFont="1" applyFill="1" applyBorder="1" applyAlignment="1">
      <alignment horizontal="center" vertical="center"/>
    </xf>
    <xf numFmtId="164" fontId="29" fillId="2" borderId="1" xfId="0" applyNumberFormat="1" applyFont="1" applyFill="1" applyBorder="1" applyAlignment="1">
      <alignment horizontal="center" vertical="center"/>
    </xf>
    <xf numFmtId="0" fontId="2" fillId="0" borderId="1" xfId="0" applyFont="1" applyBorder="1" applyAlignment="1">
      <alignment horizontal="left" vertical="center" wrapText="1"/>
    </xf>
    <xf numFmtId="164" fontId="6" fillId="0" borderId="1" xfId="0" applyNumberFormat="1" applyFont="1" applyBorder="1" applyAlignment="1">
      <alignment horizontal="center" vertical="center"/>
    </xf>
    <xf numFmtId="0" fontId="31" fillId="0" borderId="1" xfId="0" applyFont="1" applyBorder="1" applyAlignment="1">
      <alignment horizontal="center" vertical="center"/>
    </xf>
    <xf numFmtId="164" fontId="31" fillId="0" borderId="1" xfId="0" applyNumberFormat="1" applyFont="1" applyBorder="1" applyAlignment="1">
      <alignment horizontal="center" vertical="center"/>
    </xf>
    <xf numFmtId="0" fontId="9" fillId="0" borderId="1" xfId="0" applyFont="1" applyBorder="1" applyAlignment="1">
      <alignment horizontal="left" vertical="center"/>
    </xf>
    <xf numFmtId="0" fontId="6" fillId="0" borderId="1" xfId="2" applyFont="1" applyBorder="1" applyAlignment="1">
      <alignment horizontal="left" vertical="center" wrapText="1"/>
    </xf>
    <xf numFmtId="0" fontId="31" fillId="0" borderId="1" xfId="2" applyFont="1" applyBorder="1" applyAlignment="1">
      <alignment horizontal="left" vertical="center" wrapText="1"/>
    </xf>
    <xf numFmtId="0" fontId="10" fillId="0" borderId="0" xfId="0" applyFont="1">
      <alignment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30" fillId="0" borderId="0" xfId="0" applyFont="1">
      <alignment vertical="center"/>
    </xf>
    <xf numFmtId="0" fontId="32" fillId="2" borderId="1" xfId="0" applyFont="1" applyFill="1" applyBorder="1" applyAlignment="1">
      <alignment horizontal="center" vertical="center"/>
    </xf>
    <xf numFmtId="164" fontId="32" fillId="2" borderId="1" xfId="0" applyNumberFormat="1" applyFont="1" applyFill="1" applyBorder="1" applyAlignment="1">
      <alignment horizontal="center" vertical="center"/>
    </xf>
    <xf numFmtId="164" fontId="6" fillId="0" borderId="2"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33" fillId="0" borderId="0" xfId="0" applyFont="1">
      <alignment vertical="center"/>
    </xf>
    <xf numFmtId="0" fontId="6" fillId="0" borderId="1" xfId="0" applyFont="1" applyBorder="1" applyAlignment="1">
      <alignment horizontal="center" vertical="center" wrapText="1"/>
    </xf>
    <xf numFmtId="0" fontId="6" fillId="0" borderId="1" xfId="0" applyFont="1" applyBorder="1" applyAlignment="1">
      <alignment vertical="center" wrapText="1"/>
    </xf>
    <xf numFmtId="165" fontId="6" fillId="0" borderId="1" xfId="0" applyNumberFormat="1" applyFont="1" applyBorder="1" applyAlignment="1">
      <alignment horizontal="center" vertical="center" wrapText="1"/>
    </xf>
    <xf numFmtId="0" fontId="31" fillId="0" borderId="1" xfId="0" applyFont="1" applyBorder="1" applyAlignment="1">
      <alignment vertical="center" wrapText="1"/>
    </xf>
    <xf numFmtId="164" fontId="32" fillId="2" borderId="1" xfId="0" applyNumberFormat="1" applyFont="1" applyFill="1" applyBorder="1" applyAlignment="1">
      <alignment horizontal="center" vertical="center" wrapText="1"/>
    </xf>
    <xf numFmtId="0" fontId="30" fillId="0" borderId="1" xfId="0" applyFont="1" applyBorder="1">
      <alignment vertical="center"/>
    </xf>
    <xf numFmtId="0" fontId="33" fillId="0" borderId="1" xfId="0" applyFont="1" applyBorder="1">
      <alignment vertical="center"/>
    </xf>
    <xf numFmtId="0" fontId="10" fillId="0" borderId="1" xfId="0" applyFont="1" applyBorder="1">
      <alignment vertical="center"/>
    </xf>
    <xf numFmtId="164" fontId="6" fillId="0" borderId="1" xfId="0" applyNumberFormat="1" applyFont="1" applyBorder="1">
      <alignment vertical="center"/>
    </xf>
    <xf numFmtId="0" fontId="6" fillId="0" borderId="1" xfId="0" applyFont="1" applyBorder="1" applyAlignment="1">
      <alignment horizontal="left" vertical="center" wrapText="1"/>
    </xf>
    <xf numFmtId="0" fontId="0" fillId="0" borderId="1" xfId="0" applyBorder="1">
      <alignment vertical="center"/>
    </xf>
    <xf numFmtId="0" fontId="13" fillId="0" borderId="1" xfId="1" applyFont="1" applyBorder="1" applyAlignment="1">
      <alignment horizontal="left" vertical="center"/>
    </xf>
    <xf numFmtId="0" fontId="10" fillId="0" borderId="1" xfId="0" applyFont="1" applyBorder="1" applyAlignment="1">
      <alignment horizontal="left" vertical="center" wrapText="1"/>
    </xf>
    <xf numFmtId="0" fontId="29" fillId="2" borderId="1" xfId="0" applyFont="1" applyFill="1" applyBorder="1" applyAlignment="1">
      <alignment horizontal="center" vertical="center" wrapText="1"/>
    </xf>
    <xf numFmtId="0" fontId="0" fillId="0" borderId="0" xfId="0" applyAlignment="1">
      <alignment vertical="center" wrapText="1"/>
    </xf>
    <xf numFmtId="0" fontId="31" fillId="0" borderId="1" xfId="0" applyFont="1" applyBorder="1" applyAlignment="1">
      <alignment horizontal="left" vertical="center"/>
    </xf>
    <xf numFmtId="0" fontId="31" fillId="0" borderId="1" xfId="0" applyFont="1" applyBorder="1" applyAlignment="1">
      <alignment horizontal="left" vertical="center" wrapText="1"/>
    </xf>
    <xf numFmtId="0" fontId="32" fillId="2" borderId="1" xfId="0" applyFont="1" applyFill="1" applyBorder="1" applyAlignment="1">
      <alignment horizontal="center" vertical="center" wrapText="1"/>
    </xf>
    <xf numFmtId="0" fontId="10" fillId="0" borderId="1" xfId="0" applyFont="1" applyBorder="1" applyAlignment="1">
      <alignment horizontal="center" vertical="center" wrapText="1"/>
    </xf>
    <xf numFmtId="40" fontId="30" fillId="0" borderId="1" xfId="0" applyNumberFormat="1" applyFont="1" applyBorder="1" applyAlignment="1">
      <alignment horizontal="center" vertical="center" wrapText="1"/>
    </xf>
    <xf numFmtId="0" fontId="34" fillId="0" borderId="1" xfId="0" applyFont="1" applyBorder="1" applyAlignment="1">
      <alignment horizontal="center" vertical="center" wrapText="1"/>
    </xf>
    <xf numFmtId="164" fontId="35" fillId="2" borderId="1" xfId="0" applyNumberFormat="1" applyFont="1" applyFill="1" applyBorder="1" applyAlignment="1">
      <alignment horizontal="center" vertical="center" wrapText="1"/>
    </xf>
    <xf numFmtId="0" fontId="0" fillId="0" borderId="0" xfId="0" applyAlignment="1"/>
    <xf numFmtId="0" fontId="30" fillId="0" borderId="0" xfId="0" applyFont="1" applyAlignment="1"/>
    <xf numFmtId="40" fontId="10" fillId="0" borderId="1" xfId="0" applyNumberFormat="1" applyFont="1" applyBorder="1" applyAlignment="1">
      <alignment horizontal="center" vertical="center" wrapText="1"/>
    </xf>
    <xf numFmtId="0" fontId="10" fillId="0" borderId="0" xfId="0" applyFont="1" applyAlignment="1">
      <alignment vertical="center" wrapText="1"/>
    </xf>
    <xf numFmtId="0" fontId="36" fillId="0" borderId="0" xfId="0" applyFont="1">
      <alignment vertical="center"/>
    </xf>
    <xf numFmtId="0" fontId="21" fillId="0" borderId="1" xfId="0" applyFont="1" applyBorder="1" applyAlignment="1">
      <alignment horizontal="center" vertical="center" wrapText="1"/>
    </xf>
    <xf numFmtId="166" fontId="30" fillId="0" borderId="1" xfId="0" applyNumberFormat="1" applyFont="1" applyBorder="1" applyAlignment="1">
      <alignment horizontal="center" vertical="center" wrapText="1"/>
    </xf>
    <xf numFmtId="0" fontId="32" fillId="3" borderId="1" xfId="0" applyFont="1" applyFill="1" applyBorder="1" applyAlignment="1">
      <alignment horizontal="center" vertical="center"/>
    </xf>
    <xf numFmtId="0" fontId="30" fillId="3" borderId="1" xfId="0" applyFont="1" applyFill="1" applyBorder="1" applyAlignment="1">
      <alignment horizontal="center" vertical="center"/>
    </xf>
    <xf numFmtId="164" fontId="31" fillId="3" borderId="1" xfId="0" applyNumberFormat="1" applyFont="1" applyFill="1" applyBorder="1" applyAlignment="1">
      <alignment horizontal="center" vertical="center"/>
    </xf>
    <xf numFmtId="0" fontId="32" fillId="2" borderId="1" xfId="0" applyFont="1" applyFill="1" applyBorder="1" applyAlignment="1">
      <alignment horizontal="left" vertical="center"/>
    </xf>
    <xf numFmtId="0" fontId="0" fillId="0" borderId="0" xfId="0" applyAlignment="1">
      <alignment horizontal="left" vertical="center"/>
    </xf>
    <xf numFmtId="0" fontId="32" fillId="0" borderId="1" xfId="0" applyFont="1" applyBorder="1" applyAlignment="1">
      <alignment horizontal="center" vertical="center"/>
    </xf>
    <xf numFmtId="164" fontId="0" fillId="0" borderId="0" xfId="0" applyNumberFormat="1">
      <alignment vertical="center"/>
    </xf>
    <xf numFmtId="0" fontId="30" fillId="0" borderId="1" xfId="0" applyFont="1" applyBorder="1" applyAlignment="1">
      <alignment horizontal="center" vertical="center" wrapText="1"/>
    </xf>
    <xf numFmtId="0" fontId="31" fillId="0" borderId="3" xfId="0" applyFont="1" applyBorder="1" applyAlignment="1">
      <alignment horizontal="center" vertical="center"/>
    </xf>
    <xf numFmtId="164" fontId="0" fillId="0" borderId="1" xfId="0" applyNumberFormat="1" applyBorder="1">
      <alignment vertical="center"/>
    </xf>
    <xf numFmtId="0" fontId="31" fillId="0" borderId="1" xfId="0" applyFont="1" applyBorder="1" applyAlignment="1">
      <alignment horizontal="center" vertical="center" wrapText="1"/>
    </xf>
    <xf numFmtId="0" fontId="30" fillId="3" borderId="1" xfId="0" applyFont="1" applyFill="1" applyBorder="1">
      <alignment vertical="center"/>
    </xf>
    <xf numFmtId="0" fontId="6" fillId="3" borderId="1" xfId="0" applyFont="1" applyFill="1" applyBorder="1" applyAlignment="1">
      <alignment horizontal="center" vertical="center"/>
    </xf>
    <xf numFmtId="0" fontId="6" fillId="3" borderId="1" xfId="0" applyFont="1" applyFill="1" applyBorder="1" applyAlignment="1">
      <alignment horizontal="left" vertical="center"/>
    </xf>
    <xf numFmtId="0" fontId="31" fillId="3" borderId="1" xfId="0" applyFont="1" applyFill="1" applyBorder="1" applyAlignment="1">
      <alignment horizontal="left" vertical="center" wrapText="1"/>
    </xf>
    <xf numFmtId="164" fontId="6" fillId="3" borderId="1" xfId="0" applyNumberFormat="1" applyFont="1" applyFill="1" applyBorder="1" applyAlignment="1">
      <alignment horizontal="center" vertical="center"/>
    </xf>
    <xf numFmtId="0" fontId="30" fillId="3" borderId="0" xfId="0" applyFont="1" applyFill="1">
      <alignment vertical="center"/>
    </xf>
    <xf numFmtId="0" fontId="6" fillId="0" borderId="4" xfId="0" applyFont="1" applyBorder="1" applyAlignment="1">
      <alignment horizontal="left" vertical="center"/>
    </xf>
    <xf numFmtId="164" fontId="43" fillId="4" borderId="1" xfId="0" applyNumberFormat="1" applyFont="1" applyFill="1" applyBorder="1" applyAlignment="1">
      <alignment horizontal="center" vertical="center"/>
    </xf>
    <xf numFmtId="164" fontId="43" fillId="4" borderId="1" xfId="0" applyNumberFormat="1" applyFont="1" applyFill="1" applyBorder="1" applyAlignment="1">
      <alignment horizontal="center" vertical="center" wrapText="1"/>
    </xf>
    <xf numFmtId="0" fontId="31" fillId="3" borderId="1" xfId="0" applyFont="1" applyFill="1" applyBorder="1" applyAlignment="1">
      <alignment horizontal="left" vertical="center"/>
    </xf>
    <xf numFmtId="0" fontId="6" fillId="0" borderId="1" xfId="0" applyFont="1" applyBorder="1" applyAlignment="1">
      <alignment horizontal="left" wrapText="1"/>
    </xf>
    <xf numFmtId="0" fontId="6" fillId="0" borderId="4" xfId="0" applyFont="1" applyBorder="1" applyAlignment="1">
      <alignment horizontal="left" vertical="center" wrapText="1"/>
    </xf>
    <xf numFmtId="0" fontId="44" fillId="4" borderId="1" xfId="0" applyFont="1" applyFill="1" applyBorder="1" applyAlignment="1">
      <alignment horizontal="left" vertical="center"/>
    </xf>
    <xf numFmtId="0" fontId="44" fillId="4" borderId="1" xfId="0" applyFont="1" applyFill="1" applyBorder="1" applyAlignment="1">
      <alignment horizontal="left" vertical="center" wrapText="1"/>
    </xf>
    <xf numFmtId="164" fontId="44" fillId="4" borderId="1" xfId="0" applyNumberFormat="1" applyFont="1" applyFill="1" applyBorder="1" applyAlignment="1">
      <alignment horizontal="center" vertical="center"/>
    </xf>
    <xf numFmtId="49" fontId="6" fillId="0" borderId="1" xfId="0" applyNumberFormat="1" applyFont="1" applyBorder="1" applyAlignment="1">
      <alignment horizontal="center" vertical="center"/>
    </xf>
    <xf numFmtId="0" fontId="8" fillId="3" borderId="1" xfId="0" applyFont="1" applyFill="1" applyBorder="1" applyAlignment="1">
      <alignment horizontal="left" vertical="center" wrapText="1"/>
    </xf>
    <xf numFmtId="0" fontId="30" fillId="0" borderId="3" xfId="0" applyFont="1" applyBorder="1">
      <alignment vertical="center"/>
    </xf>
    <xf numFmtId="49" fontId="31" fillId="0" borderId="1" xfId="0" applyNumberFormat="1" applyFont="1" applyBorder="1" applyAlignment="1">
      <alignment horizontal="center" vertical="center"/>
    </xf>
    <xf numFmtId="164" fontId="31" fillId="6" borderId="1" xfId="0" applyNumberFormat="1" applyFont="1" applyFill="1" applyBorder="1" applyAlignment="1">
      <alignment horizontal="center" vertical="center"/>
    </xf>
    <xf numFmtId="164" fontId="6" fillId="6"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35" fillId="6" borderId="1" xfId="0" applyFont="1" applyFill="1" applyBorder="1" applyAlignment="1">
      <alignment horizontal="left" vertical="center" wrapText="1"/>
    </xf>
    <xf numFmtId="0" fontId="35" fillId="6" borderId="1" xfId="2" applyFont="1" applyFill="1" applyBorder="1" applyAlignment="1">
      <alignment horizontal="left" vertical="center" wrapText="1"/>
    </xf>
    <xf numFmtId="164" fontId="31" fillId="6" borderId="1" xfId="2" quotePrefix="1" applyNumberFormat="1" applyFont="1" applyFill="1" applyBorder="1" applyAlignment="1">
      <alignment horizontal="center" vertical="center"/>
    </xf>
    <xf numFmtId="0" fontId="46" fillId="0" borderId="1" xfId="0" applyFont="1" applyBorder="1" applyAlignment="1">
      <alignment horizontal="center" vertical="center" wrapText="1"/>
    </xf>
    <xf numFmtId="0" fontId="47" fillId="0" borderId="1" xfId="0" applyFont="1" applyBorder="1" applyAlignment="1">
      <alignment horizontal="center" vertical="center" wrapText="1"/>
    </xf>
    <xf numFmtId="165" fontId="47" fillId="0" borderId="1" xfId="0" applyNumberFormat="1" applyFont="1" applyBorder="1" applyAlignment="1">
      <alignment horizontal="center" vertical="center"/>
    </xf>
    <xf numFmtId="0" fontId="46" fillId="0" borderId="10" xfId="0" applyFont="1" applyBorder="1" applyAlignment="1">
      <alignment horizontal="center" vertical="center" wrapText="1"/>
    </xf>
    <xf numFmtId="0" fontId="47" fillId="0" borderId="10" xfId="0" applyFont="1" applyBorder="1" applyAlignment="1">
      <alignment horizontal="center" vertical="center" wrapText="1"/>
    </xf>
    <xf numFmtId="165" fontId="47" fillId="0" borderId="10" xfId="0" applyNumberFormat="1" applyFont="1" applyBorder="1" applyAlignment="1">
      <alignment horizontal="center" vertical="center"/>
    </xf>
    <xf numFmtId="165" fontId="46" fillId="0" borderId="1" xfId="0" applyNumberFormat="1" applyFont="1" applyBorder="1" applyAlignment="1">
      <alignment horizontal="center" vertical="center"/>
    </xf>
    <xf numFmtId="0" fontId="46" fillId="0" borderId="1" xfId="0" applyFont="1" applyBorder="1" applyAlignment="1">
      <alignment horizontal="center" vertical="center"/>
    </xf>
    <xf numFmtId="0" fontId="46" fillId="0" borderId="0" xfId="0" applyFont="1" applyAlignment="1">
      <alignment horizontal="center" vertical="center"/>
    </xf>
    <xf numFmtId="0" fontId="46" fillId="0" borderId="11" xfId="0" applyFont="1" applyBorder="1" applyAlignment="1">
      <alignment horizontal="center" vertical="center" wrapText="1"/>
    </xf>
    <xf numFmtId="0" fontId="47" fillId="0" borderId="11" xfId="0" applyFont="1" applyBorder="1" applyAlignment="1">
      <alignment horizontal="center" vertical="center" wrapText="1"/>
    </xf>
    <xf numFmtId="165" fontId="47" fillId="0" borderId="11" xfId="0" applyNumberFormat="1" applyFont="1" applyBorder="1" applyAlignment="1">
      <alignment horizontal="center" vertical="center"/>
    </xf>
    <xf numFmtId="165" fontId="47" fillId="0" borderId="1" xfId="3" applyNumberFormat="1" applyFont="1" applyBorder="1" applyAlignment="1">
      <alignment horizontal="center" vertical="center"/>
    </xf>
    <xf numFmtId="0" fontId="47" fillId="0" borderId="1" xfId="6" applyFont="1" applyBorder="1" applyAlignment="1">
      <alignment horizontal="left" vertical="center" wrapText="1"/>
    </xf>
    <xf numFmtId="0" fontId="50" fillId="2" borderId="1" xfId="0" applyFont="1" applyFill="1" applyBorder="1" applyAlignment="1">
      <alignment horizontal="center" vertical="center"/>
    </xf>
    <xf numFmtId="0" fontId="50" fillId="2" borderId="1" xfId="0" applyFont="1" applyFill="1" applyBorder="1">
      <alignment vertical="center"/>
    </xf>
    <xf numFmtId="164" fontId="50" fillId="2" borderId="1" xfId="0" applyNumberFormat="1" applyFont="1" applyFill="1" applyBorder="1" applyAlignment="1">
      <alignment horizontal="center" vertical="center"/>
    </xf>
    <xf numFmtId="164" fontId="50" fillId="2" borderId="1" xfId="0" applyNumberFormat="1" applyFont="1" applyFill="1" applyBorder="1" applyAlignment="1">
      <alignment horizontal="center" vertical="center" wrapText="1"/>
    </xf>
    <xf numFmtId="0" fontId="47" fillId="0" borderId="1" xfId="0" applyFont="1" applyBorder="1" applyAlignment="1">
      <alignment vertical="center" wrapText="1"/>
    </xf>
    <xf numFmtId="167" fontId="46" fillId="0" borderId="1" xfId="0" applyNumberFormat="1" applyFont="1" applyBorder="1" applyAlignment="1">
      <alignment horizontal="center" vertical="center"/>
    </xf>
    <xf numFmtId="0" fontId="47" fillId="0" borderId="1" xfId="0" applyFont="1" applyBorder="1">
      <alignment vertical="center"/>
    </xf>
    <xf numFmtId="0" fontId="46" fillId="0" borderId="0" xfId="0" applyFont="1">
      <alignment vertical="center"/>
    </xf>
    <xf numFmtId="0" fontId="48" fillId="0" borderId="1" xfId="0" applyFont="1" applyBorder="1">
      <alignment vertical="center"/>
    </xf>
    <xf numFmtId="0" fontId="48" fillId="0" borderId="1" xfId="0" applyFont="1" applyBorder="1" applyAlignment="1">
      <alignment vertical="center" wrapText="1"/>
    </xf>
    <xf numFmtId="0" fontId="47" fillId="0" borderId="10" xfId="0" applyFont="1" applyBorder="1" applyAlignment="1">
      <alignment vertical="center" wrapText="1"/>
    </xf>
    <xf numFmtId="0" fontId="47" fillId="0" borderId="11" xfId="0" applyFont="1" applyBorder="1" applyAlignment="1">
      <alignment vertical="center" wrapText="1"/>
    </xf>
    <xf numFmtId="0" fontId="46" fillId="0" borderId="1" xfId="0" applyFont="1" applyBorder="1" applyAlignment="1">
      <alignment vertical="center" wrapText="1"/>
    </xf>
    <xf numFmtId="0" fontId="37" fillId="5" borderId="1" xfId="0" applyFont="1" applyFill="1" applyBorder="1" applyAlignment="1">
      <alignment horizontal="center" vertical="center"/>
    </xf>
    <xf numFmtId="0" fontId="32" fillId="4" borderId="1" xfId="0" applyFont="1" applyFill="1" applyBorder="1" applyAlignment="1">
      <alignment horizontal="center" vertical="center"/>
    </xf>
    <xf numFmtId="0" fontId="37" fillId="5" borderId="3" xfId="0" applyFont="1" applyFill="1" applyBorder="1" applyAlignment="1">
      <alignment horizontal="center" vertical="center"/>
    </xf>
    <xf numFmtId="0" fontId="37" fillId="5" borderId="4" xfId="0" applyFont="1" applyFill="1" applyBorder="1" applyAlignment="1">
      <alignment horizontal="center" vertical="center"/>
    </xf>
    <xf numFmtId="0" fontId="37" fillId="5" borderId="5" xfId="0" applyFont="1" applyFill="1" applyBorder="1" applyAlignment="1">
      <alignment horizontal="center" vertical="center"/>
    </xf>
    <xf numFmtId="0" fontId="32" fillId="4" borderId="1" xfId="0" applyFont="1" applyFill="1" applyBorder="1" applyAlignment="1">
      <alignment horizontal="center" vertical="center" wrapText="1"/>
    </xf>
    <xf numFmtId="0" fontId="35" fillId="6" borderId="3" xfId="0" applyFont="1" applyFill="1" applyBorder="1" applyAlignment="1">
      <alignment horizontal="center" vertical="center"/>
    </xf>
    <xf numFmtId="0" fontId="35" fillId="6" borderId="4" xfId="0" applyFont="1" applyFill="1" applyBorder="1" applyAlignment="1">
      <alignment horizontal="center" vertical="center"/>
    </xf>
    <xf numFmtId="0" fontId="35" fillId="6" borderId="5" xfId="0" applyFont="1" applyFill="1" applyBorder="1" applyAlignment="1">
      <alignment horizontal="center" vertical="center"/>
    </xf>
    <xf numFmtId="0" fontId="32" fillId="4" borderId="3" xfId="0" applyFont="1" applyFill="1" applyBorder="1" applyAlignment="1">
      <alignment horizontal="center" vertical="center"/>
    </xf>
    <xf numFmtId="0" fontId="32" fillId="4" borderId="4" xfId="0" applyFont="1" applyFill="1" applyBorder="1" applyAlignment="1">
      <alignment horizontal="center" vertical="center"/>
    </xf>
    <xf numFmtId="0" fontId="32" fillId="4" borderId="5" xfId="0" applyFont="1" applyFill="1" applyBorder="1" applyAlignment="1">
      <alignment horizontal="center" vertical="center"/>
    </xf>
    <xf numFmtId="0" fontId="38" fillId="0" borderId="3" xfId="0" applyFont="1" applyBorder="1" applyAlignment="1">
      <alignment horizontal="center" vertical="center"/>
    </xf>
    <xf numFmtId="0" fontId="38" fillId="0" borderId="4" xfId="0" applyFont="1" applyBorder="1" applyAlignment="1">
      <alignment horizontal="center" vertical="center"/>
    </xf>
    <xf numFmtId="0" fontId="38" fillId="0" borderId="5" xfId="0" applyFont="1" applyBorder="1" applyAlignment="1">
      <alignment horizontal="center" vertical="center"/>
    </xf>
    <xf numFmtId="0" fontId="41" fillId="5" borderId="3" xfId="0" applyFont="1" applyFill="1" applyBorder="1" applyAlignment="1">
      <alignment horizontal="center" vertical="center"/>
    </xf>
    <xf numFmtId="0" fontId="41" fillId="5" borderId="4" xfId="0" applyFont="1" applyFill="1" applyBorder="1" applyAlignment="1">
      <alignment horizontal="center" vertical="center"/>
    </xf>
    <xf numFmtId="0" fontId="41" fillId="5" borderId="5" xfId="0" applyFont="1" applyFill="1" applyBorder="1" applyAlignment="1">
      <alignment horizontal="center" vertical="center"/>
    </xf>
    <xf numFmtId="0" fontId="38" fillId="0" borderId="1" xfId="0" applyFont="1" applyBorder="1" applyAlignment="1">
      <alignment horizontal="center" vertical="center"/>
    </xf>
    <xf numFmtId="0" fontId="39" fillId="5" borderId="1" xfId="0" applyFont="1" applyFill="1" applyBorder="1" applyAlignment="1">
      <alignment horizontal="center" vertical="center"/>
    </xf>
    <xf numFmtId="0" fontId="40" fillId="5" borderId="3" xfId="0" applyFont="1" applyFill="1" applyBorder="1" applyAlignment="1">
      <alignment horizontal="center" vertical="center"/>
    </xf>
    <xf numFmtId="0" fontId="40" fillId="5" borderId="4" xfId="0" applyFont="1" applyFill="1" applyBorder="1" applyAlignment="1">
      <alignment horizontal="center" vertical="center"/>
    </xf>
    <xf numFmtId="0" fontId="40" fillId="5" borderId="5" xfId="0" applyFont="1" applyFill="1" applyBorder="1" applyAlignment="1">
      <alignment horizontal="center" vertical="center"/>
    </xf>
    <xf numFmtId="164" fontId="32" fillId="2" borderId="3" xfId="0" applyNumberFormat="1" applyFont="1" applyFill="1" applyBorder="1" applyAlignment="1">
      <alignment horizontal="center" vertical="center" wrapText="1"/>
    </xf>
    <xf numFmtId="164" fontId="32" fillId="2" borderId="5" xfId="0" applyNumberFormat="1" applyFont="1" applyFill="1" applyBorder="1" applyAlignment="1">
      <alignment horizontal="center" vertical="center" wrapText="1"/>
    </xf>
    <xf numFmtId="164" fontId="28" fillId="0" borderId="1" xfId="0" applyNumberFormat="1" applyFont="1" applyBorder="1" applyAlignment="1">
      <alignment horizontal="center" vertical="center"/>
    </xf>
    <xf numFmtId="164" fontId="28" fillId="0" borderId="6" xfId="0" applyNumberFormat="1" applyFont="1" applyBorder="1" applyAlignment="1">
      <alignment horizontal="center" vertical="center"/>
    </xf>
    <xf numFmtId="164" fontId="28" fillId="0" borderId="7" xfId="0" applyNumberFormat="1" applyFont="1" applyBorder="1" applyAlignment="1">
      <alignment horizontal="center" vertical="center"/>
    </xf>
    <xf numFmtId="0" fontId="32" fillId="4" borderId="3" xfId="0" applyFont="1" applyFill="1" applyBorder="1" applyAlignment="1">
      <alignment horizontal="center" vertical="center" wrapText="1"/>
    </xf>
    <xf numFmtId="0" fontId="32" fillId="4" borderId="4" xfId="0" applyFont="1" applyFill="1" applyBorder="1" applyAlignment="1">
      <alignment horizontal="center" vertical="center" wrapText="1"/>
    </xf>
    <xf numFmtId="0" fontId="32" fillId="4" borderId="5" xfId="0" applyFont="1" applyFill="1" applyBorder="1" applyAlignment="1">
      <alignment horizontal="center" vertical="center" wrapText="1"/>
    </xf>
    <xf numFmtId="0" fontId="49" fillId="4" borderId="3" xfId="0" applyFont="1" applyFill="1" applyBorder="1" applyAlignment="1">
      <alignment horizontal="center" vertical="center"/>
    </xf>
    <xf numFmtId="0" fontId="49" fillId="4" borderId="4" xfId="0" applyFont="1" applyFill="1" applyBorder="1" applyAlignment="1">
      <alignment horizontal="center" vertical="center"/>
    </xf>
    <xf numFmtId="0" fontId="48" fillId="0" borderId="1" xfId="0" applyFont="1" applyBorder="1" applyAlignment="1">
      <alignment vertical="center" wrapText="1"/>
    </xf>
    <xf numFmtId="0" fontId="46" fillId="0" borderId="1" xfId="0" applyFont="1" applyBorder="1">
      <alignment vertical="center"/>
    </xf>
    <xf numFmtId="0" fontId="46" fillId="0" borderId="2" xfId="0" applyFont="1" applyBorder="1" applyAlignment="1">
      <alignment horizontal="center" vertical="center" wrapText="1"/>
    </xf>
    <xf numFmtId="0" fontId="46" fillId="0" borderId="9" xfId="0" applyFont="1" applyBorder="1" applyAlignment="1">
      <alignment horizontal="center" vertical="center" wrapText="1"/>
    </xf>
    <xf numFmtId="0" fontId="46" fillId="0" borderId="8" xfId="0" applyFont="1" applyBorder="1" applyAlignment="1">
      <alignment horizontal="center" vertical="center" wrapText="1"/>
    </xf>
    <xf numFmtId="0" fontId="46" fillId="0" borderId="1" xfId="0" applyFont="1" applyBorder="1" applyAlignment="1">
      <alignment horizontal="center" vertical="center" wrapText="1"/>
    </xf>
    <xf numFmtId="0" fontId="46" fillId="0" borderId="2" xfId="5" applyFont="1" applyBorder="1" applyAlignment="1">
      <alignment horizontal="center" vertical="center" wrapText="1"/>
    </xf>
    <xf numFmtId="0" fontId="46" fillId="0" borderId="8" xfId="5" applyFont="1" applyBorder="1" applyAlignment="1">
      <alignment horizontal="center" vertical="center" wrapText="1"/>
    </xf>
    <xf numFmtId="0" fontId="46" fillId="0" borderId="2" xfId="7" applyFont="1" applyBorder="1" applyAlignment="1">
      <alignment horizontal="center" vertical="center" wrapText="1"/>
    </xf>
    <xf numFmtId="0" fontId="46" fillId="0" borderId="8" xfId="7" applyFont="1" applyBorder="1" applyAlignment="1">
      <alignment horizontal="center" vertical="center" wrapText="1"/>
    </xf>
    <xf numFmtId="0" fontId="49" fillId="5" borderId="3" xfId="0" applyFont="1" applyFill="1" applyBorder="1" applyAlignment="1">
      <alignment horizontal="center" vertical="center"/>
    </xf>
    <xf numFmtId="0" fontId="49" fillId="5" borderId="4" xfId="0" applyFont="1" applyFill="1" applyBorder="1" applyAlignment="1">
      <alignment horizontal="center" vertical="center"/>
    </xf>
    <xf numFmtId="164" fontId="6" fillId="0" borderId="2" xfId="0" applyNumberFormat="1" applyFont="1" applyBorder="1" applyAlignment="1">
      <alignment horizontal="center" vertical="center"/>
    </xf>
    <xf numFmtId="164" fontId="6" fillId="0" borderId="8" xfId="0" applyNumberFormat="1" applyFont="1" applyBorder="1" applyAlignment="1">
      <alignment horizontal="center" vertical="center"/>
    </xf>
    <xf numFmtId="0" fontId="6" fillId="0" borderId="2" xfId="0" applyFont="1" applyBorder="1" applyAlignment="1">
      <alignment horizontal="left" vertical="center" wrapText="1"/>
    </xf>
    <xf numFmtId="0" fontId="6" fillId="0" borderId="8" xfId="0" applyFont="1" applyBorder="1" applyAlignment="1">
      <alignment horizontal="left" vertical="center" wrapText="1"/>
    </xf>
    <xf numFmtId="0" fontId="8" fillId="0" borderId="2" xfId="0" applyFont="1" applyBorder="1" applyAlignment="1">
      <alignment horizontal="left" vertical="center" wrapText="1"/>
    </xf>
    <xf numFmtId="0" fontId="8" fillId="0" borderId="8" xfId="0" applyFont="1" applyBorder="1" applyAlignment="1">
      <alignment horizontal="left" vertical="center" wrapText="1"/>
    </xf>
    <xf numFmtId="164" fontId="31" fillId="0" borderId="2" xfId="0" applyNumberFormat="1" applyFont="1" applyBorder="1" applyAlignment="1">
      <alignment horizontal="center" vertical="center"/>
    </xf>
    <xf numFmtId="164" fontId="31" fillId="0" borderId="8" xfId="0" applyNumberFormat="1" applyFont="1" applyBorder="1" applyAlignment="1">
      <alignment horizontal="center" vertical="center"/>
    </xf>
  </cellXfs>
  <cellStyles count="9">
    <cellStyle name="Normal" xfId="0" builtinId="0"/>
    <cellStyle name="一般 2" xfId="1" xr:uid="{00000000-0005-0000-0000-000001000000}"/>
    <cellStyle name="一般 3" xfId="2" xr:uid="{00000000-0005-0000-0000-000002000000}"/>
    <cellStyle name="一般 4" xfId="3" xr:uid="{0B4DFBE7-888C-4F89-B2C5-CA5503805799}"/>
    <cellStyle name="一般 5" xfId="4" xr:uid="{F97E10A5-1E26-46CE-83B2-E557A049E068}"/>
    <cellStyle name="一般 6" xfId="5" xr:uid="{D5AA3195-7CAE-4A51-A7AB-235F8CAFA11C}"/>
    <cellStyle name="一般 7" xfId="6" xr:uid="{5AAC3B8C-5F6C-4862-9331-8437733BA94E}"/>
    <cellStyle name="一般 8" xfId="7" xr:uid="{241AD2BF-F95D-4881-BDDB-D9BDCFE6A2D9}"/>
    <cellStyle name="一般 9" xfId="8" xr:uid="{E6B94A12-7344-4A7D-BE71-3960A9FFE39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15240</xdr:colOff>
      <xdr:row>241</xdr:row>
      <xdr:rowOff>106680</xdr:rowOff>
    </xdr:from>
    <xdr:to>
      <xdr:col>0</xdr:col>
      <xdr:colOff>327660</xdr:colOff>
      <xdr:row>241</xdr:row>
      <xdr:rowOff>396240</xdr:rowOff>
    </xdr:to>
    <xdr:sp macro="" textlink="">
      <xdr:nvSpPr>
        <xdr:cNvPr id="25" name="五角星形 8">
          <a:extLst>
            <a:ext uri="{FF2B5EF4-FFF2-40B4-BE49-F238E27FC236}">
              <a16:creationId xmlns:a16="http://schemas.microsoft.com/office/drawing/2014/main" id="{19315266-DBAC-41F3-8995-68B3854942EA}"/>
            </a:ext>
          </a:extLst>
        </xdr:cNvPr>
        <xdr:cNvSpPr>
          <a:spLocks/>
        </xdr:cNvSpPr>
      </xdr:nvSpPr>
      <xdr:spPr bwMode="auto">
        <a:xfrm>
          <a:off x="15240" y="9371838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30480</xdr:colOff>
      <xdr:row>233</xdr:row>
      <xdr:rowOff>114300</xdr:rowOff>
    </xdr:from>
    <xdr:to>
      <xdr:col>0</xdr:col>
      <xdr:colOff>342900</xdr:colOff>
      <xdr:row>233</xdr:row>
      <xdr:rowOff>403860</xdr:rowOff>
    </xdr:to>
    <xdr:sp macro="" textlink="">
      <xdr:nvSpPr>
        <xdr:cNvPr id="18" name="五角星形 8">
          <a:extLst>
            <a:ext uri="{FF2B5EF4-FFF2-40B4-BE49-F238E27FC236}">
              <a16:creationId xmlns:a16="http://schemas.microsoft.com/office/drawing/2014/main" id="{5BAF361D-2BF3-4A5B-9509-76A69AE2453E}"/>
            </a:ext>
          </a:extLst>
        </xdr:cNvPr>
        <xdr:cNvSpPr>
          <a:spLocks/>
        </xdr:cNvSpPr>
      </xdr:nvSpPr>
      <xdr:spPr bwMode="auto">
        <a:xfrm>
          <a:off x="30480" y="9429750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45720</xdr:colOff>
      <xdr:row>186</xdr:row>
      <xdr:rowOff>38100</xdr:rowOff>
    </xdr:from>
    <xdr:to>
      <xdr:col>0</xdr:col>
      <xdr:colOff>358140</xdr:colOff>
      <xdr:row>186</xdr:row>
      <xdr:rowOff>327660</xdr:rowOff>
    </xdr:to>
    <xdr:sp macro="" textlink="">
      <xdr:nvSpPr>
        <xdr:cNvPr id="19" name="五角星形 8">
          <a:extLst>
            <a:ext uri="{FF2B5EF4-FFF2-40B4-BE49-F238E27FC236}">
              <a16:creationId xmlns:a16="http://schemas.microsoft.com/office/drawing/2014/main" id="{8382686D-8D78-4C0F-9813-C25AC02E6F91}"/>
            </a:ext>
          </a:extLst>
        </xdr:cNvPr>
        <xdr:cNvSpPr>
          <a:spLocks/>
        </xdr:cNvSpPr>
      </xdr:nvSpPr>
      <xdr:spPr bwMode="auto">
        <a:xfrm>
          <a:off x="45720" y="7184136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0</xdr:colOff>
      <xdr:row>72</xdr:row>
      <xdr:rowOff>53340</xdr:rowOff>
    </xdr:from>
    <xdr:to>
      <xdr:col>0</xdr:col>
      <xdr:colOff>312420</xdr:colOff>
      <xdr:row>72</xdr:row>
      <xdr:rowOff>342900</xdr:rowOff>
    </xdr:to>
    <xdr:sp macro="" textlink="">
      <xdr:nvSpPr>
        <xdr:cNvPr id="20" name="五角星形 8">
          <a:extLst>
            <a:ext uri="{FF2B5EF4-FFF2-40B4-BE49-F238E27FC236}">
              <a16:creationId xmlns:a16="http://schemas.microsoft.com/office/drawing/2014/main" id="{31F7ADD7-3A22-46CF-AEA8-6CDE805C2D32}"/>
            </a:ext>
          </a:extLst>
        </xdr:cNvPr>
        <xdr:cNvSpPr>
          <a:spLocks/>
        </xdr:cNvSpPr>
      </xdr:nvSpPr>
      <xdr:spPr bwMode="auto">
        <a:xfrm>
          <a:off x="0" y="2402586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45720</xdr:colOff>
      <xdr:row>181</xdr:row>
      <xdr:rowOff>60960</xdr:rowOff>
    </xdr:from>
    <xdr:to>
      <xdr:col>0</xdr:col>
      <xdr:colOff>358140</xdr:colOff>
      <xdr:row>181</xdr:row>
      <xdr:rowOff>350520</xdr:rowOff>
    </xdr:to>
    <xdr:sp macro="" textlink="">
      <xdr:nvSpPr>
        <xdr:cNvPr id="21" name="五角星形 8">
          <a:extLst>
            <a:ext uri="{FF2B5EF4-FFF2-40B4-BE49-F238E27FC236}">
              <a16:creationId xmlns:a16="http://schemas.microsoft.com/office/drawing/2014/main" id="{B2276FEF-79B3-4AAF-B04B-1CFF9C09AAF6}"/>
            </a:ext>
          </a:extLst>
        </xdr:cNvPr>
        <xdr:cNvSpPr>
          <a:spLocks/>
        </xdr:cNvSpPr>
      </xdr:nvSpPr>
      <xdr:spPr bwMode="auto">
        <a:xfrm>
          <a:off x="45720" y="6563106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53340</xdr:colOff>
      <xdr:row>146</xdr:row>
      <xdr:rowOff>30480</xdr:rowOff>
    </xdr:from>
    <xdr:to>
      <xdr:col>0</xdr:col>
      <xdr:colOff>365760</xdr:colOff>
      <xdr:row>146</xdr:row>
      <xdr:rowOff>320040</xdr:rowOff>
    </xdr:to>
    <xdr:sp macro="" textlink="">
      <xdr:nvSpPr>
        <xdr:cNvPr id="17" name="五角星形 8">
          <a:extLst>
            <a:ext uri="{FF2B5EF4-FFF2-40B4-BE49-F238E27FC236}">
              <a16:creationId xmlns:a16="http://schemas.microsoft.com/office/drawing/2014/main" id="{AFE00314-3D8E-4E0C-A347-DC9B155B304A}"/>
            </a:ext>
          </a:extLst>
        </xdr:cNvPr>
        <xdr:cNvSpPr>
          <a:spLocks/>
        </xdr:cNvSpPr>
      </xdr:nvSpPr>
      <xdr:spPr bwMode="auto">
        <a:xfrm>
          <a:off x="53340" y="5317236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7620</xdr:colOff>
      <xdr:row>220</xdr:row>
      <xdr:rowOff>106680</xdr:rowOff>
    </xdr:from>
    <xdr:to>
      <xdr:col>0</xdr:col>
      <xdr:colOff>320040</xdr:colOff>
      <xdr:row>220</xdr:row>
      <xdr:rowOff>396240</xdr:rowOff>
    </xdr:to>
    <xdr:sp macro="" textlink="">
      <xdr:nvSpPr>
        <xdr:cNvPr id="22" name="五角星形 8">
          <a:extLst>
            <a:ext uri="{FF2B5EF4-FFF2-40B4-BE49-F238E27FC236}">
              <a16:creationId xmlns:a16="http://schemas.microsoft.com/office/drawing/2014/main" id="{9C643838-3486-4B27-BAB6-8441B1F9EFFA}"/>
            </a:ext>
          </a:extLst>
        </xdr:cNvPr>
        <xdr:cNvSpPr>
          <a:spLocks/>
        </xdr:cNvSpPr>
      </xdr:nvSpPr>
      <xdr:spPr bwMode="auto">
        <a:xfrm>
          <a:off x="7620" y="9502902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60960</xdr:colOff>
      <xdr:row>180</xdr:row>
      <xdr:rowOff>45720</xdr:rowOff>
    </xdr:from>
    <xdr:to>
      <xdr:col>0</xdr:col>
      <xdr:colOff>373380</xdr:colOff>
      <xdr:row>180</xdr:row>
      <xdr:rowOff>335280</xdr:rowOff>
    </xdr:to>
    <xdr:sp macro="" textlink="">
      <xdr:nvSpPr>
        <xdr:cNvPr id="2" name="五角星形 8">
          <a:extLst>
            <a:ext uri="{FF2B5EF4-FFF2-40B4-BE49-F238E27FC236}">
              <a16:creationId xmlns:a16="http://schemas.microsoft.com/office/drawing/2014/main" id="{EF63A1FE-384E-4132-8F76-110516DC2090}"/>
            </a:ext>
          </a:extLst>
        </xdr:cNvPr>
        <xdr:cNvSpPr>
          <a:spLocks/>
        </xdr:cNvSpPr>
      </xdr:nvSpPr>
      <xdr:spPr bwMode="auto">
        <a:xfrm>
          <a:off x="60960" y="6515100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0</xdr:colOff>
      <xdr:row>234</xdr:row>
      <xdr:rowOff>60960</xdr:rowOff>
    </xdr:from>
    <xdr:to>
      <xdr:col>0</xdr:col>
      <xdr:colOff>312420</xdr:colOff>
      <xdr:row>234</xdr:row>
      <xdr:rowOff>350520</xdr:rowOff>
    </xdr:to>
    <xdr:sp macro="" textlink="">
      <xdr:nvSpPr>
        <xdr:cNvPr id="3" name="五角星形 8">
          <a:extLst>
            <a:ext uri="{FF2B5EF4-FFF2-40B4-BE49-F238E27FC236}">
              <a16:creationId xmlns:a16="http://schemas.microsoft.com/office/drawing/2014/main" id="{A554D464-D895-4795-9849-AA046E0558E9}"/>
            </a:ext>
          </a:extLst>
        </xdr:cNvPr>
        <xdr:cNvSpPr>
          <a:spLocks/>
        </xdr:cNvSpPr>
      </xdr:nvSpPr>
      <xdr:spPr bwMode="auto">
        <a:xfrm>
          <a:off x="0" y="9137904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45720</xdr:colOff>
      <xdr:row>235</xdr:row>
      <xdr:rowOff>99060</xdr:rowOff>
    </xdr:from>
    <xdr:to>
      <xdr:col>0</xdr:col>
      <xdr:colOff>381000</xdr:colOff>
      <xdr:row>235</xdr:row>
      <xdr:rowOff>419100</xdr:rowOff>
    </xdr:to>
    <xdr:sp macro="" textlink="">
      <xdr:nvSpPr>
        <xdr:cNvPr id="4" name="五角星形 8">
          <a:extLst>
            <a:ext uri="{FF2B5EF4-FFF2-40B4-BE49-F238E27FC236}">
              <a16:creationId xmlns:a16="http://schemas.microsoft.com/office/drawing/2014/main" id="{A69DAAC5-6B58-40DB-884E-CBB3ED22E139}"/>
            </a:ext>
          </a:extLst>
        </xdr:cNvPr>
        <xdr:cNvSpPr>
          <a:spLocks/>
        </xdr:cNvSpPr>
      </xdr:nvSpPr>
      <xdr:spPr bwMode="auto">
        <a:xfrm>
          <a:off x="45720" y="94388940"/>
          <a:ext cx="335280" cy="32004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68580</xdr:colOff>
      <xdr:row>236</xdr:row>
      <xdr:rowOff>106680</xdr:rowOff>
    </xdr:from>
    <xdr:to>
      <xdr:col>0</xdr:col>
      <xdr:colOff>381000</xdr:colOff>
      <xdr:row>236</xdr:row>
      <xdr:rowOff>396240</xdr:rowOff>
    </xdr:to>
    <xdr:sp macro="" textlink="">
      <xdr:nvSpPr>
        <xdr:cNvPr id="5" name="五角星形 8">
          <a:extLst>
            <a:ext uri="{FF2B5EF4-FFF2-40B4-BE49-F238E27FC236}">
              <a16:creationId xmlns:a16="http://schemas.microsoft.com/office/drawing/2014/main" id="{B11C2FE4-5B9F-4DA0-B565-47B7C8FE23CE}"/>
            </a:ext>
          </a:extLst>
        </xdr:cNvPr>
        <xdr:cNvSpPr>
          <a:spLocks/>
        </xdr:cNvSpPr>
      </xdr:nvSpPr>
      <xdr:spPr bwMode="auto">
        <a:xfrm>
          <a:off x="68580" y="9496806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68580</xdr:colOff>
      <xdr:row>222</xdr:row>
      <xdr:rowOff>106680</xdr:rowOff>
    </xdr:from>
    <xdr:to>
      <xdr:col>0</xdr:col>
      <xdr:colOff>381000</xdr:colOff>
      <xdr:row>222</xdr:row>
      <xdr:rowOff>396240</xdr:rowOff>
    </xdr:to>
    <xdr:sp macro="" textlink="">
      <xdr:nvSpPr>
        <xdr:cNvPr id="6" name="五角星形 8">
          <a:extLst>
            <a:ext uri="{FF2B5EF4-FFF2-40B4-BE49-F238E27FC236}">
              <a16:creationId xmlns:a16="http://schemas.microsoft.com/office/drawing/2014/main" id="{1BC52189-85FC-4B05-BFCA-5C989283A554}"/>
            </a:ext>
          </a:extLst>
        </xdr:cNvPr>
        <xdr:cNvSpPr>
          <a:spLocks/>
        </xdr:cNvSpPr>
      </xdr:nvSpPr>
      <xdr:spPr bwMode="auto">
        <a:xfrm>
          <a:off x="68580" y="100218240"/>
          <a:ext cx="31242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76200</xdr:colOff>
      <xdr:row>163</xdr:row>
      <xdr:rowOff>38100</xdr:rowOff>
    </xdr:from>
    <xdr:to>
      <xdr:col>0</xdr:col>
      <xdr:colOff>390525</xdr:colOff>
      <xdr:row>163</xdr:row>
      <xdr:rowOff>323850</xdr:rowOff>
    </xdr:to>
    <xdr:sp macro="" textlink="">
      <xdr:nvSpPr>
        <xdr:cNvPr id="7" name="五角星形 8">
          <a:extLst>
            <a:ext uri="{FF2B5EF4-FFF2-40B4-BE49-F238E27FC236}">
              <a16:creationId xmlns:a16="http://schemas.microsoft.com/office/drawing/2014/main" id="{AB308CF3-F8B3-4B58-AC21-A9E59637BEC8}"/>
            </a:ext>
          </a:extLst>
        </xdr:cNvPr>
        <xdr:cNvSpPr>
          <a:spLocks/>
        </xdr:cNvSpPr>
      </xdr:nvSpPr>
      <xdr:spPr bwMode="auto">
        <a:xfrm>
          <a:off x="76200" y="70275450"/>
          <a:ext cx="314325" cy="28575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76200</xdr:colOff>
      <xdr:row>164</xdr:row>
      <xdr:rowOff>38100</xdr:rowOff>
    </xdr:from>
    <xdr:to>
      <xdr:col>0</xdr:col>
      <xdr:colOff>390525</xdr:colOff>
      <xdr:row>164</xdr:row>
      <xdr:rowOff>323850</xdr:rowOff>
    </xdr:to>
    <xdr:sp macro="" textlink="">
      <xdr:nvSpPr>
        <xdr:cNvPr id="8" name="五角星形 8">
          <a:extLst>
            <a:ext uri="{FF2B5EF4-FFF2-40B4-BE49-F238E27FC236}">
              <a16:creationId xmlns:a16="http://schemas.microsoft.com/office/drawing/2014/main" id="{96F69119-5004-438E-B36C-080AEA2CB0B7}"/>
            </a:ext>
          </a:extLst>
        </xdr:cNvPr>
        <xdr:cNvSpPr>
          <a:spLocks/>
        </xdr:cNvSpPr>
      </xdr:nvSpPr>
      <xdr:spPr bwMode="auto">
        <a:xfrm>
          <a:off x="76200" y="70704075"/>
          <a:ext cx="314325" cy="28575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76200</xdr:colOff>
      <xdr:row>162</xdr:row>
      <xdr:rowOff>38100</xdr:rowOff>
    </xdr:from>
    <xdr:to>
      <xdr:col>0</xdr:col>
      <xdr:colOff>392430</xdr:colOff>
      <xdr:row>162</xdr:row>
      <xdr:rowOff>320040</xdr:rowOff>
    </xdr:to>
    <xdr:sp macro="" textlink="">
      <xdr:nvSpPr>
        <xdr:cNvPr id="9" name="五角星形 8">
          <a:extLst>
            <a:ext uri="{FF2B5EF4-FFF2-40B4-BE49-F238E27FC236}">
              <a16:creationId xmlns:a16="http://schemas.microsoft.com/office/drawing/2014/main" id="{21161869-4366-4229-A642-20D626FB61B7}"/>
            </a:ext>
          </a:extLst>
        </xdr:cNvPr>
        <xdr:cNvSpPr>
          <a:spLocks/>
        </xdr:cNvSpPr>
      </xdr:nvSpPr>
      <xdr:spPr bwMode="auto">
        <a:xfrm>
          <a:off x="76200" y="69846825"/>
          <a:ext cx="316230" cy="28194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66675</xdr:colOff>
      <xdr:row>23</xdr:row>
      <xdr:rowOff>55245</xdr:rowOff>
    </xdr:from>
    <xdr:to>
      <xdr:col>0</xdr:col>
      <xdr:colOff>386715</xdr:colOff>
      <xdr:row>23</xdr:row>
      <xdr:rowOff>340995</xdr:rowOff>
    </xdr:to>
    <xdr:sp macro="" textlink="">
      <xdr:nvSpPr>
        <xdr:cNvPr id="10" name="五角星形 8">
          <a:extLst>
            <a:ext uri="{FF2B5EF4-FFF2-40B4-BE49-F238E27FC236}">
              <a16:creationId xmlns:a16="http://schemas.microsoft.com/office/drawing/2014/main" id="{2BBE4939-71DC-4DFF-BA3F-63C2455DF933}"/>
            </a:ext>
          </a:extLst>
        </xdr:cNvPr>
        <xdr:cNvSpPr>
          <a:spLocks/>
        </xdr:cNvSpPr>
      </xdr:nvSpPr>
      <xdr:spPr bwMode="auto">
        <a:xfrm>
          <a:off x="66675" y="9389745"/>
          <a:ext cx="320040" cy="28575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76200</xdr:colOff>
      <xdr:row>26</xdr:row>
      <xdr:rowOff>26670</xdr:rowOff>
    </xdr:from>
    <xdr:to>
      <xdr:col>0</xdr:col>
      <xdr:colOff>400050</xdr:colOff>
      <xdr:row>26</xdr:row>
      <xdr:rowOff>316230</xdr:rowOff>
    </xdr:to>
    <xdr:sp macro="" textlink="">
      <xdr:nvSpPr>
        <xdr:cNvPr id="11" name="五角星形 8">
          <a:extLst>
            <a:ext uri="{FF2B5EF4-FFF2-40B4-BE49-F238E27FC236}">
              <a16:creationId xmlns:a16="http://schemas.microsoft.com/office/drawing/2014/main" id="{01EE599C-F26E-48A1-B9FE-067C068A38B8}"/>
            </a:ext>
          </a:extLst>
        </xdr:cNvPr>
        <xdr:cNvSpPr>
          <a:spLocks/>
        </xdr:cNvSpPr>
      </xdr:nvSpPr>
      <xdr:spPr bwMode="auto">
        <a:xfrm>
          <a:off x="76200" y="10561320"/>
          <a:ext cx="32385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76200</xdr:colOff>
      <xdr:row>27</xdr:row>
      <xdr:rowOff>36195</xdr:rowOff>
    </xdr:from>
    <xdr:to>
      <xdr:col>0</xdr:col>
      <xdr:colOff>400050</xdr:colOff>
      <xdr:row>27</xdr:row>
      <xdr:rowOff>325755</xdr:rowOff>
    </xdr:to>
    <xdr:sp macro="" textlink="">
      <xdr:nvSpPr>
        <xdr:cNvPr id="12" name="五角星形 8">
          <a:extLst>
            <a:ext uri="{FF2B5EF4-FFF2-40B4-BE49-F238E27FC236}">
              <a16:creationId xmlns:a16="http://schemas.microsoft.com/office/drawing/2014/main" id="{ADBE183D-63AB-4A34-B213-282C6EFD7418}"/>
            </a:ext>
          </a:extLst>
        </xdr:cNvPr>
        <xdr:cNvSpPr>
          <a:spLocks/>
        </xdr:cNvSpPr>
      </xdr:nvSpPr>
      <xdr:spPr bwMode="auto">
        <a:xfrm>
          <a:off x="76200" y="10970895"/>
          <a:ext cx="32385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76200</xdr:colOff>
      <xdr:row>28</xdr:row>
      <xdr:rowOff>36195</xdr:rowOff>
    </xdr:from>
    <xdr:to>
      <xdr:col>0</xdr:col>
      <xdr:colOff>400050</xdr:colOff>
      <xdr:row>28</xdr:row>
      <xdr:rowOff>325755</xdr:rowOff>
    </xdr:to>
    <xdr:sp macro="" textlink="">
      <xdr:nvSpPr>
        <xdr:cNvPr id="13" name="五角星形 8">
          <a:extLst>
            <a:ext uri="{FF2B5EF4-FFF2-40B4-BE49-F238E27FC236}">
              <a16:creationId xmlns:a16="http://schemas.microsoft.com/office/drawing/2014/main" id="{863CACA4-2FB4-4D7D-A1B2-524663E9C4BF}"/>
            </a:ext>
          </a:extLst>
        </xdr:cNvPr>
        <xdr:cNvSpPr>
          <a:spLocks/>
        </xdr:cNvSpPr>
      </xdr:nvSpPr>
      <xdr:spPr bwMode="auto">
        <a:xfrm>
          <a:off x="76200" y="11370945"/>
          <a:ext cx="32385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85725</xdr:colOff>
      <xdr:row>29</xdr:row>
      <xdr:rowOff>36195</xdr:rowOff>
    </xdr:from>
    <xdr:to>
      <xdr:col>0</xdr:col>
      <xdr:colOff>409575</xdr:colOff>
      <xdr:row>29</xdr:row>
      <xdr:rowOff>325755</xdr:rowOff>
    </xdr:to>
    <xdr:sp macro="" textlink="">
      <xdr:nvSpPr>
        <xdr:cNvPr id="14" name="五角星形 8">
          <a:extLst>
            <a:ext uri="{FF2B5EF4-FFF2-40B4-BE49-F238E27FC236}">
              <a16:creationId xmlns:a16="http://schemas.microsoft.com/office/drawing/2014/main" id="{2193D868-6CD6-4240-A9C5-71F50B730983}"/>
            </a:ext>
          </a:extLst>
        </xdr:cNvPr>
        <xdr:cNvSpPr>
          <a:spLocks/>
        </xdr:cNvSpPr>
      </xdr:nvSpPr>
      <xdr:spPr bwMode="auto">
        <a:xfrm>
          <a:off x="85725" y="11770995"/>
          <a:ext cx="32385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66675</xdr:colOff>
      <xdr:row>30</xdr:row>
      <xdr:rowOff>17145</xdr:rowOff>
    </xdr:from>
    <xdr:to>
      <xdr:col>0</xdr:col>
      <xdr:colOff>390525</xdr:colOff>
      <xdr:row>30</xdr:row>
      <xdr:rowOff>306705</xdr:rowOff>
    </xdr:to>
    <xdr:sp macro="" textlink="">
      <xdr:nvSpPr>
        <xdr:cNvPr id="15" name="五角星形 8">
          <a:extLst>
            <a:ext uri="{FF2B5EF4-FFF2-40B4-BE49-F238E27FC236}">
              <a16:creationId xmlns:a16="http://schemas.microsoft.com/office/drawing/2014/main" id="{8678802A-7DD6-43F0-915E-F7156CC2BAE7}"/>
            </a:ext>
          </a:extLst>
        </xdr:cNvPr>
        <xdr:cNvSpPr>
          <a:spLocks/>
        </xdr:cNvSpPr>
      </xdr:nvSpPr>
      <xdr:spPr bwMode="auto">
        <a:xfrm>
          <a:off x="66675" y="12151995"/>
          <a:ext cx="323850" cy="28956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76200</xdr:colOff>
      <xdr:row>24</xdr:row>
      <xdr:rowOff>62865</xdr:rowOff>
    </xdr:from>
    <xdr:to>
      <xdr:col>0</xdr:col>
      <xdr:colOff>400050</xdr:colOff>
      <xdr:row>24</xdr:row>
      <xdr:rowOff>363855</xdr:rowOff>
    </xdr:to>
    <xdr:sp macro="" textlink="">
      <xdr:nvSpPr>
        <xdr:cNvPr id="16" name="五角星形 8">
          <a:extLst>
            <a:ext uri="{FF2B5EF4-FFF2-40B4-BE49-F238E27FC236}">
              <a16:creationId xmlns:a16="http://schemas.microsoft.com/office/drawing/2014/main" id="{6B9B2B45-3576-4A60-8C03-3E16A810B6F1}"/>
            </a:ext>
          </a:extLst>
        </xdr:cNvPr>
        <xdr:cNvSpPr>
          <a:spLocks/>
        </xdr:cNvSpPr>
      </xdr:nvSpPr>
      <xdr:spPr bwMode="auto">
        <a:xfrm>
          <a:off x="76200" y="9797415"/>
          <a:ext cx="323850" cy="30099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76200</xdr:colOff>
      <xdr:row>25</xdr:row>
      <xdr:rowOff>76200</xdr:rowOff>
    </xdr:from>
    <xdr:to>
      <xdr:col>0</xdr:col>
      <xdr:colOff>400050</xdr:colOff>
      <xdr:row>25</xdr:row>
      <xdr:rowOff>358140</xdr:rowOff>
    </xdr:to>
    <xdr:sp macro="" textlink="">
      <xdr:nvSpPr>
        <xdr:cNvPr id="23" name="五角星形 8">
          <a:extLst>
            <a:ext uri="{FF2B5EF4-FFF2-40B4-BE49-F238E27FC236}">
              <a16:creationId xmlns:a16="http://schemas.microsoft.com/office/drawing/2014/main" id="{AF321D58-5676-4237-9F49-B48F0210C49F}"/>
            </a:ext>
          </a:extLst>
        </xdr:cNvPr>
        <xdr:cNvSpPr>
          <a:spLocks/>
        </xdr:cNvSpPr>
      </xdr:nvSpPr>
      <xdr:spPr bwMode="auto">
        <a:xfrm>
          <a:off x="76200" y="10210800"/>
          <a:ext cx="323850" cy="28194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57150</xdr:colOff>
      <xdr:row>39</xdr:row>
      <xdr:rowOff>66675</xdr:rowOff>
    </xdr:from>
    <xdr:to>
      <xdr:col>0</xdr:col>
      <xdr:colOff>377190</xdr:colOff>
      <xdr:row>39</xdr:row>
      <xdr:rowOff>352425</xdr:rowOff>
    </xdr:to>
    <xdr:sp macro="" textlink="">
      <xdr:nvSpPr>
        <xdr:cNvPr id="24" name="五角星形 8">
          <a:extLst>
            <a:ext uri="{FF2B5EF4-FFF2-40B4-BE49-F238E27FC236}">
              <a16:creationId xmlns:a16="http://schemas.microsoft.com/office/drawing/2014/main" id="{0E8D4B78-008D-4906-9B7D-5A41A1BB430B}"/>
            </a:ext>
          </a:extLst>
        </xdr:cNvPr>
        <xdr:cNvSpPr>
          <a:spLocks/>
        </xdr:cNvSpPr>
      </xdr:nvSpPr>
      <xdr:spPr bwMode="auto">
        <a:xfrm>
          <a:off x="57150" y="15954375"/>
          <a:ext cx="320040" cy="28575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72390</xdr:colOff>
      <xdr:row>42</xdr:row>
      <xdr:rowOff>28575</xdr:rowOff>
    </xdr:from>
    <xdr:to>
      <xdr:col>0</xdr:col>
      <xdr:colOff>386715</xdr:colOff>
      <xdr:row>42</xdr:row>
      <xdr:rowOff>325755</xdr:rowOff>
    </xdr:to>
    <xdr:sp macro="" textlink="">
      <xdr:nvSpPr>
        <xdr:cNvPr id="26" name="五角星形 8">
          <a:extLst>
            <a:ext uri="{FF2B5EF4-FFF2-40B4-BE49-F238E27FC236}">
              <a16:creationId xmlns:a16="http://schemas.microsoft.com/office/drawing/2014/main" id="{039A61EA-539B-41D5-94A9-02B0DD05C196}"/>
            </a:ext>
          </a:extLst>
        </xdr:cNvPr>
        <xdr:cNvSpPr>
          <a:spLocks/>
        </xdr:cNvSpPr>
      </xdr:nvSpPr>
      <xdr:spPr bwMode="auto">
        <a:xfrm>
          <a:off x="72390" y="17116425"/>
          <a:ext cx="314325" cy="29718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72390</xdr:colOff>
      <xdr:row>43</xdr:row>
      <xdr:rowOff>43815</xdr:rowOff>
    </xdr:from>
    <xdr:to>
      <xdr:col>0</xdr:col>
      <xdr:colOff>386715</xdr:colOff>
      <xdr:row>43</xdr:row>
      <xdr:rowOff>329565</xdr:rowOff>
    </xdr:to>
    <xdr:sp macro="" textlink="">
      <xdr:nvSpPr>
        <xdr:cNvPr id="27" name="五角星形 8">
          <a:extLst>
            <a:ext uri="{FF2B5EF4-FFF2-40B4-BE49-F238E27FC236}">
              <a16:creationId xmlns:a16="http://schemas.microsoft.com/office/drawing/2014/main" id="{E4B60959-15DE-479E-B930-50549047348D}"/>
            </a:ext>
          </a:extLst>
        </xdr:cNvPr>
        <xdr:cNvSpPr>
          <a:spLocks/>
        </xdr:cNvSpPr>
      </xdr:nvSpPr>
      <xdr:spPr bwMode="auto">
        <a:xfrm>
          <a:off x="72390" y="17531715"/>
          <a:ext cx="314325" cy="28575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72390</xdr:colOff>
      <xdr:row>40</xdr:row>
      <xdr:rowOff>66675</xdr:rowOff>
    </xdr:from>
    <xdr:to>
      <xdr:col>0</xdr:col>
      <xdr:colOff>386715</xdr:colOff>
      <xdr:row>40</xdr:row>
      <xdr:rowOff>367665</xdr:rowOff>
    </xdr:to>
    <xdr:sp macro="" textlink="">
      <xdr:nvSpPr>
        <xdr:cNvPr id="28" name="五角星形 8">
          <a:extLst>
            <a:ext uri="{FF2B5EF4-FFF2-40B4-BE49-F238E27FC236}">
              <a16:creationId xmlns:a16="http://schemas.microsoft.com/office/drawing/2014/main" id="{3929A072-05D1-4FAD-ABA2-7FC50EC09544}"/>
            </a:ext>
          </a:extLst>
        </xdr:cNvPr>
        <xdr:cNvSpPr>
          <a:spLocks/>
        </xdr:cNvSpPr>
      </xdr:nvSpPr>
      <xdr:spPr bwMode="auto">
        <a:xfrm>
          <a:off x="72390" y="16354425"/>
          <a:ext cx="314325" cy="30099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72390</xdr:colOff>
      <xdr:row>41</xdr:row>
      <xdr:rowOff>87630</xdr:rowOff>
    </xdr:from>
    <xdr:to>
      <xdr:col>0</xdr:col>
      <xdr:colOff>386715</xdr:colOff>
      <xdr:row>41</xdr:row>
      <xdr:rowOff>369570</xdr:rowOff>
    </xdr:to>
    <xdr:sp macro="" textlink="">
      <xdr:nvSpPr>
        <xdr:cNvPr id="29" name="五角星形 8">
          <a:extLst>
            <a:ext uri="{FF2B5EF4-FFF2-40B4-BE49-F238E27FC236}">
              <a16:creationId xmlns:a16="http://schemas.microsoft.com/office/drawing/2014/main" id="{ECD83BD0-48D3-4F14-8D28-A340BBE82372}"/>
            </a:ext>
          </a:extLst>
        </xdr:cNvPr>
        <xdr:cNvSpPr>
          <a:spLocks/>
        </xdr:cNvSpPr>
      </xdr:nvSpPr>
      <xdr:spPr bwMode="auto">
        <a:xfrm>
          <a:off x="72390" y="16775430"/>
          <a:ext cx="314325" cy="28194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43815</xdr:colOff>
      <xdr:row>46</xdr:row>
      <xdr:rowOff>140970</xdr:rowOff>
    </xdr:from>
    <xdr:to>
      <xdr:col>0</xdr:col>
      <xdr:colOff>361950</xdr:colOff>
      <xdr:row>46</xdr:row>
      <xdr:rowOff>415290</xdr:rowOff>
    </xdr:to>
    <xdr:sp macro="" textlink="">
      <xdr:nvSpPr>
        <xdr:cNvPr id="30" name="五角星形 8">
          <a:extLst>
            <a:ext uri="{FF2B5EF4-FFF2-40B4-BE49-F238E27FC236}">
              <a16:creationId xmlns:a16="http://schemas.microsoft.com/office/drawing/2014/main" id="{E690F35E-622F-4F05-A311-DF6F6455DD0B}"/>
            </a:ext>
          </a:extLst>
        </xdr:cNvPr>
        <xdr:cNvSpPr>
          <a:spLocks/>
        </xdr:cNvSpPr>
      </xdr:nvSpPr>
      <xdr:spPr bwMode="auto">
        <a:xfrm>
          <a:off x="43815" y="19019520"/>
          <a:ext cx="318135" cy="27432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72390</xdr:colOff>
      <xdr:row>45</xdr:row>
      <xdr:rowOff>131445</xdr:rowOff>
    </xdr:from>
    <xdr:to>
      <xdr:col>0</xdr:col>
      <xdr:colOff>390525</xdr:colOff>
      <xdr:row>45</xdr:row>
      <xdr:rowOff>405765</xdr:rowOff>
    </xdr:to>
    <xdr:sp macro="" textlink="">
      <xdr:nvSpPr>
        <xdr:cNvPr id="31" name="五角星形 8">
          <a:extLst>
            <a:ext uri="{FF2B5EF4-FFF2-40B4-BE49-F238E27FC236}">
              <a16:creationId xmlns:a16="http://schemas.microsoft.com/office/drawing/2014/main" id="{8EFA764E-8952-4842-8D40-12F563D124C6}"/>
            </a:ext>
          </a:extLst>
        </xdr:cNvPr>
        <xdr:cNvSpPr>
          <a:spLocks/>
        </xdr:cNvSpPr>
      </xdr:nvSpPr>
      <xdr:spPr bwMode="auto">
        <a:xfrm>
          <a:off x="72390" y="18419445"/>
          <a:ext cx="318135" cy="27432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72390</xdr:colOff>
      <xdr:row>44</xdr:row>
      <xdr:rowOff>55245</xdr:rowOff>
    </xdr:from>
    <xdr:to>
      <xdr:col>0</xdr:col>
      <xdr:colOff>390525</xdr:colOff>
      <xdr:row>44</xdr:row>
      <xdr:rowOff>329565</xdr:rowOff>
    </xdr:to>
    <xdr:sp macro="" textlink="">
      <xdr:nvSpPr>
        <xdr:cNvPr id="32" name="五角星形 8">
          <a:extLst>
            <a:ext uri="{FF2B5EF4-FFF2-40B4-BE49-F238E27FC236}">
              <a16:creationId xmlns:a16="http://schemas.microsoft.com/office/drawing/2014/main" id="{02D3481F-B3A8-4157-A360-8B9EE869A021}"/>
            </a:ext>
          </a:extLst>
        </xdr:cNvPr>
        <xdr:cNvSpPr>
          <a:spLocks/>
        </xdr:cNvSpPr>
      </xdr:nvSpPr>
      <xdr:spPr bwMode="auto">
        <a:xfrm>
          <a:off x="72390" y="17943195"/>
          <a:ext cx="318135" cy="27432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twoCellAnchor>
    <xdr:from>
      <xdr:col>0</xdr:col>
      <xdr:colOff>66675</xdr:colOff>
      <xdr:row>166</xdr:row>
      <xdr:rowOff>47625</xdr:rowOff>
    </xdr:from>
    <xdr:to>
      <xdr:col>0</xdr:col>
      <xdr:colOff>386715</xdr:colOff>
      <xdr:row>166</xdr:row>
      <xdr:rowOff>333375</xdr:rowOff>
    </xdr:to>
    <xdr:sp macro="" textlink="">
      <xdr:nvSpPr>
        <xdr:cNvPr id="33" name="五角星形 8">
          <a:extLst>
            <a:ext uri="{FF2B5EF4-FFF2-40B4-BE49-F238E27FC236}">
              <a16:creationId xmlns:a16="http://schemas.microsoft.com/office/drawing/2014/main" id="{AFDF4B44-D36B-443E-BD3C-1AE347474AA4}"/>
            </a:ext>
          </a:extLst>
        </xdr:cNvPr>
        <xdr:cNvSpPr>
          <a:spLocks/>
        </xdr:cNvSpPr>
      </xdr:nvSpPr>
      <xdr:spPr bwMode="auto">
        <a:xfrm>
          <a:off x="66675" y="71523225"/>
          <a:ext cx="320040" cy="285750"/>
        </a:xfrm>
        <a:custGeom>
          <a:avLst/>
          <a:gdLst>
            <a:gd name="T0" fmla="*/ 0 w 243840"/>
            <a:gd name="T1" fmla="*/ 76583 h 236220"/>
            <a:gd name="T2" fmla="*/ 86077 w 243840"/>
            <a:gd name="T3" fmla="*/ 76583 h 236220"/>
            <a:gd name="T4" fmla="*/ 112676 w 243840"/>
            <a:gd name="T5" fmla="*/ 0 h 236220"/>
            <a:gd name="T6" fmla="*/ 139275 w 243840"/>
            <a:gd name="T7" fmla="*/ 76583 h 236220"/>
            <a:gd name="T8" fmla="*/ 225353 w 243840"/>
            <a:gd name="T9" fmla="*/ 76583 h 236220"/>
            <a:gd name="T10" fmla="*/ 155714 w 243840"/>
            <a:gd name="T11" fmla="*/ 123916 h 236220"/>
            <a:gd name="T12" fmla="*/ 182314 w 243840"/>
            <a:gd name="T13" fmla="*/ 200500 h 236220"/>
            <a:gd name="T14" fmla="*/ 112676 w 243840"/>
            <a:gd name="T15" fmla="*/ 153167 h 236220"/>
            <a:gd name="T16" fmla="*/ 43038 w 243840"/>
            <a:gd name="T17" fmla="*/ 200500 h 236220"/>
            <a:gd name="T18" fmla="*/ 69638 w 243840"/>
            <a:gd name="T19" fmla="*/ 123916 h 236220"/>
            <a:gd name="T20" fmla="*/ 0 w 243840"/>
            <a:gd name="T21" fmla="*/ 76583 h 23622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243840" h="236220">
              <a:moveTo>
                <a:pt x="0" y="90228"/>
              </a:moveTo>
              <a:lnTo>
                <a:pt x="93139" y="90228"/>
              </a:lnTo>
              <a:lnTo>
                <a:pt x="121920" y="0"/>
              </a:lnTo>
              <a:lnTo>
                <a:pt x="150701" y="90228"/>
              </a:lnTo>
              <a:lnTo>
                <a:pt x="243840" y="90228"/>
              </a:lnTo>
              <a:lnTo>
                <a:pt x="168488" y="145991"/>
              </a:lnTo>
              <a:lnTo>
                <a:pt x="197271" y="236219"/>
              </a:lnTo>
              <a:lnTo>
                <a:pt x="121920" y="180455"/>
              </a:lnTo>
              <a:lnTo>
                <a:pt x="46569" y="236219"/>
              </a:lnTo>
              <a:lnTo>
                <a:pt x="75352" y="145991"/>
              </a:lnTo>
              <a:lnTo>
                <a:pt x="0" y="90228"/>
              </a:lnTo>
              <a:close/>
            </a:path>
          </a:pathLst>
        </a:custGeom>
        <a:solidFill>
          <a:srgbClr val="FF0000"/>
        </a:solidFill>
        <a:ln w="9525" cap="flat" cmpd="sng">
          <a:solidFill>
            <a:srgbClr val="FFFF00"/>
          </a:solidFill>
          <a:prstDash val="solid"/>
          <a:round/>
          <a:headEnd/>
          <a:tailEnd/>
        </a:ln>
        <a:effectLst>
          <a:outerShdw blurRad="40000" dist="23000" dir="5400000" rotWithShape="0">
            <a:srgbClr val="000000">
              <a:alpha val="34998"/>
            </a:srgbClr>
          </a:outerShdw>
        </a:effectLst>
      </xdr:spPr>
      <xdr:txBody>
        <a:bodyPr/>
        <a:lstStyle/>
        <a:p>
          <a:endParaRPr lang="zh-TW" alt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3</xdr:row>
      <xdr:rowOff>30480</xdr:rowOff>
    </xdr:from>
    <xdr:to>
      <xdr:col>2</xdr:col>
      <xdr:colOff>1805940</xdr:colOff>
      <xdr:row>3</xdr:row>
      <xdr:rowOff>1379220</xdr:rowOff>
    </xdr:to>
    <xdr:pic>
      <xdr:nvPicPr>
        <xdr:cNvPr id="17840" name="圖片 2">
          <a:extLst>
            <a:ext uri="{FF2B5EF4-FFF2-40B4-BE49-F238E27FC236}">
              <a16:creationId xmlns:a16="http://schemas.microsoft.com/office/drawing/2014/main" id="{DB8734DB-F87B-421A-9B87-A913BC650C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1520" y="1524000"/>
          <a:ext cx="1234440" cy="8077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198120</xdr:colOff>
      <xdr:row>4</xdr:row>
      <xdr:rowOff>68580</xdr:rowOff>
    </xdr:from>
    <xdr:to>
      <xdr:col>2</xdr:col>
      <xdr:colOff>1805940</xdr:colOff>
      <xdr:row>4</xdr:row>
      <xdr:rowOff>1135380</xdr:rowOff>
    </xdr:to>
    <xdr:pic>
      <xdr:nvPicPr>
        <xdr:cNvPr id="17841" name="圖片 4">
          <a:extLst>
            <a:ext uri="{FF2B5EF4-FFF2-40B4-BE49-F238E27FC236}">
              <a16:creationId xmlns:a16="http://schemas.microsoft.com/office/drawing/2014/main" id="{E58335FB-1736-449D-B6E9-4FD5C2674DE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5320" y="2400300"/>
          <a:ext cx="1310640" cy="601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289560</xdr:colOff>
      <xdr:row>5</xdr:row>
      <xdr:rowOff>68580</xdr:rowOff>
    </xdr:from>
    <xdr:to>
      <xdr:col>2</xdr:col>
      <xdr:colOff>1744980</xdr:colOff>
      <xdr:row>5</xdr:row>
      <xdr:rowOff>1363980</xdr:rowOff>
    </xdr:to>
    <xdr:pic>
      <xdr:nvPicPr>
        <xdr:cNvPr id="17842" name="圖片 6">
          <a:extLst>
            <a:ext uri="{FF2B5EF4-FFF2-40B4-BE49-F238E27FC236}">
              <a16:creationId xmlns:a16="http://schemas.microsoft.com/office/drawing/2014/main" id="{5C8EE8F5-C2E3-4F65-B2C6-5458D248C9F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6760" y="3070860"/>
          <a:ext cx="1219200"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259080</xdr:colOff>
      <xdr:row>6</xdr:row>
      <xdr:rowOff>38100</xdr:rowOff>
    </xdr:from>
    <xdr:to>
      <xdr:col>2</xdr:col>
      <xdr:colOff>1775460</xdr:colOff>
      <xdr:row>6</xdr:row>
      <xdr:rowOff>1417320</xdr:rowOff>
    </xdr:to>
    <xdr:pic>
      <xdr:nvPicPr>
        <xdr:cNvPr id="17843" name="圖片 8">
          <a:extLst>
            <a:ext uri="{FF2B5EF4-FFF2-40B4-BE49-F238E27FC236}">
              <a16:creationId xmlns:a16="http://schemas.microsoft.com/office/drawing/2014/main" id="{A58A1177-631C-492B-B0FC-743921C602E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16280" y="3848100"/>
          <a:ext cx="124968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320040</xdr:colOff>
      <xdr:row>7</xdr:row>
      <xdr:rowOff>91440</xdr:rowOff>
    </xdr:from>
    <xdr:to>
      <xdr:col>2</xdr:col>
      <xdr:colOff>1638300</xdr:colOff>
      <xdr:row>7</xdr:row>
      <xdr:rowOff>1173480</xdr:rowOff>
    </xdr:to>
    <xdr:pic>
      <xdr:nvPicPr>
        <xdr:cNvPr id="17844" name="圖片 9">
          <a:extLst>
            <a:ext uri="{FF2B5EF4-FFF2-40B4-BE49-F238E27FC236}">
              <a16:creationId xmlns:a16="http://schemas.microsoft.com/office/drawing/2014/main" id="{413F475B-86A2-450C-9CE4-A2119E13BD6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77240" y="4739640"/>
          <a:ext cx="1188720" cy="617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327660</xdr:colOff>
      <xdr:row>8</xdr:row>
      <xdr:rowOff>114300</xdr:rowOff>
    </xdr:from>
    <xdr:to>
      <xdr:col>2</xdr:col>
      <xdr:colOff>1584960</xdr:colOff>
      <xdr:row>8</xdr:row>
      <xdr:rowOff>1135380</xdr:rowOff>
    </xdr:to>
    <xdr:pic>
      <xdr:nvPicPr>
        <xdr:cNvPr id="17845" name="圖片 10">
          <a:extLst>
            <a:ext uri="{FF2B5EF4-FFF2-40B4-BE49-F238E27FC236}">
              <a16:creationId xmlns:a16="http://schemas.microsoft.com/office/drawing/2014/main" id="{D4126461-C6AD-4729-9900-14BE3B91E82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84860" y="5471160"/>
          <a:ext cx="1181100" cy="541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36"/>
  <sheetViews>
    <sheetView tabSelected="1" topLeftCell="A30" zoomScaleNormal="100" zoomScaleSheetLayoutView="90" workbookViewId="0">
      <selection activeCell="A73" sqref="A73"/>
    </sheetView>
  </sheetViews>
  <sheetFormatPr defaultColWidth="9" defaultRowHeight="15.75"/>
  <cols>
    <col min="1" max="2" width="6.625" customWidth="1"/>
    <col min="3" max="3" width="16.125" style="58" customWidth="1"/>
    <col min="4" max="4" width="41.875" customWidth="1"/>
    <col min="5" max="6" width="10.125" bestFit="1" customWidth="1"/>
    <col min="7" max="7" width="12.5" customWidth="1"/>
    <col min="8" max="8" width="13.375" customWidth="1"/>
    <col min="9" max="9" width="13" bestFit="1" customWidth="1"/>
  </cols>
  <sheetData>
    <row r="1" spans="1:9" s="17" customFormat="1" ht="27" customHeight="1">
      <c r="A1" s="117" t="s">
        <v>198</v>
      </c>
      <c r="B1" s="117"/>
      <c r="C1" s="117"/>
      <c r="D1" s="117"/>
      <c r="E1" s="117"/>
      <c r="F1" s="117"/>
      <c r="G1" s="117"/>
      <c r="H1" s="117"/>
      <c r="I1" s="117"/>
    </row>
    <row r="2" spans="1:9" s="17" customFormat="1" ht="51" customHeight="1">
      <c r="A2" s="18" t="s">
        <v>103</v>
      </c>
      <c r="B2" s="18" t="s">
        <v>54</v>
      </c>
      <c r="C2" s="57" t="s">
        <v>298</v>
      </c>
      <c r="D2" s="18" t="s">
        <v>55</v>
      </c>
      <c r="E2" s="19" t="s">
        <v>56</v>
      </c>
      <c r="F2" s="29" t="s">
        <v>746</v>
      </c>
      <c r="G2" s="29" t="s">
        <v>747</v>
      </c>
      <c r="H2" s="29"/>
      <c r="I2" s="29" t="s">
        <v>751</v>
      </c>
    </row>
    <row r="3" spans="1:9" s="17" customFormat="1" ht="30" customHeight="1">
      <c r="A3" s="118" t="s">
        <v>59</v>
      </c>
      <c r="B3" s="118"/>
      <c r="C3" s="118"/>
      <c r="D3" s="118"/>
      <c r="E3" s="118"/>
      <c r="F3" s="118"/>
      <c r="G3" s="118"/>
      <c r="H3" s="118"/>
      <c r="I3" s="118"/>
    </row>
    <row r="4" spans="1:9" s="17" customFormat="1" ht="32.1" customHeight="1">
      <c r="A4" s="30"/>
      <c r="B4" s="22">
        <v>1</v>
      </c>
      <c r="C4" s="23" t="s">
        <v>320</v>
      </c>
      <c r="D4" s="23" t="s">
        <v>477</v>
      </c>
      <c r="E4" s="8">
        <v>2615</v>
      </c>
      <c r="F4" s="8">
        <f>E4*0.6</f>
        <v>1569</v>
      </c>
      <c r="G4" s="8">
        <f>E4*0.5</f>
        <v>1307.5</v>
      </c>
      <c r="H4" s="8"/>
      <c r="I4" s="8">
        <f>E4*0.45</f>
        <v>1176.75</v>
      </c>
    </row>
    <row r="5" spans="1:9" s="17" customFormat="1" ht="32.1" customHeight="1">
      <c r="A5" s="30"/>
      <c r="B5" s="22">
        <v>2</v>
      </c>
      <c r="C5" s="23" t="s">
        <v>628</v>
      </c>
      <c r="D5" s="23" t="s">
        <v>627</v>
      </c>
      <c r="E5" s="8">
        <v>1400</v>
      </c>
      <c r="F5" s="8">
        <f>E5*0.6</f>
        <v>840</v>
      </c>
      <c r="G5" s="8">
        <f>E5*0.5</f>
        <v>700</v>
      </c>
      <c r="H5" s="8"/>
      <c r="I5" s="8">
        <f>E5*0.45</f>
        <v>630</v>
      </c>
    </row>
    <row r="6" spans="1:9" s="17" customFormat="1" ht="32.1" customHeight="1">
      <c r="A6" s="30"/>
      <c r="B6" s="22">
        <v>3</v>
      </c>
      <c r="C6" s="23" t="s">
        <v>624</v>
      </c>
      <c r="D6" s="23" t="s">
        <v>621</v>
      </c>
      <c r="E6" s="8">
        <v>1500</v>
      </c>
      <c r="F6" s="8">
        <f>E6*0.6</f>
        <v>900</v>
      </c>
      <c r="G6" s="8">
        <f>E6*0.5</f>
        <v>750</v>
      </c>
      <c r="H6" s="8"/>
      <c r="I6" s="8">
        <f>E6*0.45</f>
        <v>675</v>
      </c>
    </row>
    <row r="7" spans="1:9" s="17" customFormat="1" ht="32.1" customHeight="1">
      <c r="A7" s="30"/>
      <c r="B7" s="22">
        <v>4</v>
      </c>
      <c r="C7" s="23" t="s">
        <v>625</v>
      </c>
      <c r="D7" s="23" t="s">
        <v>626</v>
      </c>
      <c r="E7" s="8">
        <v>1600</v>
      </c>
      <c r="F7" s="8">
        <f>E7*0.6</f>
        <v>960</v>
      </c>
      <c r="G7" s="8">
        <f>E7*0.5</f>
        <v>800</v>
      </c>
      <c r="H7" s="8"/>
      <c r="I7" s="8">
        <f>E7*0.45</f>
        <v>720</v>
      </c>
    </row>
    <row r="8" spans="1:9" s="17" customFormat="1" ht="32.1" customHeight="1">
      <c r="A8" s="30"/>
      <c r="B8" s="22">
        <v>5</v>
      </c>
      <c r="C8" s="23" t="s">
        <v>623</v>
      </c>
      <c r="D8" s="23" t="s">
        <v>622</v>
      </c>
      <c r="E8" s="8">
        <v>4050</v>
      </c>
      <c r="F8" s="8">
        <f>E8*0.6</f>
        <v>2430</v>
      </c>
      <c r="G8" s="8">
        <f>E8*0.5</f>
        <v>2025</v>
      </c>
      <c r="H8" s="8"/>
      <c r="I8" s="8">
        <f>E8*0.45</f>
        <v>1822.5</v>
      </c>
    </row>
    <row r="9" spans="1:9" s="17" customFormat="1" ht="32.1" customHeight="1">
      <c r="A9" s="118" t="s">
        <v>921</v>
      </c>
      <c r="B9" s="118"/>
      <c r="C9" s="118"/>
      <c r="D9" s="118"/>
      <c r="E9" s="118"/>
      <c r="F9" s="118"/>
      <c r="G9" s="118"/>
      <c r="H9" s="118"/>
      <c r="I9" s="118"/>
    </row>
    <row r="10" spans="1:9" s="17" customFormat="1" ht="32.1" customHeight="1">
      <c r="A10" s="54"/>
      <c r="B10" s="55">
        <v>1</v>
      </c>
      <c r="C10" s="23" t="s">
        <v>518</v>
      </c>
      <c r="D10" s="74" t="s">
        <v>461</v>
      </c>
      <c r="E10" s="8">
        <v>800</v>
      </c>
      <c r="F10" s="56">
        <f>E10*0.6</f>
        <v>480</v>
      </c>
      <c r="G10" s="56">
        <f>E10*0.5</f>
        <v>400</v>
      </c>
      <c r="H10" s="56"/>
      <c r="I10" s="56">
        <f>E10*0.45</f>
        <v>360</v>
      </c>
    </row>
    <row r="11" spans="1:9" s="17" customFormat="1" ht="32.1" customHeight="1">
      <c r="A11" s="54"/>
      <c r="B11" s="55">
        <v>2</v>
      </c>
      <c r="C11" s="23" t="s">
        <v>463</v>
      </c>
      <c r="D11" s="74" t="s">
        <v>459</v>
      </c>
      <c r="E11" s="8">
        <v>950</v>
      </c>
      <c r="F11" s="56">
        <f>E11*0.6</f>
        <v>570</v>
      </c>
      <c r="G11" s="56">
        <f>E11*0.5</f>
        <v>475</v>
      </c>
      <c r="H11" s="56"/>
      <c r="I11" s="56">
        <f>E11*0.45</f>
        <v>427.5</v>
      </c>
    </row>
    <row r="12" spans="1:9" s="17" customFormat="1" ht="32.1" customHeight="1">
      <c r="A12" s="30"/>
      <c r="B12" s="22">
        <v>3</v>
      </c>
      <c r="C12" s="23" t="s">
        <v>464</v>
      </c>
      <c r="D12" s="23" t="s">
        <v>462</v>
      </c>
      <c r="E12" s="8">
        <v>950</v>
      </c>
      <c r="F12" s="56">
        <f>E12*0.6</f>
        <v>570</v>
      </c>
      <c r="G12" s="56">
        <f>E12*0.5</f>
        <v>475</v>
      </c>
      <c r="H12" s="56"/>
      <c r="I12" s="56">
        <f>E12*0.45</f>
        <v>427.5</v>
      </c>
    </row>
    <row r="13" spans="1:9" s="17" customFormat="1" ht="32.1" customHeight="1">
      <c r="A13" s="30"/>
      <c r="B13" s="55">
        <v>4</v>
      </c>
      <c r="C13" s="23" t="s">
        <v>465</v>
      </c>
      <c r="D13" s="23" t="s">
        <v>460</v>
      </c>
      <c r="E13" s="8">
        <v>420</v>
      </c>
      <c r="F13" s="56">
        <f>E13*0.6</f>
        <v>252</v>
      </c>
      <c r="G13" s="56">
        <f>E13*0.5</f>
        <v>210</v>
      </c>
      <c r="H13" s="56"/>
      <c r="I13" s="56">
        <f>E13*0.45</f>
        <v>189</v>
      </c>
    </row>
    <row r="14" spans="1:9" s="17" customFormat="1" ht="32.1" customHeight="1">
      <c r="A14" s="30"/>
      <c r="B14" s="55">
        <v>5</v>
      </c>
      <c r="C14" s="23" t="s">
        <v>499</v>
      </c>
      <c r="D14" s="23" t="s">
        <v>500</v>
      </c>
      <c r="E14" s="8">
        <v>2490</v>
      </c>
      <c r="F14" s="56">
        <f>E14*0.6</f>
        <v>1494</v>
      </c>
      <c r="G14" s="56">
        <f>E14*0.5</f>
        <v>1245</v>
      </c>
      <c r="H14" s="56"/>
      <c r="I14" s="56">
        <f>E14*0.45</f>
        <v>1120.5</v>
      </c>
    </row>
    <row r="15" spans="1:9" s="17" customFormat="1" ht="30" customHeight="1">
      <c r="A15" s="118" t="s">
        <v>204</v>
      </c>
      <c r="B15" s="118"/>
      <c r="C15" s="118"/>
      <c r="D15" s="118"/>
      <c r="E15" s="118"/>
      <c r="F15" s="118"/>
      <c r="G15" s="118"/>
      <c r="H15" s="118"/>
      <c r="I15" s="118"/>
    </row>
    <row r="16" spans="1:9" s="17" customFormat="1" ht="32.1" customHeight="1">
      <c r="A16" s="30"/>
      <c r="B16" s="22">
        <v>1</v>
      </c>
      <c r="C16" s="23" t="s">
        <v>226</v>
      </c>
      <c r="D16" s="23" t="s">
        <v>199</v>
      </c>
      <c r="E16" s="8">
        <v>1800</v>
      </c>
      <c r="F16" s="8">
        <f>E16*0.6</f>
        <v>1080</v>
      </c>
      <c r="G16" s="8">
        <f>E16*0.5</f>
        <v>900</v>
      </c>
      <c r="H16" s="8"/>
      <c r="I16" s="8">
        <f t="shared" ref="I16:I22" si="0">E16*0.45</f>
        <v>810</v>
      </c>
    </row>
    <row r="17" spans="1:9" s="17" customFormat="1" ht="32.1" customHeight="1">
      <c r="A17" s="30"/>
      <c r="B17" s="22">
        <v>2</v>
      </c>
      <c r="C17" s="23" t="s">
        <v>227</v>
      </c>
      <c r="D17" s="15" t="s">
        <v>200</v>
      </c>
      <c r="E17" s="10">
        <v>1600</v>
      </c>
      <c r="F17" s="8">
        <f t="shared" ref="F17:F22" si="1">E17*0.6</f>
        <v>960</v>
      </c>
      <c r="G17" s="8">
        <f t="shared" ref="G17:G22" si="2">E17*0.5</f>
        <v>800</v>
      </c>
      <c r="H17" s="8"/>
      <c r="I17" s="8">
        <f t="shared" si="0"/>
        <v>720</v>
      </c>
    </row>
    <row r="18" spans="1:9" s="17" customFormat="1" ht="32.1" customHeight="1">
      <c r="A18" s="30"/>
      <c r="B18" s="22">
        <v>3</v>
      </c>
      <c r="C18" s="23" t="s">
        <v>228</v>
      </c>
      <c r="D18" s="15" t="s">
        <v>201</v>
      </c>
      <c r="E18" s="10">
        <v>1500</v>
      </c>
      <c r="F18" s="8">
        <f t="shared" si="1"/>
        <v>900</v>
      </c>
      <c r="G18" s="8">
        <f t="shared" si="2"/>
        <v>750</v>
      </c>
      <c r="H18" s="8"/>
      <c r="I18" s="8">
        <f t="shared" si="0"/>
        <v>675</v>
      </c>
    </row>
    <row r="19" spans="1:9" s="17" customFormat="1" ht="32.1" customHeight="1">
      <c r="A19" s="30"/>
      <c r="B19" s="22">
        <v>4</v>
      </c>
      <c r="C19" s="23" t="s">
        <v>229</v>
      </c>
      <c r="D19" s="15" t="s">
        <v>202</v>
      </c>
      <c r="E19" s="10">
        <v>700</v>
      </c>
      <c r="F19" s="8">
        <f t="shared" si="1"/>
        <v>420</v>
      </c>
      <c r="G19" s="8">
        <f t="shared" si="2"/>
        <v>350</v>
      </c>
      <c r="H19" s="8"/>
      <c r="I19" s="8">
        <f t="shared" si="0"/>
        <v>315</v>
      </c>
    </row>
    <row r="20" spans="1:9" s="17" customFormat="1" ht="32.1" customHeight="1">
      <c r="A20" s="30"/>
      <c r="B20" s="22">
        <v>5</v>
      </c>
      <c r="C20" s="23" t="s">
        <v>230</v>
      </c>
      <c r="D20" s="23" t="s">
        <v>205</v>
      </c>
      <c r="E20" s="8">
        <v>72</v>
      </c>
      <c r="F20" s="8">
        <f t="shared" si="1"/>
        <v>43.199999999999996</v>
      </c>
      <c r="G20" s="8">
        <f t="shared" si="2"/>
        <v>36</v>
      </c>
      <c r="H20" s="8"/>
      <c r="I20" s="8">
        <f t="shared" si="0"/>
        <v>32.4</v>
      </c>
    </row>
    <row r="21" spans="1:9" s="17" customFormat="1" ht="32.1" customHeight="1">
      <c r="A21" s="30"/>
      <c r="B21" s="22">
        <v>6</v>
      </c>
      <c r="C21" s="23" t="s">
        <v>231</v>
      </c>
      <c r="D21" s="23" t="s">
        <v>203</v>
      </c>
      <c r="E21" s="8">
        <v>215</v>
      </c>
      <c r="F21" s="8">
        <f t="shared" si="1"/>
        <v>129</v>
      </c>
      <c r="G21" s="8">
        <f t="shared" si="2"/>
        <v>107.5</v>
      </c>
      <c r="H21" s="8"/>
      <c r="I21" s="8">
        <f t="shared" si="0"/>
        <v>96.75</v>
      </c>
    </row>
    <row r="22" spans="1:9" s="17" customFormat="1" ht="32.1" customHeight="1">
      <c r="A22" s="30"/>
      <c r="B22" s="22">
        <v>7</v>
      </c>
      <c r="C22" s="23" t="s">
        <v>232</v>
      </c>
      <c r="D22" s="23" t="s">
        <v>208</v>
      </c>
      <c r="E22" s="8">
        <v>260</v>
      </c>
      <c r="F22" s="8">
        <f t="shared" si="1"/>
        <v>156</v>
      </c>
      <c r="G22" s="8">
        <f t="shared" si="2"/>
        <v>130</v>
      </c>
      <c r="H22" s="8"/>
      <c r="I22" s="8">
        <f t="shared" si="0"/>
        <v>117</v>
      </c>
    </row>
    <row r="23" spans="1:9" s="17" customFormat="1" ht="30" customHeight="1">
      <c r="A23" s="118" t="s">
        <v>1011</v>
      </c>
      <c r="B23" s="118"/>
      <c r="C23" s="118"/>
      <c r="D23" s="118"/>
      <c r="E23" s="118"/>
      <c r="F23" s="118"/>
      <c r="G23" s="118"/>
      <c r="H23" s="118"/>
      <c r="I23" s="118"/>
    </row>
    <row r="24" spans="1:9" s="17" customFormat="1" ht="32.1" customHeight="1">
      <c r="A24" s="30"/>
      <c r="B24" s="22">
        <v>1</v>
      </c>
      <c r="C24" s="40" t="s">
        <v>1017</v>
      </c>
      <c r="D24" s="40" t="s">
        <v>1012</v>
      </c>
      <c r="E24" s="10">
        <v>1280</v>
      </c>
      <c r="F24" s="10">
        <f>E24*0.6</f>
        <v>768</v>
      </c>
      <c r="G24" s="10">
        <f>E24*0.5</f>
        <v>640</v>
      </c>
      <c r="H24" s="10"/>
      <c r="I24" s="10">
        <f t="shared" ref="I24:I31" si="3">E24*0.45</f>
        <v>576</v>
      </c>
    </row>
    <row r="25" spans="1:9" s="17" customFormat="1" ht="32.1" customHeight="1">
      <c r="A25" s="30"/>
      <c r="B25" s="22">
        <v>2</v>
      </c>
      <c r="C25" s="41" t="s">
        <v>1018</v>
      </c>
      <c r="D25" s="40" t="s">
        <v>1013</v>
      </c>
      <c r="E25" s="10">
        <v>1700</v>
      </c>
      <c r="F25" s="10">
        <f t="shared" ref="F25:F31" si="4">E25*0.6</f>
        <v>1020</v>
      </c>
      <c r="G25" s="10">
        <f t="shared" ref="G25:G31" si="5">E25*0.5</f>
        <v>850</v>
      </c>
      <c r="H25" s="10"/>
      <c r="I25" s="10">
        <f t="shared" si="3"/>
        <v>765</v>
      </c>
    </row>
    <row r="26" spans="1:9" s="17" customFormat="1" ht="32.1" customHeight="1">
      <c r="A26" s="30"/>
      <c r="B26" s="80" t="s">
        <v>1041</v>
      </c>
      <c r="C26" s="41" t="s">
        <v>1017</v>
      </c>
      <c r="D26" s="40" t="s">
        <v>1037</v>
      </c>
      <c r="E26" s="10">
        <v>900</v>
      </c>
      <c r="F26" s="10">
        <f t="shared" si="4"/>
        <v>540</v>
      </c>
      <c r="G26" s="10">
        <f t="shared" si="5"/>
        <v>450</v>
      </c>
      <c r="H26" s="10"/>
      <c r="I26" s="10">
        <f t="shared" si="3"/>
        <v>405</v>
      </c>
    </row>
    <row r="27" spans="1:9" s="17" customFormat="1" ht="32.1" customHeight="1">
      <c r="A27" s="30"/>
      <c r="B27" s="80" t="s">
        <v>1040</v>
      </c>
      <c r="C27" s="41" t="s">
        <v>1038</v>
      </c>
      <c r="D27" s="40" t="s">
        <v>1039</v>
      </c>
      <c r="E27" s="10">
        <v>900</v>
      </c>
      <c r="F27" s="10">
        <f t="shared" ref="F27" si="6">E27*0.6</f>
        <v>540</v>
      </c>
      <c r="G27" s="10">
        <f t="shared" ref="G27" si="7">E27*0.5</f>
        <v>450</v>
      </c>
      <c r="H27" s="10"/>
      <c r="I27" s="10">
        <f t="shared" ref="I27" si="8">E27*0.45</f>
        <v>405</v>
      </c>
    </row>
    <row r="28" spans="1:9" s="17" customFormat="1" ht="32.1" customHeight="1">
      <c r="A28" s="30"/>
      <c r="B28" s="22">
        <v>3</v>
      </c>
      <c r="C28" s="40" t="s">
        <v>1019</v>
      </c>
      <c r="D28" s="40" t="s">
        <v>1014</v>
      </c>
      <c r="E28" s="10">
        <v>1000</v>
      </c>
      <c r="F28" s="10">
        <f t="shared" si="4"/>
        <v>600</v>
      </c>
      <c r="G28" s="10">
        <f t="shared" si="5"/>
        <v>500</v>
      </c>
      <c r="H28" s="10"/>
      <c r="I28" s="10">
        <f t="shared" si="3"/>
        <v>450</v>
      </c>
    </row>
    <row r="29" spans="1:9" s="17" customFormat="1" ht="32.1" customHeight="1">
      <c r="A29" s="30"/>
      <c r="B29" s="22">
        <v>4</v>
      </c>
      <c r="C29" s="40" t="s">
        <v>1016</v>
      </c>
      <c r="D29" s="40" t="s">
        <v>1015</v>
      </c>
      <c r="E29" s="10">
        <v>930</v>
      </c>
      <c r="F29" s="10">
        <f t="shared" si="4"/>
        <v>558</v>
      </c>
      <c r="G29" s="10">
        <f t="shared" si="5"/>
        <v>465</v>
      </c>
      <c r="H29" s="10"/>
      <c r="I29" s="10">
        <f t="shared" si="3"/>
        <v>418.5</v>
      </c>
    </row>
    <row r="30" spans="1:9" s="17" customFormat="1" ht="32.1" customHeight="1">
      <c r="A30" s="30"/>
      <c r="B30" s="22">
        <v>5</v>
      </c>
      <c r="C30" s="40" t="s">
        <v>1016</v>
      </c>
      <c r="D30" s="41" t="s">
        <v>1042</v>
      </c>
      <c r="E30" s="10">
        <f>SUM(E24,E25,E28)*0.9</f>
        <v>3582</v>
      </c>
      <c r="F30" s="10">
        <f t="shared" si="4"/>
        <v>2149.1999999999998</v>
      </c>
      <c r="G30" s="10">
        <f t="shared" si="5"/>
        <v>1791</v>
      </c>
      <c r="H30" s="10"/>
      <c r="I30" s="10">
        <f t="shared" si="3"/>
        <v>1611.9</v>
      </c>
    </row>
    <row r="31" spans="1:9" s="17" customFormat="1" ht="32.1" customHeight="1">
      <c r="A31" s="30"/>
      <c r="B31" s="22">
        <v>6</v>
      </c>
      <c r="C31" s="40" t="s">
        <v>1016</v>
      </c>
      <c r="D31" s="41" t="s">
        <v>1043</v>
      </c>
      <c r="E31" s="10">
        <f>SUM(E24,E25,E28,E29)*0.85</f>
        <v>4173.5</v>
      </c>
      <c r="F31" s="10">
        <f t="shared" si="4"/>
        <v>2504.1</v>
      </c>
      <c r="G31" s="10">
        <f t="shared" si="5"/>
        <v>2086.75</v>
      </c>
      <c r="H31" s="10"/>
      <c r="I31" s="10">
        <f t="shared" si="3"/>
        <v>1878.075</v>
      </c>
    </row>
    <row r="32" spans="1:9" s="17" customFormat="1" ht="30" customHeight="1">
      <c r="A32" s="118" t="s">
        <v>65</v>
      </c>
      <c r="B32" s="118"/>
      <c r="C32" s="118"/>
      <c r="D32" s="118"/>
      <c r="E32" s="118"/>
      <c r="F32" s="118"/>
      <c r="G32" s="118"/>
      <c r="H32" s="118"/>
      <c r="I32" s="118"/>
    </row>
    <row r="33" spans="1:9" s="17" customFormat="1" ht="32.1" customHeight="1">
      <c r="A33" s="30"/>
      <c r="B33" s="22">
        <v>1</v>
      </c>
      <c r="C33" s="23" t="s">
        <v>992</v>
      </c>
      <c r="D33" s="23" t="s">
        <v>995</v>
      </c>
      <c r="E33" s="8">
        <v>1080</v>
      </c>
      <c r="F33" s="8">
        <f>E33*0.6</f>
        <v>648</v>
      </c>
      <c r="G33" s="8">
        <f>E33*0.5</f>
        <v>540</v>
      </c>
      <c r="H33" s="8"/>
      <c r="I33" s="8">
        <f>E33*0.45</f>
        <v>486</v>
      </c>
    </row>
    <row r="34" spans="1:9" s="17" customFormat="1" ht="32.1" customHeight="1">
      <c r="A34" s="30"/>
      <c r="B34" s="22">
        <v>2</v>
      </c>
      <c r="C34" s="23" t="s">
        <v>996</v>
      </c>
      <c r="D34" s="23" t="s">
        <v>998</v>
      </c>
      <c r="E34" s="8">
        <v>1080</v>
      </c>
      <c r="F34" s="8">
        <f>E34*0.6</f>
        <v>648</v>
      </c>
      <c r="G34" s="8">
        <f>E34*0.5</f>
        <v>540</v>
      </c>
      <c r="H34" s="8"/>
      <c r="I34" s="8">
        <f>E34*0.45</f>
        <v>486</v>
      </c>
    </row>
    <row r="35" spans="1:9" s="17" customFormat="1" ht="32.1" customHeight="1">
      <c r="A35" s="30"/>
      <c r="B35" s="22">
        <v>3</v>
      </c>
      <c r="C35" s="23" t="s">
        <v>997</v>
      </c>
      <c r="D35" s="23" t="s">
        <v>993</v>
      </c>
      <c r="E35" s="8">
        <v>850</v>
      </c>
      <c r="F35" s="8">
        <f>E35*0.6</f>
        <v>510</v>
      </c>
      <c r="G35" s="8">
        <f>E35*0.5</f>
        <v>425</v>
      </c>
      <c r="H35" s="8"/>
      <c r="I35" s="8">
        <f>E35*0.45</f>
        <v>382.5</v>
      </c>
    </row>
    <row r="36" spans="1:9" s="17" customFormat="1" ht="32.1" customHeight="1">
      <c r="A36" s="30"/>
      <c r="B36" s="22">
        <v>4</v>
      </c>
      <c r="C36" s="23"/>
      <c r="D36" s="23" t="s">
        <v>994</v>
      </c>
      <c r="E36" s="8">
        <v>2860</v>
      </c>
      <c r="F36" s="8">
        <f>E36*0.6</f>
        <v>1716</v>
      </c>
      <c r="G36" s="8">
        <f>E36*0.5</f>
        <v>1430</v>
      </c>
      <c r="H36" s="8"/>
      <c r="I36" s="8">
        <f>E36*0.45</f>
        <v>1287</v>
      </c>
    </row>
    <row r="37" spans="1:9" s="17" customFormat="1" ht="27" customHeight="1">
      <c r="A37" s="117" t="s">
        <v>198</v>
      </c>
      <c r="B37" s="117"/>
      <c r="C37" s="117"/>
      <c r="D37" s="117"/>
      <c r="E37" s="117"/>
      <c r="F37" s="117"/>
      <c r="G37" s="117"/>
      <c r="H37" s="117"/>
      <c r="I37" s="117"/>
    </row>
    <row r="38" spans="1:9" s="17" customFormat="1" ht="51" customHeight="1">
      <c r="A38" s="18" t="s">
        <v>103</v>
      </c>
      <c r="B38" s="18" t="s">
        <v>54</v>
      </c>
      <c r="C38" s="57" t="s">
        <v>298</v>
      </c>
      <c r="D38" s="18" t="s">
        <v>55</v>
      </c>
      <c r="E38" s="19" t="s">
        <v>56</v>
      </c>
      <c r="F38" s="29" t="s">
        <v>1061</v>
      </c>
      <c r="G38" s="29" t="s">
        <v>1063</v>
      </c>
      <c r="H38" s="29"/>
      <c r="I38" s="29" t="s">
        <v>1062</v>
      </c>
    </row>
    <row r="39" spans="1:9" s="17" customFormat="1" ht="30" customHeight="1">
      <c r="A39" s="118" t="s">
        <v>1049</v>
      </c>
      <c r="B39" s="118"/>
      <c r="C39" s="118"/>
      <c r="D39" s="118"/>
      <c r="E39" s="118"/>
      <c r="F39" s="118"/>
      <c r="G39" s="118"/>
      <c r="H39" s="118"/>
      <c r="I39" s="118"/>
    </row>
    <row r="40" spans="1:9" s="17" customFormat="1" ht="32.1" customHeight="1">
      <c r="A40" s="30"/>
      <c r="B40" s="22">
        <v>1</v>
      </c>
      <c r="C40" s="41" t="s">
        <v>1053</v>
      </c>
      <c r="D40" s="34" t="s">
        <v>1057</v>
      </c>
      <c r="E40" s="8">
        <v>900</v>
      </c>
      <c r="F40" s="8">
        <f t="shared" ref="F40:F43" si="9">E40*0.6</f>
        <v>540</v>
      </c>
      <c r="G40" s="8">
        <f t="shared" ref="G40:G43" si="10">E40*0.5</f>
        <v>450</v>
      </c>
      <c r="H40" s="8"/>
      <c r="I40" s="8">
        <f t="shared" ref="I40:I43" si="11">E40*0.45</f>
        <v>405</v>
      </c>
    </row>
    <row r="41" spans="1:9" s="17" customFormat="1" ht="32.1" customHeight="1">
      <c r="A41" s="30"/>
      <c r="B41" s="22">
        <v>2</v>
      </c>
      <c r="C41" s="41" t="s">
        <v>1054</v>
      </c>
      <c r="D41" s="34" t="s">
        <v>1051</v>
      </c>
      <c r="E41" s="8">
        <v>670</v>
      </c>
      <c r="F41" s="8">
        <f t="shared" si="9"/>
        <v>402</v>
      </c>
      <c r="G41" s="8">
        <f t="shared" si="10"/>
        <v>335</v>
      </c>
      <c r="H41" s="8"/>
      <c r="I41" s="8">
        <f t="shared" si="11"/>
        <v>301.5</v>
      </c>
    </row>
    <row r="42" spans="1:9" s="17" customFormat="1" ht="32.1" customHeight="1">
      <c r="A42" s="82"/>
      <c r="B42" s="22">
        <v>3</v>
      </c>
      <c r="C42" s="41" t="s">
        <v>1056</v>
      </c>
      <c r="D42" s="34" t="s">
        <v>1066</v>
      </c>
      <c r="E42" s="8">
        <v>760</v>
      </c>
      <c r="F42" s="8">
        <f>E42*0.6</f>
        <v>456</v>
      </c>
      <c r="G42" s="8">
        <f>E42*0.5</f>
        <v>380</v>
      </c>
      <c r="H42" s="8"/>
      <c r="I42" s="8">
        <f>E42*0.45</f>
        <v>342</v>
      </c>
    </row>
    <row r="43" spans="1:9" s="17" customFormat="1" ht="32.1" customHeight="1">
      <c r="A43" s="30"/>
      <c r="B43" s="22">
        <v>4</v>
      </c>
      <c r="C43" s="41" t="s">
        <v>1055</v>
      </c>
      <c r="D43" s="34" t="s">
        <v>1058</v>
      </c>
      <c r="E43" s="8">
        <v>690</v>
      </c>
      <c r="F43" s="8">
        <f t="shared" si="9"/>
        <v>414</v>
      </c>
      <c r="G43" s="8">
        <f t="shared" si="10"/>
        <v>345</v>
      </c>
      <c r="H43" s="8"/>
      <c r="I43" s="8">
        <f t="shared" si="11"/>
        <v>310.5</v>
      </c>
    </row>
    <row r="44" spans="1:9" s="17" customFormat="1" ht="32.1" customHeight="1">
      <c r="A44" s="30"/>
      <c r="B44" s="22">
        <v>5</v>
      </c>
      <c r="C44" s="41" t="s">
        <v>1064</v>
      </c>
      <c r="D44" s="34" t="s">
        <v>1065</v>
      </c>
      <c r="E44" s="8">
        <v>1370</v>
      </c>
      <c r="F44" s="8">
        <f t="shared" ref="F44" si="12">E44*0.6</f>
        <v>822</v>
      </c>
      <c r="G44" s="8">
        <f t="shared" ref="G44" si="13">E44*0.5</f>
        <v>685</v>
      </c>
      <c r="H44" s="8"/>
      <c r="I44" s="8">
        <f t="shared" ref="I44" si="14">E44*0.45</f>
        <v>616.5</v>
      </c>
    </row>
    <row r="45" spans="1:9" s="17" customFormat="1" ht="32.1" customHeight="1">
      <c r="A45" s="30"/>
      <c r="B45" s="22">
        <v>6</v>
      </c>
      <c r="C45" s="41" t="s">
        <v>1052</v>
      </c>
      <c r="D45" s="34" t="s">
        <v>1050</v>
      </c>
      <c r="E45" s="8">
        <v>540</v>
      </c>
      <c r="F45" s="8">
        <f>E45*0.7</f>
        <v>378</v>
      </c>
      <c r="G45" s="8">
        <f>E45*0.65</f>
        <v>351</v>
      </c>
      <c r="H45" s="8"/>
      <c r="I45" s="8">
        <f>E45*0.6</f>
        <v>324</v>
      </c>
    </row>
    <row r="46" spans="1:9" s="17" customFormat="1" ht="46.9" customHeight="1">
      <c r="A46" s="30"/>
      <c r="B46" s="22">
        <v>7</v>
      </c>
      <c r="C46" s="41" t="s">
        <v>1067</v>
      </c>
      <c r="D46" s="34" t="s">
        <v>1068</v>
      </c>
      <c r="E46" s="8">
        <v>2870</v>
      </c>
      <c r="F46" s="8">
        <f>E46*0.7</f>
        <v>2008.9999999999998</v>
      </c>
      <c r="G46" s="8">
        <f>E46*0.65</f>
        <v>1865.5</v>
      </c>
      <c r="H46" s="8"/>
      <c r="I46" s="8">
        <f>E46*0.6</f>
        <v>1722</v>
      </c>
    </row>
    <row r="47" spans="1:9" s="17" customFormat="1" ht="56.45" customHeight="1">
      <c r="A47" s="30"/>
      <c r="B47" s="22">
        <v>8</v>
      </c>
      <c r="C47" s="41" t="s">
        <v>1067</v>
      </c>
      <c r="D47" s="34" t="s">
        <v>1069</v>
      </c>
      <c r="E47" s="8">
        <v>3380</v>
      </c>
      <c r="F47" s="8">
        <f>E47*0.7</f>
        <v>2366</v>
      </c>
      <c r="G47" s="8">
        <f>E47*0.65</f>
        <v>2197</v>
      </c>
      <c r="H47" s="8"/>
      <c r="I47" s="8">
        <f>E47*0.6</f>
        <v>2028</v>
      </c>
    </row>
    <row r="48" spans="1:9" s="17" customFormat="1" ht="26.25" customHeight="1">
      <c r="A48" s="119" t="s">
        <v>332</v>
      </c>
      <c r="B48" s="120"/>
      <c r="C48" s="120"/>
      <c r="D48" s="120"/>
      <c r="E48" s="120"/>
      <c r="F48" s="120"/>
      <c r="G48" s="120"/>
      <c r="H48" s="120"/>
      <c r="I48" s="121"/>
    </row>
    <row r="49" spans="1:9" s="17" customFormat="1" ht="62.25" customHeight="1">
      <c r="A49" s="18" t="s">
        <v>103</v>
      </c>
      <c r="B49" s="18" t="s">
        <v>54</v>
      </c>
      <c r="C49" s="57" t="s">
        <v>298</v>
      </c>
      <c r="D49" s="18" t="s">
        <v>55</v>
      </c>
      <c r="E49" s="19" t="s">
        <v>56</v>
      </c>
      <c r="F49" s="29" t="s">
        <v>748</v>
      </c>
      <c r="G49" s="29" t="s">
        <v>749</v>
      </c>
      <c r="H49" s="29" t="s">
        <v>750</v>
      </c>
      <c r="I49" s="29" t="s">
        <v>756</v>
      </c>
    </row>
    <row r="50" spans="1:9" s="17" customFormat="1" ht="30" customHeight="1">
      <c r="A50" s="118" t="s">
        <v>62</v>
      </c>
      <c r="B50" s="118"/>
      <c r="C50" s="118"/>
      <c r="D50" s="118"/>
      <c r="E50" s="118"/>
      <c r="F50" s="118"/>
      <c r="G50" s="118"/>
      <c r="H50" s="118"/>
      <c r="I50" s="118"/>
    </row>
    <row r="51" spans="1:9" s="17" customFormat="1" ht="33.6" customHeight="1">
      <c r="A51" s="30"/>
      <c r="B51" s="22">
        <v>1</v>
      </c>
      <c r="C51" s="23" t="s">
        <v>233</v>
      </c>
      <c r="D51" s="34" t="s">
        <v>92</v>
      </c>
      <c r="E51" s="8">
        <v>858</v>
      </c>
      <c r="F51" s="8">
        <f t="shared" ref="F51:F73" si="15">E51*0.7</f>
        <v>600.59999999999991</v>
      </c>
      <c r="G51" s="8">
        <f t="shared" ref="G51:G73" si="16">E51*0.65</f>
        <v>557.70000000000005</v>
      </c>
      <c r="H51" s="8">
        <f t="shared" ref="H51:H73" si="17">E51*0.6</f>
        <v>514.79999999999995</v>
      </c>
      <c r="I51" s="8">
        <f t="shared" ref="I51:I73" si="18">E51*0.55</f>
        <v>471.90000000000003</v>
      </c>
    </row>
    <row r="52" spans="1:9" s="17" customFormat="1" ht="32.1" customHeight="1">
      <c r="A52" s="30"/>
      <c r="B52" s="22">
        <v>2</v>
      </c>
      <c r="C52" s="40" t="s">
        <v>234</v>
      </c>
      <c r="D52" s="40" t="s">
        <v>243</v>
      </c>
      <c r="E52" s="10">
        <v>803</v>
      </c>
      <c r="F52" s="8">
        <f t="shared" si="15"/>
        <v>562.09999999999991</v>
      </c>
      <c r="G52" s="8">
        <f t="shared" si="16"/>
        <v>521.95000000000005</v>
      </c>
      <c r="H52" s="8">
        <f t="shared" si="17"/>
        <v>481.79999999999995</v>
      </c>
      <c r="I52" s="8">
        <f t="shared" si="18"/>
        <v>441.65000000000003</v>
      </c>
    </row>
    <row r="53" spans="1:9" s="17" customFormat="1" ht="32.1" customHeight="1">
      <c r="A53" s="30"/>
      <c r="B53" s="22">
        <v>3</v>
      </c>
      <c r="C53" s="23" t="s">
        <v>250</v>
      </c>
      <c r="D53" s="15" t="s">
        <v>111</v>
      </c>
      <c r="E53" s="10">
        <v>1089</v>
      </c>
      <c r="F53" s="8">
        <f t="shared" si="15"/>
        <v>762.3</v>
      </c>
      <c r="G53" s="8">
        <f t="shared" si="16"/>
        <v>707.85</v>
      </c>
      <c r="H53" s="8">
        <f t="shared" si="17"/>
        <v>653.4</v>
      </c>
      <c r="I53" s="8">
        <f t="shared" si="18"/>
        <v>598.95000000000005</v>
      </c>
    </row>
    <row r="54" spans="1:9" s="17" customFormat="1" ht="32.1" customHeight="1">
      <c r="A54" s="30"/>
      <c r="B54" s="22">
        <v>4</v>
      </c>
      <c r="C54" s="23" t="s">
        <v>235</v>
      </c>
      <c r="D54" s="15" t="s">
        <v>710</v>
      </c>
      <c r="E54" s="10">
        <v>765</v>
      </c>
      <c r="F54" s="8">
        <f t="shared" si="15"/>
        <v>535.5</v>
      </c>
      <c r="G54" s="8">
        <f t="shared" si="16"/>
        <v>497.25</v>
      </c>
      <c r="H54" s="8">
        <f t="shared" si="17"/>
        <v>459</v>
      </c>
      <c r="I54" s="8">
        <f t="shared" si="18"/>
        <v>420.75000000000006</v>
      </c>
    </row>
    <row r="55" spans="1:9" s="17" customFormat="1" ht="32.1" customHeight="1">
      <c r="A55" s="30"/>
      <c r="B55" s="22">
        <v>5</v>
      </c>
      <c r="C55" s="23" t="s">
        <v>445</v>
      </c>
      <c r="D55" s="15" t="s">
        <v>446</v>
      </c>
      <c r="E55" s="10">
        <v>765</v>
      </c>
      <c r="F55" s="8">
        <f>E55*0.7</f>
        <v>535.5</v>
      </c>
      <c r="G55" s="8">
        <f>E55*0.65</f>
        <v>497.25</v>
      </c>
      <c r="H55" s="8">
        <f>E55*0.6</f>
        <v>459</v>
      </c>
      <c r="I55" s="8">
        <f>E55*0.55</f>
        <v>420.75000000000006</v>
      </c>
    </row>
    <row r="56" spans="1:9" s="17" customFormat="1" ht="32.1" customHeight="1">
      <c r="A56" s="30"/>
      <c r="B56" s="22">
        <v>6</v>
      </c>
      <c r="C56" s="23" t="s">
        <v>990</v>
      </c>
      <c r="D56" s="15" t="s">
        <v>711</v>
      </c>
      <c r="E56" s="10">
        <v>765</v>
      </c>
      <c r="F56" s="8">
        <f>E56*0.7</f>
        <v>535.5</v>
      </c>
      <c r="G56" s="8">
        <f>E56*0.65</f>
        <v>497.25</v>
      </c>
      <c r="H56" s="8">
        <f>E56*0.6</f>
        <v>459</v>
      </c>
      <c r="I56" s="8">
        <f>E56*0.55</f>
        <v>420.75000000000006</v>
      </c>
    </row>
    <row r="57" spans="1:9" s="17" customFormat="1" ht="32.1" customHeight="1">
      <c r="A57" s="30"/>
      <c r="B57" s="22">
        <v>7</v>
      </c>
      <c r="C57" s="23" t="s">
        <v>712</v>
      </c>
      <c r="D57" s="15" t="s">
        <v>713</v>
      </c>
      <c r="E57" s="10">
        <v>765</v>
      </c>
      <c r="F57" s="8">
        <f>E57*0.7</f>
        <v>535.5</v>
      </c>
      <c r="G57" s="8">
        <f>E57*0.65</f>
        <v>497.25</v>
      </c>
      <c r="H57" s="8">
        <f>E57*0.6</f>
        <v>459</v>
      </c>
      <c r="I57" s="8">
        <f>E57*0.55</f>
        <v>420.75000000000006</v>
      </c>
    </row>
    <row r="58" spans="1:9" s="17" customFormat="1" ht="32.1" customHeight="1">
      <c r="A58" s="30"/>
      <c r="B58" s="22">
        <v>8</v>
      </c>
      <c r="C58" s="23" t="s">
        <v>236</v>
      </c>
      <c r="D58" s="15" t="s">
        <v>244</v>
      </c>
      <c r="E58" s="8">
        <v>1100</v>
      </c>
      <c r="F58" s="8">
        <f t="shared" si="15"/>
        <v>770</v>
      </c>
      <c r="G58" s="8">
        <f t="shared" si="16"/>
        <v>715</v>
      </c>
      <c r="H58" s="8">
        <f t="shared" si="17"/>
        <v>660</v>
      </c>
      <c r="I58" s="8">
        <f t="shared" si="18"/>
        <v>605</v>
      </c>
    </row>
    <row r="59" spans="1:9" s="17" customFormat="1" ht="32.1" customHeight="1">
      <c r="A59" s="30"/>
      <c r="B59" s="22">
        <v>9</v>
      </c>
      <c r="C59" s="23" t="s">
        <v>488</v>
      </c>
      <c r="D59" s="15" t="s">
        <v>489</v>
      </c>
      <c r="E59" s="8">
        <v>1100</v>
      </c>
      <c r="F59" s="8">
        <f t="shared" si="15"/>
        <v>770</v>
      </c>
      <c r="G59" s="8">
        <f t="shared" si="16"/>
        <v>715</v>
      </c>
      <c r="H59" s="8">
        <f t="shared" si="17"/>
        <v>660</v>
      </c>
      <c r="I59" s="8">
        <f t="shared" si="18"/>
        <v>605</v>
      </c>
    </row>
    <row r="60" spans="1:9" s="17" customFormat="1" ht="32.1" customHeight="1">
      <c r="A60" s="30"/>
      <c r="B60" s="22">
        <v>10</v>
      </c>
      <c r="C60" s="40" t="s">
        <v>237</v>
      </c>
      <c r="D60" s="41" t="s">
        <v>248</v>
      </c>
      <c r="E60" s="10">
        <v>1188</v>
      </c>
      <c r="F60" s="10">
        <f t="shared" si="15"/>
        <v>831.59999999999991</v>
      </c>
      <c r="G60" s="10">
        <f t="shared" si="16"/>
        <v>772.2</v>
      </c>
      <c r="H60" s="10">
        <f t="shared" si="17"/>
        <v>712.8</v>
      </c>
      <c r="I60" s="10">
        <f t="shared" si="18"/>
        <v>653.40000000000009</v>
      </c>
    </row>
    <row r="61" spans="1:9" s="17" customFormat="1" ht="32.1" customHeight="1">
      <c r="A61" s="30"/>
      <c r="B61" s="22">
        <v>11</v>
      </c>
      <c r="C61" s="40" t="s">
        <v>768</v>
      </c>
      <c r="D61" s="41" t="s">
        <v>249</v>
      </c>
      <c r="E61" s="10">
        <v>1188</v>
      </c>
      <c r="F61" s="10">
        <f t="shared" si="15"/>
        <v>831.59999999999991</v>
      </c>
      <c r="G61" s="10">
        <f t="shared" si="16"/>
        <v>772.2</v>
      </c>
      <c r="H61" s="10">
        <f t="shared" si="17"/>
        <v>712.8</v>
      </c>
      <c r="I61" s="10">
        <f t="shared" si="18"/>
        <v>653.40000000000009</v>
      </c>
    </row>
    <row r="62" spans="1:9" s="17" customFormat="1" ht="32.1" customHeight="1">
      <c r="A62" s="30"/>
      <c r="B62" s="22">
        <v>12</v>
      </c>
      <c r="C62" s="40" t="s">
        <v>238</v>
      </c>
      <c r="D62" s="41" t="s">
        <v>267</v>
      </c>
      <c r="E62" s="10">
        <v>1089</v>
      </c>
      <c r="F62" s="10">
        <f t="shared" si="15"/>
        <v>762.3</v>
      </c>
      <c r="G62" s="10">
        <f t="shared" si="16"/>
        <v>707.85</v>
      </c>
      <c r="H62" s="10">
        <f t="shared" si="17"/>
        <v>653.4</v>
      </c>
      <c r="I62" s="10">
        <f t="shared" si="18"/>
        <v>598.95000000000005</v>
      </c>
    </row>
    <row r="63" spans="1:9" s="17" customFormat="1" ht="32.1" customHeight="1">
      <c r="A63" s="30"/>
      <c r="B63" s="22">
        <v>13</v>
      </c>
      <c r="C63" s="40" t="s">
        <v>239</v>
      </c>
      <c r="D63" s="40" t="s">
        <v>247</v>
      </c>
      <c r="E63" s="10">
        <v>1320</v>
      </c>
      <c r="F63" s="10">
        <f t="shared" si="15"/>
        <v>923.99999999999989</v>
      </c>
      <c r="G63" s="10">
        <f t="shared" si="16"/>
        <v>858</v>
      </c>
      <c r="H63" s="10">
        <f t="shared" si="17"/>
        <v>792</v>
      </c>
      <c r="I63" s="10">
        <f t="shared" si="18"/>
        <v>726.00000000000011</v>
      </c>
    </row>
    <row r="64" spans="1:9" s="17" customFormat="1" ht="32.1" customHeight="1">
      <c r="A64" s="30"/>
      <c r="B64" s="22">
        <v>14</v>
      </c>
      <c r="C64" s="23" t="s">
        <v>240</v>
      </c>
      <c r="D64" s="23" t="s">
        <v>94</v>
      </c>
      <c r="E64" s="8">
        <v>1260</v>
      </c>
      <c r="F64" s="8">
        <f t="shared" si="15"/>
        <v>882</v>
      </c>
      <c r="G64" s="8">
        <f t="shared" si="16"/>
        <v>819</v>
      </c>
      <c r="H64" s="8">
        <f t="shared" si="17"/>
        <v>756</v>
      </c>
      <c r="I64" s="8">
        <f t="shared" si="18"/>
        <v>693</v>
      </c>
    </row>
    <row r="65" spans="1:10" s="17" customFormat="1" ht="32.1" customHeight="1">
      <c r="A65" s="30"/>
      <c r="B65" s="22">
        <v>15</v>
      </c>
      <c r="C65" s="23" t="s">
        <v>574</v>
      </c>
      <c r="D65" s="23" t="s">
        <v>91</v>
      </c>
      <c r="E65" s="8">
        <v>1375</v>
      </c>
      <c r="F65" s="8">
        <f t="shared" si="15"/>
        <v>962.49999999999989</v>
      </c>
      <c r="G65" s="8">
        <f t="shared" si="16"/>
        <v>893.75</v>
      </c>
      <c r="H65" s="8">
        <f t="shared" si="17"/>
        <v>825</v>
      </c>
      <c r="I65" s="8">
        <f t="shared" si="18"/>
        <v>756.25000000000011</v>
      </c>
    </row>
    <row r="66" spans="1:10" s="17" customFormat="1" ht="32.1" customHeight="1">
      <c r="A66" s="30"/>
      <c r="B66" s="22">
        <v>16</v>
      </c>
      <c r="C66" s="40" t="s">
        <v>567</v>
      </c>
      <c r="D66" s="40" t="s">
        <v>245</v>
      </c>
      <c r="E66" s="10">
        <v>1375</v>
      </c>
      <c r="F66" s="10">
        <f>E66*0.7</f>
        <v>962.49999999999989</v>
      </c>
      <c r="G66" s="10">
        <f>E66*0.65</f>
        <v>893.75</v>
      </c>
      <c r="H66" s="10">
        <f>E66*0.6</f>
        <v>825</v>
      </c>
      <c r="I66" s="10">
        <f>E66*0.55</f>
        <v>756.25000000000011</v>
      </c>
    </row>
    <row r="67" spans="1:10" s="17" customFormat="1" ht="32.1" customHeight="1">
      <c r="A67" s="30"/>
      <c r="B67" s="22">
        <v>17</v>
      </c>
      <c r="C67" s="23" t="s">
        <v>241</v>
      </c>
      <c r="D67" s="23" t="s">
        <v>421</v>
      </c>
      <c r="E67" s="8">
        <v>1540</v>
      </c>
      <c r="F67" s="8">
        <f t="shared" si="15"/>
        <v>1078</v>
      </c>
      <c r="G67" s="8">
        <f t="shared" si="16"/>
        <v>1001</v>
      </c>
      <c r="H67" s="8">
        <f t="shared" si="17"/>
        <v>924</v>
      </c>
      <c r="I67" s="8">
        <f t="shared" si="18"/>
        <v>847.00000000000011</v>
      </c>
    </row>
    <row r="68" spans="1:10" s="17" customFormat="1" ht="32.1" customHeight="1">
      <c r="A68" s="30"/>
      <c r="B68" s="22">
        <v>18</v>
      </c>
      <c r="C68" s="23"/>
      <c r="D68" s="23" t="s">
        <v>422</v>
      </c>
      <c r="E68" s="8">
        <v>990</v>
      </c>
      <c r="F68" s="8">
        <f t="shared" si="15"/>
        <v>693</v>
      </c>
      <c r="G68" s="8">
        <f t="shared" si="16"/>
        <v>643.5</v>
      </c>
      <c r="H68" s="8">
        <f t="shared" si="17"/>
        <v>594</v>
      </c>
      <c r="I68" s="8">
        <f t="shared" si="18"/>
        <v>544.5</v>
      </c>
    </row>
    <row r="69" spans="1:10" s="17" customFormat="1" ht="32.1" customHeight="1">
      <c r="A69" s="30"/>
      <c r="B69" s="22">
        <v>19</v>
      </c>
      <c r="C69" s="23" t="s">
        <v>1139</v>
      </c>
      <c r="D69" s="23" t="s">
        <v>423</v>
      </c>
      <c r="E69" s="8">
        <v>660</v>
      </c>
      <c r="F69" s="8">
        <f t="shared" si="15"/>
        <v>461.99999999999994</v>
      </c>
      <c r="G69" s="8">
        <f t="shared" si="16"/>
        <v>429</v>
      </c>
      <c r="H69" s="8">
        <f t="shared" si="17"/>
        <v>396</v>
      </c>
      <c r="I69" s="8">
        <f t="shared" si="18"/>
        <v>363.00000000000006</v>
      </c>
      <c r="J69" s="17" t="s">
        <v>424</v>
      </c>
    </row>
    <row r="70" spans="1:10" s="17" customFormat="1" ht="32.1" customHeight="1">
      <c r="A70" s="30"/>
      <c r="B70" s="22">
        <v>20</v>
      </c>
      <c r="C70" s="40" t="s">
        <v>242</v>
      </c>
      <c r="D70" s="40" t="s">
        <v>246</v>
      </c>
      <c r="E70" s="10">
        <v>1540</v>
      </c>
      <c r="F70" s="10">
        <f>E70*0.7</f>
        <v>1078</v>
      </c>
      <c r="G70" s="10">
        <f>E70*0.65</f>
        <v>1001</v>
      </c>
      <c r="H70" s="10">
        <f>E70*0.6</f>
        <v>924</v>
      </c>
      <c r="I70" s="8">
        <f t="shared" si="18"/>
        <v>847.00000000000011</v>
      </c>
    </row>
    <row r="71" spans="1:10" s="17" customFormat="1" ht="32.1" customHeight="1">
      <c r="A71" s="30"/>
      <c r="B71" s="22">
        <v>21</v>
      </c>
      <c r="C71" s="40" t="s">
        <v>497</v>
      </c>
      <c r="D71" s="40" t="s">
        <v>602</v>
      </c>
      <c r="E71" s="10">
        <v>1210</v>
      </c>
      <c r="F71" s="10">
        <f t="shared" si="15"/>
        <v>847</v>
      </c>
      <c r="G71" s="10">
        <f t="shared" si="16"/>
        <v>786.5</v>
      </c>
      <c r="H71" s="10">
        <f t="shared" si="17"/>
        <v>726</v>
      </c>
      <c r="I71" s="10">
        <f t="shared" si="18"/>
        <v>665.5</v>
      </c>
    </row>
    <row r="72" spans="1:10" s="17" customFormat="1" ht="32.1" customHeight="1">
      <c r="A72" s="30"/>
      <c r="B72" s="22">
        <v>22</v>
      </c>
      <c r="C72" s="40" t="s">
        <v>968</v>
      </c>
      <c r="D72" s="40" t="s">
        <v>969</v>
      </c>
      <c r="E72" s="10">
        <v>1210</v>
      </c>
      <c r="F72" s="10">
        <f t="shared" si="15"/>
        <v>847</v>
      </c>
      <c r="G72" s="10">
        <f t="shared" si="16"/>
        <v>786.5</v>
      </c>
      <c r="H72" s="10">
        <f t="shared" si="17"/>
        <v>726</v>
      </c>
      <c r="I72" s="10">
        <f t="shared" si="18"/>
        <v>665.5</v>
      </c>
    </row>
    <row r="73" spans="1:10" s="17" customFormat="1" ht="38.450000000000003" customHeight="1">
      <c r="A73" s="30"/>
      <c r="B73" s="22">
        <v>23</v>
      </c>
      <c r="C73" s="40" t="s">
        <v>897</v>
      </c>
      <c r="D73" s="41" t="s">
        <v>898</v>
      </c>
      <c r="E73" s="10">
        <v>1150</v>
      </c>
      <c r="F73" s="10">
        <f t="shared" si="15"/>
        <v>805</v>
      </c>
      <c r="G73" s="10">
        <f t="shared" si="16"/>
        <v>747.5</v>
      </c>
      <c r="H73" s="10">
        <f t="shared" si="17"/>
        <v>690</v>
      </c>
      <c r="I73" s="10">
        <f t="shared" si="18"/>
        <v>632.5</v>
      </c>
    </row>
    <row r="74" spans="1:10" s="17" customFormat="1" ht="48.6" customHeight="1">
      <c r="A74" s="18" t="s">
        <v>103</v>
      </c>
      <c r="B74" s="18" t="s">
        <v>54</v>
      </c>
      <c r="C74" s="57" t="s">
        <v>298</v>
      </c>
      <c r="D74" s="18" t="s">
        <v>55</v>
      </c>
      <c r="E74" s="19" t="s">
        <v>56</v>
      </c>
      <c r="F74" s="29" t="s">
        <v>752</v>
      </c>
      <c r="G74" s="29" t="s">
        <v>753</v>
      </c>
      <c r="H74" s="29" t="s">
        <v>754</v>
      </c>
      <c r="I74" s="29" t="s">
        <v>756</v>
      </c>
    </row>
    <row r="75" spans="1:10" s="17" customFormat="1" ht="30" customHeight="1">
      <c r="A75" s="118" t="s">
        <v>59</v>
      </c>
      <c r="B75" s="118"/>
      <c r="C75" s="118"/>
      <c r="D75" s="118"/>
      <c r="E75" s="118"/>
      <c r="F75" s="118"/>
      <c r="G75" s="118"/>
      <c r="H75" s="118"/>
      <c r="I75" s="118"/>
    </row>
    <row r="76" spans="1:10" s="17" customFormat="1" ht="36" customHeight="1">
      <c r="A76" s="30"/>
      <c r="B76" s="22">
        <v>1</v>
      </c>
      <c r="C76" s="23" t="s">
        <v>252</v>
      </c>
      <c r="D76" s="15" t="s">
        <v>110</v>
      </c>
      <c r="E76" s="8">
        <v>985</v>
      </c>
      <c r="F76" s="8">
        <f>E76*0.7</f>
        <v>689.5</v>
      </c>
      <c r="G76" s="8">
        <f>E76*0.65</f>
        <v>640.25</v>
      </c>
      <c r="H76" s="8">
        <f>E76*0.6</f>
        <v>591</v>
      </c>
      <c r="I76" s="8">
        <f>E76*0.55</f>
        <v>541.75</v>
      </c>
    </row>
    <row r="77" spans="1:10" s="17" customFormat="1" ht="32.1" customHeight="1">
      <c r="A77" s="30"/>
      <c r="B77" s="22">
        <v>2</v>
      </c>
      <c r="C77" s="23" t="s">
        <v>253</v>
      </c>
      <c r="D77" s="15" t="s">
        <v>762</v>
      </c>
      <c r="E77" s="8">
        <v>985</v>
      </c>
      <c r="F77" s="8">
        <f>E77*0.7</f>
        <v>689.5</v>
      </c>
      <c r="G77" s="8">
        <f>E77*0.65</f>
        <v>640.25</v>
      </c>
      <c r="H77" s="8">
        <f>E77*0.6</f>
        <v>591</v>
      </c>
      <c r="I77" s="8">
        <f>E77*0.55</f>
        <v>541.75</v>
      </c>
    </row>
    <row r="78" spans="1:10" s="17" customFormat="1" ht="32.1" customHeight="1">
      <c r="A78" s="30"/>
      <c r="B78" s="22">
        <v>3</v>
      </c>
      <c r="C78" s="23" t="s">
        <v>312</v>
      </c>
      <c r="D78" s="41" t="s">
        <v>594</v>
      </c>
      <c r="E78" s="8">
        <v>924</v>
      </c>
      <c r="F78" s="8">
        <f>E78*0.7</f>
        <v>646.79999999999995</v>
      </c>
      <c r="G78" s="8">
        <f>E78*0.65</f>
        <v>600.6</v>
      </c>
      <c r="H78" s="8">
        <f>E78*0.6</f>
        <v>554.4</v>
      </c>
      <c r="I78" s="8">
        <f>E78*0.55</f>
        <v>508.20000000000005</v>
      </c>
    </row>
    <row r="79" spans="1:10" s="17" customFormat="1" ht="64.5" customHeight="1">
      <c r="A79" s="30"/>
      <c r="B79" s="22">
        <v>4</v>
      </c>
      <c r="C79" s="23" t="s">
        <v>254</v>
      </c>
      <c r="D79" s="41" t="s">
        <v>181</v>
      </c>
      <c r="E79" s="8">
        <v>984</v>
      </c>
      <c r="F79" s="8">
        <f>E79*0.7</f>
        <v>688.8</v>
      </c>
      <c r="G79" s="8">
        <f>E79*0.65</f>
        <v>639.6</v>
      </c>
      <c r="H79" s="8">
        <f>E79*0.6</f>
        <v>590.4</v>
      </c>
      <c r="I79" s="8">
        <f>E79*0.55</f>
        <v>541.20000000000005</v>
      </c>
    </row>
    <row r="80" spans="1:10" s="70" customFormat="1" ht="39" customHeight="1">
      <c r="A80" s="65"/>
      <c r="B80" s="66">
        <v>5</v>
      </c>
      <c r="C80" s="67" t="s">
        <v>255</v>
      </c>
      <c r="D80" s="68" t="s">
        <v>444</v>
      </c>
      <c r="E80" s="69">
        <v>1320</v>
      </c>
      <c r="F80" s="69">
        <f t="shared" ref="F80:F107" si="19">E80*0.7</f>
        <v>923.99999999999989</v>
      </c>
      <c r="G80" s="69">
        <f t="shared" ref="G80:G107" si="20">E80*0.65</f>
        <v>858</v>
      </c>
      <c r="H80" s="69">
        <f t="shared" ref="H80:H107" si="21">E80*0.6</f>
        <v>792</v>
      </c>
      <c r="I80" s="69">
        <f t="shared" ref="I80:I107" si="22">E80*0.55</f>
        <v>726.00000000000011</v>
      </c>
    </row>
    <row r="81" spans="1:9" s="17" customFormat="1" ht="42" customHeight="1">
      <c r="A81" s="30"/>
      <c r="B81" s="22">
        <v>6</v>
      </c>
      <c r="C81" s="23" t="s">
        <v>313</v>
      </c>
      <c r="D81" s="41" t="s">
        <v>315</v>
      </c>
      <c r="E81" s="8">
        <v>1375</v>
      </c>
      <c r="F81" s="8">
        <f t="shared" si="19"/>
        <v>962.49999999999989</v>
      </c>
      <c r="G81" s="8">
        <f t="shared" si="20"/>
        <v>893.75</v>
      </c>
      <c r="H81" s="8">
        <f t="shared" si="21"/>
        <v>825</v>
      </c>
      <c r="I81" s="8">
        <f t="shared" si="22"/>
        <v>756.25000000000011</v>
      </c>
    </row>
    <row r="82" spans="1:9" s="17" customFormat="1" ht="53.1" customHeight="1">
      <c r="A82" s="30"/>
      <c r="B82" s="22">
        <v>7</v>
      </c>
      <c r="C82" s="23" t="s">
        <v>706</v>
      </c>
      <c r="D82" s="41" t="s">
        <v>922</v>
      </c>
      <c r="E82" s="8">
        <v>1716</v>
      </c>
      <c r="F82" s="8">
        <f t="shared" si="19"/>
        <v>1201.1999999999998</v>
      </c>
      <c r="G82" s="8">
        <f t="shared" si="20"/>
        <v>1115.4000000000001</v>
      </c>
      <c r="H82" s="8">
        <f t="shared" si="21"/>
        <v>1029.5999999999999</v>
      </c>
      <c r="I82" s="8">
        <f t="shared" si="22"/>
        <v>943.80000000000007</v>
      </c>
    </row>
    <row r="83" spans="1:9" s="17" customFormat="1" ht="32.1" customHeight="1">
      <c r="A83" s="30"/>
      <c r="B83" s="22">
        <v>8</v>
      </c>
      <c r="C83" s="23" t="s">
        <v>314</v>
      </c>
      <c r="D83" s="41" t="s">
        <v>316</v>
      </c>
      <c r="E83" s="8">
        <v>1100</v>
      </c>
      <c r="F83" s="8">
        <f t="shared" si="19"/>
        <v>770</v>
      </c>
      <c r="G83" s="8">
        <f t="shared" si="20"/>
        <v>715</v>
      </c>
      <c r="H83" s="8">
        <f t="shared" si="21"/>
        <v>660</v>
      </c>
      <c r="I83" s="8">
        <f t="shared" si="22"/>
        <v>605</v>
      </c>
    </row>
    <row r="84" spans="1:9" s="17" customFormat="1" ht="32.1" customHeight="1">
      <c r="A84" s="30"/>
      <c r="B84" s="22">
        <v>9</v>
      </c>
      <c r="C84" s="23" t="s">
        <v>256</v>
      </c>
      <c r="D84" s="15" t="s">
        <v>601</v>
      </c>
      <c r="E84" s="8">
        <v>1210</v>
      </c>
      <c r="F84" s="8">
        <f t="shared" si="19"/>
        <v>847</v>
      </c>
      <c r="G84" s="8">
        <f t="shared" si="20"/>
        <v>786.5</v>
      </c>
      <c r="H84" s="8">
        <f t="shared" si="21"/>
        <v>726</v>
      </c>
      <c r="I84" s="8">
        <f t="shared" si="22"/>
        <v>665.5</v>
      </c>
    </row>
    <row r="85" spans="1:9" s="17" customFormat="1" ht="55.5" customHeight="1">
      <c r="A85" s="30"/>
      <c r="B85" s="22">
        <v>10</v>
      </c>
      <c r="C85" s="23" t="s">
        <v>257</v>
      </c>
      <c r="D85" s="15" t="s">
        <v>745</v>
      </c>
      <c r="E85" s="8">
        <v>1100</v>
      </c>
      <c r="F85" s="8">
        <f t="shared" si="19"/>
        <v>770</v>
      </c>
      <c r="G85" s="8">
        <f t="shared" si="20"/>
        <v>715</v>
      </c>
      <c r="H85" s="8">
        <f t="shared" si="21"/>
        <v>660</v>
      </c>
      <c r="I85" s="8">
        <f t="shared" si="22"/>
        <v>605</v>
      </c>
    </row>
    <row r="86" spans="1:9" s="17" customFormat="1" ht="32.1" customHeight="1">
      <c r="A86" s="30"/>
      <c r="B86" s="22">
        <v>11</v>
      </c>
      <c r="C86" s="23" t="s">
        <v>521</v>
      </c>
      <c r="D86" s="34" t="s">
        <v>318</v>
      </c>
      <c r="E86" s="8">
        <v>1210</v>
      </c>
      <c r="F86" s="8">
        <f>E86*0.7</f>
        <v>847</v>
      </c>
      <c r="G86" s="8">
        <f>E86*0.65</f>
        <v>786.5</v>
      </c>
      <c r="H86" s="8">
        <f>E86*0.6</f>
        <v>726</v>
      </c>
      <c r="I86" s="8">
        <f>E86*0.55</f>
        <v>665.5</v>
      </c>
    </row>
    <row r="87" spans="1:9" s="17" customFormat="1" ht="32.1" customHeight="1">
      <c r="A87" s="30"/>
      <c r="B87" s="22">
        <v>12</v>
      </c>
      <c r="C87" s="23" t="s">
        <v>256</v>
      </c>
      <c r="D87" s="15" t="s">
        <v>106</v>
      </c>
      <c r="E87" s="8">
        <v>1210</v>
      </c>
      <c r="F87" s="8">
        <f t="shared" si="19"/>
        <v>847</v>
      </c>
      <c r="G87" s="8">
        <f t="shared" si="20"/>
        <v>786.5</v>
      </c>
      <c r="H87" s="8">
        <f t="shared" si="21"/>
        <v>726</v>
      </c>
      <c r="I87" s="8">
        <f t="shared" si="22"/>
        <v>665.5</v>
      </c>
    </row>
    <row r="88" spans="1:9" s="17" customFormat="1" ht="32.1" customHeight="1">
      <c r="A88" s="30"/>
      <c r="B88" s="22">
        <v>13</v>
      </c>
      <c r="C88" s="23" t="s">
        <v>258</v>
      </c>
      <c r="D88" s="34" t="s">
        <v>170</v>
      </c>
      <c r="E88" s="8">
        <v>1100</v>
      </c>
      <c r="F88" s="8">
        <f t="shared" si="19"/>
        <v>770</v>
      </c>
      <c r="G88" s="8">
        <f t="shared" si="20"/>
        <v>715</v>
      </c>
      <c r="H88" s="8">
        <f t="shared" si="21"/>
        <v>660</v>
      </c>
      <c r="I88" s="8">
        <f t="shared" si="22"/>
        <v>605</v>
      </c>
    </row>
    <row r="89" spans="1:9" s="17" customFormat="1" ht="32.1" customHeight="1">
      <c r="A89" s="30"/>
      <c r="B89" s="22">
        <v>14</v>
      </c>
      <c r="C89" s="23" t="s">
        <v>259</v>
      </c>
      <c r="D89" s="23" t="s">
        <v>206</v>
      </c>
      <c r="E89" s="8">
        <v>990</v>
      </c>
      <c r="F89" s="8">
        <f t="shared" si="19"/>
        <v>693</v>
      </c>
      <c r="G89" s="8">
        <f t="shared" si="20"/>
        <v>643.5</v>
      </c>
      <c r="H89" s="8">
        <f t="shared" si="21"/>
        <v>594</v>
      </c>
      <c r="I89" s="8">
        <f t="shared" si="22"/>
        <v>544.5</v>
      </c>
    </row>
    <row r="90" spans="1:9" s="17" customFormat="1" ht="32.1" customHeight="1">
      <c r="A90" s="30"/>
      <c r="B90" s="22">
        <v>15</v>
      </c>
      <c r="C90" s="23" t="s">
        <v>260</v>
      </c>
      <c r="D90" s="23" t="s">
        <v>207</v>
      </c>
      <c r="E90" s="8">
        <v>1210</v>
      </c>
      <c r="F90" s="8">
        <f>E90*0.7</f>
        <v>847</v>
      </c>
      <c r="G90" s="8">
        <f>E90*0.65</f>
        <v>786.5</v>
      </c>
      <c r="H90" s="8">
        <f>E90*0.6</f>
        <v>726</v>
      </c>
      <c r="I90" s="8">
        <f>E90*0.55</f>
        <v>665.5</v>
      </c>
    </row>
    <row r="91" spans="1:9" s="17" customFormat="1" ht="32.1" customHeight="1">
      <c r="A91" s="30"/>
      <c r="B91" s="22">
        <v>16</v>
      </c>
      <c r="C91" s="40" t="s">
        <v>261</v>
      </c>
      <c r="D91" s="40" t="s">
        <v>251</v>
      </c>
      <c r="E91" s="8">
        <v>1425</v>
      </c>
      <c r="F91" s="8">
        <f t="shared" si="19"/>
        <v>997.49999999999989</v>
      </c>
      <c r="G91" s="8">
        <f t="shared" si="20"/>
        <v>926.25</v>
      </c>
      <c r="H91" s="8">
        <f t="shared" si="21"/>
        <v>855</v>
      </c>
      <c r="I91" s="8">
        <f t="shared" si="22"/>
        <v>783.75000000000011</v>
      </c>
    </row>
    <row r="92" spans="1:9" s="17" customFormat="1" ht="32.1" customHeight="1">
      <c r="A92" s="30"/>
      <c r="B92" s="22">
        <v>17</v>
      </c>
      <c r="C92" s="40" t="s">
        <v>637</v>
      </c>
      <c r="D92" s="40" t="s">
        <v>68</v>
      </c>
      <c r="E92" s="8">
        <v>1232</v>
      </c>
      <c r="F92" s="8">
        <f t="shared" si="19"/>
        <v>862.4</v>
      </c>
      <c r="G92" s="8">
        <f t="shared" si="20"/>
        <v>800.80000000000007</v>
      </c>
      <c r="H92" s="8">
        <f t="shared" si="21"/>
        <v>739.19999999999993</v>
      </c>
      <c r="I92" s="8">
        <f t="shared" si="22"/>
        <v>677.6</v>
      </c>
    </row>
    <row r="93" spans="1:9" s="17" customFormat="1" ht="57" customHeight="1">
      <c r="A93" s="30"/>
      <c r="B93" s="22">
        <v>18</v>
      </c>
      <c r="C93" s="40" t="s">
        <v>262</v>
      </c>
      <c r="D93" s="41" t="s">
        <v>107</v>
      </c>
      <c r="E93" s="8">
        <v>1854</v>
      </c>
      <c r="F93" s="8">
        <f t="shared" si="19"/>
        <v>1297.8</v>
      </c>
      <c r="G93" s="8">
        <f t="shared" si="20"/>
        <v>1205.1000000000001</v>
      </c>
      <c r="H93" s="8">
        <f t="shared" si="21"/>
        <v>1112.3999999999999</v>
      </c>
      <c r="I93" s="8">
        <f t="shared" si="22"/>
        <v>1019.7</v>
      </c>
    </row>
    <row r="94" spans="1:9" s="17" customFormat="1" ht="36" customHeight="1">
      <c r="A94" s="30"/>
      <c r="B94" s="22">
        <v>19</v>
      </c>
      <c r="C94" s="23" t="s">
        <v>263</v>
      </c>
      <c r="D94" s="34" t="s">
        <v>109</v>
      </c>
      <c r="E94" s="8">
        <v>2195</v>
      </c>
      <c r="F94" s="8">
        <f t="shared" si="19"/>
        <v>1536.5</v>
      </c>
      <c r="G94" s="8">
        <f t="shared" si="20"/>
        <v>1426.75</v>
      </c>
      <c r="H94" s="8">
        <f t="shared" si="21"/>
        <v>1317</v>
      </c>
      <c r="I94" s="8">
        <f t="shared" si="22"/>
        <v>1207.25</v>
      </c>
    </row>
    <row r="95" spans="1:9" s="17" customFormat="1" ht="36" customHeight="1">
      <c r="A95" s="30"/>
      <c r="B95" s="22">
        <v>20</v>
      </c>
      <c r="C95" s="23" t="s">
        <v>264</v>
      </c>
      <c r="D95" s="23" t="s">
        <v>420</v>
      </c>
      <c r="E95" s="8">
        <v>1430</v>
      </c>
      <c r="F95" s="8">
        <f t="shared" si="19"/>
        <v>1000.9999999999999</v>
      </c>
      <c r="G95" s="8">
        <f t="shared" si="20"/>
        <v>929.5</v>
      </c>
      <c r="H95" s="8">
        <f t="shared" si="21"/>
        <v>858</v>
      </c>
      <c r="I95" s="8">
        <f t="shared" si="22"/>
        <v>786.50000000000011</v>
      </c>
    </row>
    <row r="96" spans="1:9" s="17" customFormat="1" ht="39" customHeight="1">
      <c r="A96" s="30"/>
      <c r="B96" s="22">
        <v>21</v>
      </c>
      <c r="C96" s="34" t="s">
        <v>974</v>
      </c>
      <c r="D96" s="34" t="s">
        <v>474</v>
      </c>
      <c r="E96" s="8">
        <v>1947</v>
      </c>
      <c r="F96" s="8">
        <f t="shared" si="19"/>
        <v>1362.8999999999999</v>
      </c>
      <c r="G96" s="8">
        <f t="shared" si="20"/>
        <v>1265.55</v>
      </c>
      <c r="H96" s="8">
        <f t="shared" si="21"/>
        <v>1168.2</v>
      </c>
      <c r="I96" s="8">
        <f t="shared" si="22"/>
        <v>1070.8500000000001</v>
      </c>
    </row>
    <row r="97" spans="1:11" s="17" customFormat="1" ht="39" customHeight="1">
      <c r="A97" s="30"/>
      <c r="B97" s="22">
        <v>22</v>
      </c>
      <c r="C97" s="34" t="s">
        <v>493</v>
      </c>
      <c r="D97" s="34" t="s">
        <v>541</v>
      </c>
      <c r="E97" s="8">
        <v>1208</v>
      </c>
      <c r="F97" s="8">
        <f t="shared" si="19"/>
        <v>845.59999999999991</v>
      </c>
      <c r="G97" s="8">
        <f t="shared" si="20"/>
        <v>785.2</v>
      </c>
      <c r="H97" s="8">
        <f t="shared" si="21"/>
        <v>724.8</v>
      </c>
      <c r="I97" s="8">
        <f t="shared" si="22"/>
        <v>664.40000000000009</v>
      </c>
    </row>
    <row r="98" spans="1:11" s="17" customFormat="1" ht="39" customHeight="1">
      <c r="A98" s="30"/>
      <c r="B98" s="22">
        <v>23</v>
      </c>
      <c r="C98" s="34" t="s">
        <v>494</v>
      </c>
      <c r="D98" s="34" t="s">
        <v>542</v>
      </c>
      <c r="E98" s="8">
        <v>578</v>
      </c>
      <c r="F98" s="8">
        <f t="shared" si="19"/>
        <v>404.59999999999997</v>
      </c>
      <c r="G98" s="8">
        <f t="shared" si="20"/>
        <v>375.7</v>
      </c>
      <c r="H98" s="8">
        <f t="shared" si="21"/>
        <v>346.8</v>
      </c>
      <c r="I98" s="8">
        <f t="shared" si="22"/>
        <v>317.90000000000003</v>
      </c>
    </row>
    <row r="99" spans="1:11" s="17" customFormat="1" ht="39" customHeight="1">
      <c r="A99" s="30"/>
      <c r="B99" s="22">
        <v>24</v>
      </c>
      <c r="C99" s="34" t="s">
        <v>590</v>
      </c>
      <c r="D99" s="34" t="s">
        <v>593</v>
      </c>
      <c r="E99" s="8">
        <v>1208</v>
      </c>
      <c r="F99" s="8">
        <f t="shared" si="19"/>
        <v>845.59999999999991</v>
      </c>
      <c r="G99" s="8">
        <f t="shared" si="20"/>
        <v>785.2</v>
      </c>
      <c r="H99" s="8">
        <f t="shared" si="21"/>
        <v>724.8</v>
      </c>
      <c r="I99" s="8">
        <f t="shared" si="22"/>
        <v>664.40000000000009</v>
      </c>
    </row>
    <row r="100" spans="1:11" s="17" customFormat="1" ht="39" customHeight="1">
      <c r="A100" s="30"/>
      <c r="B100" s="22">
        <v>25</v>
      </c>
      <c r="C100" s="34" t="s">
        <v>603</v>
      </c>
      <c r="D100" s="34" t="s">
        <v>718</v>
      </c>
      <c r="E100" s="8">
        <v>935</v>
      </c>
      <c r="F100" s="8">
        <f t="shared" si="19"/>
        <v>654.5</v>
      </c>
      <c r="G100" s="8">
        <f t="shared" si="20"/>
        <v>607.75</v>
      </c>
      <c r="H100" s="8">
        <f t="shared" si="21"/>
        <v>561</v>
      </c>
      <c r="I100" s="8">
        <f t="shared" si="22"/>
        <v>514.25</v>
      </c>
      <c r="K100" s="17" t="s">
        <v>1044</v>
      </c>
    </row>
    <row r="101" spans="1:11" s="17" customFormat="1" ht="54" customHeight="1">
      <c r="A101" s="30"/>
      <c r="B101" s="22">
        <v>26</v>
      </c>
      <c r="C101" s="34" t="s">
        <v>604</v>
      </c>
      <c r="D101" s="34" t="s">
        <v>770</v>
      </c>
      <c r="E101" s="8">
        <v>935</v>
      </c>
      <c r="F101" s="8">
        <f t="shared" si="19"/>
        <v>654.5</v>
      </c>
      <c r="G101" s="8">
        <f t="shared" si="20"/>
        <v>607.75</v>
      </c>
      <c r="H101" s="8">
        <f t="shared" si="21"/>
        <v>561</v>
      </c>
      <c r="I101" s="8">
        <f t="shared" si="22"/>
        <v>514.25</v>
      </c>
    </row>
    <row r="102" spans="1:11" s="17" customFormat="1" ht="39" customHeight="1">
      <c r="A102" s="30"/>
      <c r="B102" s="22">
        <v>27</v>
      </c>
      <c r="C102" s="34" t="s">
        <v>605</v>
      </c>
      <c r="D102" s="34" t="s">
        <v>634</v>
      </c>
      <c r="E102" s="8">
        <v>1265</v>
      </c>
      <c r="F102" s="8">
        <f t="shared" si="19"/>
        <v>885.5</v>
      </c>
      <c r="G102" s="8">
        <f t="shared" si="20"/>
        <v>822.25</v>
      </c>
      <c r="H102" s="8">
        <f t="shared" si="21"/>
        <v>759</v>
      </c>
      <c r="I102" s="8">
        <f t="shared" si="22"/>
        <v>695.75</v>
      </c>
    </row>
    <row r="103" spans="1:11" s="17" customFormat="1" ht="39" customHeight="1">
      <c r="A103" s="30"/>
      <c r="B103" s="22">
        <v>28</v>
      </c>
      <c r="C103" s="34" t="s">
        <v>717</v>
      </c>
      <c r="D103" s="34" t="s">
        <v>716</v>
      </c>
      <c r="E103" s="8">
        <v>1166</v>
      </c>
      <c r="F103" s="8">
        <f t="shared" si="19"/>
        <v>816.19999999999993</v>
      </c>
      <c r="G103" s="8">
        <f t="shared" si="20"/>
        <v>757.9</v>
      </c>
      <c r="H103" s="8">
        <f t="shared" si="21"/>
        <v>699.6</v>
      </c>
      <c r="I103" s="8">
        <f t="shared" si="22"/>
        <v>641.30000000000007</v>
      </c>
    </row>
    <row r="104" spans="1:11" s="17" customFormat="1" ht="39" customHeight="1">
      <c r="A104" s="30"/>
      <c r="B104" s="22">
        <v>29</v>
      </c>
      <c r="C104" s="34" t="s">
        <v>809</v>
      </c>
      <c r="D104" s="34" t="s">
        <v>894</v>
      </c>
      <c r="E104" s="8">
        <v>1580</v>
      </c>
      <c r="F104" s="8">
        <f t="shared" si="19"/>
        <v>1106</v>
      </c>
      <c r="G104" s="8">
        <f t="shared" si="20"/>
        <v>1027</v>
      </c>
      <c r="H104" s="8">
        <f t="shared" si="21"/>
        <v>948</v>
      </c>
      <c r="I104" s="8">
        <f t="shared" si="22"/>
        <v>869.00000000000011</v>
      </c>
    </row>
    <row r="105" spans="1:11" s="14" customFormat="1" ht="39" customHeight="1">
      <c r="A105" s="32"/>
      <c r="B105" s="22">
        <v>30</v>
      </c>
      <c r="C105" s="34" t="s">
        <v>796</v>
      </c>
      <c r="D105" s="34" t="s">
        <v>1004</v>
      </c>
      <c r="E105" s="8">
        <v>980</v>
      </c>
      <c r="F105" s="8">
        <f t="shared" si="19"/>
        <v>686</v>
      </c>
      <c r="G105" s="8">
        <f t="shared" si="20"/>
        <v>637</v>
      </c>
      <c r="H105" s="8">
        <f t="shared" si="21"/>
        <v>588</v>
      </c>
      <c r="I105" s="8">
        <f t="shared" si="22"/>
        <v>539</v>
      </c>
    </row>
    <row r="106" spans="1:11" s="17" customFormat="1" ht="39" customHeight="1">
      <c r="A106" s="30"/>
      <c r="B106" s="22">
        <v>31</v>
      </c>
      <c r="C106" s="34" t="s">
        <v>810</v>
      </c>
      <c r="D106" s="34" t="s">
        <v>829</v>
      </c>
      <c r="E106" s="8">
        <v>700</v>
      </c>
      <c r="F106" s="8">
        <f t="shared" si="19"/>
        <v>489.99999999999994</v>
      </c>
      <c r="G106" s="8">
        <f t="shared" si="20"/>
        <v>455</v>
      </c>
      <c r="H106" s="8">
        <f t="shared" si="21"/>
        <v>420</v>
      </c>
      <c r="I106" s="8">
        <f t="shared" si="22"/>
        <v>385.00000000000006</v>
      </c>
    </row>
    <row r="107" spans="1:11" s="17" customFormat="1" ht="39" customHeight="1">
      <c r="A107" s="30"/>
      <c r="B107" s="22">
        <v>32</v>
      </c>
      <c r="C107" s="34" t="s">
        <v>798</v>
      </c>
      <c r="D107" s="34" t="s">
        <v>830</v>
      </c>
      <c r="E107" s="8">
        <v>340</v>
      </c>
      <c r="F107" s="8">
        <f t="shared" si="19"/>
        <v>237.99999999999997</v>
      </c>
      <c r="G107" s="8">
        <f t="shared" si="20"/>
        <v>221</v>
      </c>
      <c r="H107" s="8">
        <f t="shared" si="21"/>
        <v>204</v>
      </c>
      <c r="I107" s="8">
        <f t="shared" si="22"/>
        <v>187.00000000000003</v>
      </c>
    </row>
    <row r="108" spans="1:11" s="17" customFormat="1" ht="30" customHeight="1">
      <c r="A108" s="122" t="s">
        <v>904</v>
      </c>
      <c r="B108" s="122"/>
      <c r="C108" s="122"/>
      <c r="D108" s="122"/>
      <c r="E108" s="122"/>
      <c r="F108" s="122"/>
      <c r="G108" s="122"/>
      <c r="H108" s="122"/>
      <c r="I108" s="122"/>
    </row>
    <row r="109" spans="1:11" s="17" customFormat="1" ht="32.1" customHeight="1">
      <c r="A109" s="30"/>
      <c r="B109" s="25">
        <v>1</v>
      </c>
      <c r="C109" s="34" t="s">
        <v>265</v>
      </c>
      <c r="D109" s="26" t="s">
        <v>789</v>
      </c>
      <c r="E109" s="27">
        <v>4950</v>
      </c>
      <c r="F109" s="8">
        <f>E109*0.7</f>
        <v>3465</v>
      </c>
      <c r="G109" s="8">
        <f>E109*0.65</f>
        <v>3217.5</v>
      </c>
      <c r="H109" s="8">
        <f>E109*0.6</f>
        <v>2970</v>
      </c>
      <c r="I109" s="8">
        <f>E109*0.55</f>
        <v>2722.5</v>
      </c>
    </row>
    <row r="110" spans="1:11" s="17" customFormat="1" ht="32.1" customHeight="1">
      <c r="A110" s="30"/>
      <c r="B110" s="25">
        <v>2</v>
      </c>
      <c r="C110" s="34" t="s">
        <v>791</v>
      </c>
      <c r="D110" s="26" t="s">
        <v>790</v>
      </c>
      <c r="E110" s="27">
        <v>4950</v>
      </c>
      <c r="F110" s="8">
        <f>E110*0.7</f>
        <v>3465</v>
      </c>
      <c r="G110" s="8">
        <f>E110*0.65</f>
        <v>3217.5</v>
      </c>
      <c r="H110" s="8">
        <f>E110*0.6</f>
        <v>2970</v>
      </c>
      <c r="I110" s="8">
        <f>E110*0.55</f>
        <v>2722.5</v>
      </c>
    </row>
    <row r="111" spans="1:11" s="17" customFormat="1" ht="32.1" customHeight="1">
      <c r="A111" s="122" t="s">
        <v>903</v>
      </c>
      <c r="B111" s="122"/>
      <c r="C111" s="122"/>
      <c r="D111" s="122"/>
      <c r="E111" s="122"/>
      <c r="F111" s="122"/>
      <c r="G111" s="122"/>
      <c r="H111" s="122"/>
      <c r="I111" s="122"/>
    </row>
    <row r="112" spans="1:11" s="17" customFormat="1" ht="32.1" customHeight="1">
      <c r="A112" s="30"/>
      <c r="B112" s="25">
        <v>1</v>
      </c>
      <c r="C112" s="34" t="s">
        <v>649</v>
      </c>
      <c r="D112" s="26" t="s">
        <v>650</v>
      </c>
      <c r="E112" s="27">
        <v>737</v>
      </c>
      <c r="F112" s="8">
        <f>E112*0.7</f>
        <v>515.9</v>
      </c>
      <c r="G112" s="8">
        <f>E112*0.65</f>
        <v>479.05</v>
      </c>
      <c r="H112" s="8">
        <f>E112*0.6</f>
        <v>442.2</v>
      </c>
      <c r="I112" s="8">
        <f>E112*0.55</f>
        <v>405.35</v>
      </c>
    </row>
    <row r="113" spans="1:9" s="17" customFormat="1" ht="32.1" customHeight="1">
      <c r="A113" s="30"/>
      <c r="B113" s="25">
        <v>2</v>
      </c>
      <c r="C113" s="34" t="s">
        <v>651</v>
      </c>
      <c r="D113" s="26" t="s">
        <v>737</v>
      </c>
      <c r="E113" s="27">
        <v>385</v>
      </c>
      <c r="F113" s="8">
        <f>E113*0.7</f>
        <v>269.5</v>
      </c>
      <c r="G113" s="8">
        <f>E113*0.65</f>
        <v>250.25</v>
      </c>
      <c r="H113" s="8">
        <f>E113*0.6</f>
        <v>231</v>
      </c>
      <c r="I113" s="8">
        <f>E113*0.55</f>
        <v>211.75000000000003</v>
      </c>
    </row>
    <row r="114" spans="1:9" s="17" customFormat="1" ht="30" customHeight="1">
      <c r="A114" s="118" t="s">
        <v>97</v>
      </c>
      <c r="B114" s="118"/>
      <c r="C114" s="118"/>
      <c r="D114" s="118"/>
      <c r="E114" s="118"/>
      <c r="F114" s="118"/>
      <c r="G114" s="118"/>
      <c r="H114" s="118"/>
      <c r="I114" s="118"/>
    </row>
    <row r="115" spans="1:9" s="17" customFormat="1" ht="32.1" customHeight="1">
      <c r="A115" s="30"/>
      <c r="B115" s="22">
        <v>1</v>
      </c>
      <c r="C115" s="23" t="s">
        <v>266</v>
      </c>
      <c r="D115" s="23" t="s">
        <v>98</v>
      </c>
      <c r="E115" s="8">
        <v>1210</v>
      </c>
      <c r="F115" s="8">
        <f t="shared" ref="F115:F119" si="23">E115*0.7</f>
        <v>847</v>
      </c>
      <c r="G115" s="8">
        <f t="shared" ref="G115:G119" si="24">E115*0.65</f>
        <v>786.5</v>
      </c>
      <c r="H115" s="8">
        <f t="shared" ref="H115:H119" si="25">E115*0.6</f>
        <v>726</v>
      </c>
      <c r="I115" s="8">
        <f t="shared" ref="I115:I119" si="26">E115*0.55</f>
        <v>665.5</v>
      </c>
    </row>
    <row r="116" spans="1:9" s="17" customFormat="1" ht="32.1" customHeight="1">
      <c r="A116" s="30"/>
      <c r="B116" s="22">
        <v>2</v>
      </c>
      <c r="C116" s="23" t="s">
        <v>447</v>
      </c>
      <c r="D116" s="23" t="s">
        <v>406</v>
      </c>
      <c r="E116" s="8">
        <v>1210</v>
      </c>
      <c r="F116" s="8">
        <f t="shared" si="23"/>
        <v>847</v>
      </c>
      <c r="G116" s="8">
        <f t="shared" si="24"/>
        <v>786.5</v>
      </c>
      <c r="H116" s="8">
        <f t="shared" si="25"/>
        <v>726</v>
      </c>
      <c r="I116" s="8">
        <f t="shared" si="26"/>
        <v>665.5</v>
      </c>
    </row>
    <row r="117" spans="1:9" s="17" customFormat="1" ht="32.1" customHeight="1">
      <c r="A117" s="30"/>
      <c r="B117" s="22">
        <v>3</v>
      </c>
      <c r="C117" s="23" t="s">
        <v>453</v>
      </c>
      <c r="D117" s="34" t="s">
        <v>452</v>
      </c>
      <c r="E117" s="8">
        <v>770</v>
      </c>
      <c r="F117" s="8">
        <f t="shared" si="23"/>
        <v>539</v>
      </c>
      <c r="G117" s="8">
        <f t="shared" si="24"/>
        <v>500.5</v>
      </c>
      <c r="H117" s="8">
        <f t="shared" si="25"/>
        <v>462</v>
      </c>
      <c r="I117" s="8">
        <f t="shared" si="26"/>
        <v>423.50000000000006</v>
      </c>
    </row>
    <row r="118" spans="1:9" s="17" customFormat="1" ht="32.1" customHeight="1">
      <c r="A118" s="30"/>
      <c r="B118" s="22">
        <v>4</v>
      </c>
      <c r="C118" s="23"/>
      <c r="D118" s="23" t="s">
        <v>450</v>
      </c>
      <c r="E118" s="8">
        <v>242</v>
      </c>
      <c r="F118" s="8">
        <f t="shared" si="23"/>
        <v>169.39999999999998</v>
      </c>
      <c r="G118" s="8">
        <f t="shared" si="24"/>
        <v>157.30000000000001</v>
      </c>
      <c r="H118" s="8">
        <f t="shared" si="25"/>
        <v>145.19999999999999</v>
      </c>
      <c r="I118" s="8">
        <f t="shared" si="26"/>
        <v>133.10000000000002</v>
      </c>
    </row>
    <row r="119" spans="1:9" s="17" customFormat="1" ht="32.1" customHeight="1">
      <c r="A119" s="30"/>
      <c r="B119" s="22">
        <v>5</v>
      </c>
      <c r="C119" s="23"/>
      <c r="D119" s="23" t="s">
        <v>451</v>
      </c>
      <c r="E119" s="8">
        <v>583</v>
      </c>
      <c r="F119" s="8">
        <f t="shared" si="23"/>
        <v>408.09999999999997</v>
      </c>
      <c r="G119" s="8">
        <f t="shared" si="24"/>
        <v>378.95</v>
      </c>
      <c r="H119" s="8">
        <f t="shared" si="25"/>
        <v>349.8</v>
      </c>
      <c r="I119" s="8">
        <f t="shared" si="26"/>
        <v>320.65000000000003</v>
      </c>
    </row>
    <row r="120" spans="1:9" s="17" customFormat="1" ht="30" customHeight="1">
      <c r="A120" s="118" t="s">
        <v>90</v>
      </c>
      <c r="B120" s="118"/>
      <c r="C120" s="118"/>
      <c r="D120" s="118"/>
      <c r="E120" s="118"/>
      <c r="F120" s="118"/>
      <c r="G120" s="118"/>
      <c r="H120" s="118"/>
      <c r="I120" s="118"/>
    </row>
    <row r="121" spans="1:9" s="17" customFormat="1" ht="32.1" customHeight="1">
      <c r="A121" s="30"/>
      <c r="B121" s="9">
        <v>1</v>
      </c>
      <c r="C121" s="40" t="s">
        <v>268</v>
      </c>
      <c r="D121" s="15" t="s">
        <v>108</v>
      </c>
      <c r="E121" s="10">
        <v>891</v>
      </c>
      <c r="F121" s="8">
        <f>E121*0.7</f>
        <v>623.69999999999993</v>
      </c>
      <c r="G121" s="8">
        <f>E121*0.65</f>
        <v>579.15</v>
      </c>
      <c r="H121" s="8">
        <f>E121*0.6</f>
        <v>534.6</v>
      </c>
      <c r="I121" s="8">
        <f>E121*0.55</f>
        <v>490.05</v>
      </c>
    </row>
    <row r="122" spans="1:9" s="17" customFormat="1" ht="32.1" customHeight="1">
      <c r="A122" s="30"/>
      <c r="B122" s="9">
        <v>2</v>
      </c>
      <c r="C122" s="40" t="s">
        <v>269</v>
      </c>
      <c r="D122" s="16" t="s">
        <v>300</v>
      </c>
      <c r="E122" s="10">
        <v>880</v>
      </c>
      <c r="F122" s="8">
        <f>E122*0.7</f>
        <v>616</v>
      </c>
      <c r="G122" s="8">
        <f>E122*0.65</f>
        <v>572</v>
      </c>
      <c r="H122" s="8">
        <f>E122*0.6</f>
        <v>528</v>
      </c>
      <c r="I122" s="8">
        <f>E122*0.55</f>
        <v>484.00000000000006</v>
      </c>
    </row>
    <row r="123" spans="1:9" s="17" customFormat="1" ht="47.25" customHeight="1">
      <c r="A123" s="18" t="s">
        <v>103</v>
      </c>
      <c r="B123" s="18" t="s">
        <v>54</v>
      </c>
      <c r="C123" s="57" t="s">
        <v>298</v>
      </c>
      <c r="D123" s="18" t="s">
        <v>55</v>
      </c>
      <c r="E123" s="19" t="s">
        <v>56</v>
      </c>
      <c r="F123" s="29" t="s">
        <v>752</v>
      </c>
      <c r="G123" s="29" t="s">
        <v>753</v>
      </c>
      <c r="H123" s="29" t="s">
        <v>754</v>
      </c>
      <c r="I123" s="29" t="s">
        <v>755</v>
      </c>
    </row>
    <row r="124" spans="1:9" s="17" customFormat="1" ht="30" customHeight="1">
      <c r="A124" s="118" t="s">
        <v>64</v>
      </c>
      <c r="B124" s="118"/>
      <c r="C124" s="118"/>
      <c r="D124" s="118"/>
      <c r="E124" s="118"/>
      <c r="F124" s="118"/>
      <c r="G124" s="118"/>
      <c r="H124" s="118"/>
      <c r="I124" s="118"/>
    </row>
    <row r="125" spans="1:9" s="17" customFormat="1" ht="32.1" customHeight="1">
      <c r="A125" s="30"/>
      <c r="B125" s="9">
        <v>1</v>
      </c>
      <c r="C125" s="40" t="s">
        <v>906</v>
      </c>
      <c r="D125" s="16" t="s">
        <v>182</v>
      </c>
      <c r="E125" s="10">
        <v>990</v>
      </c>
      <c r="F125" s="8">
        <f>E125*0.7</f>
        <v>693</v>
      </c>
      <c r="G125" s="8">
        <f>E125*0.65</f>
        <v>643.5</v>
      </c>
      <c r="H125" s="8">
        <f>E125*0.6</f>
        <v>594</v>
      </c>
      <c r="I125" s="8">
        <f>E125*0.55</f>
        <v>544.5</v>
      </c>
    </row>
    <row r="126" spans="1:9" s="17" customFormat="1" ht="32.1" customHeight="1">
      <c r="A126" s="30"/>
      <c r="B126" s="22">
        <v>2</v>
      </c>
      <c r="C126" s="23" t="s">
        <v>270</v>
      </c>
      <c r="D126" s="23" t="s">
        <v>95</v>
      </c>
      <c r="E126" s="8">
        <v>935</v>
      </c>
      <c r="F126" s="8">
        <f>E126*0.7</f>
        <v>654.5</v>
      </c>
      <c r="G126" s="8">
        <f>E126*0.65</f>
        <v>607.75</v>
      </c>
      <c r="H126" s="8">
        <f>E126*0.6</f>
        <v>561</v>
      </c>
      <c r="I126" s="8">
        <f>E126*0.55</f>
        <v>514.25</v>
      </c>
    </row>
    <row r="127" spans="1:9" s="17" customFormat="1" ht="32.1" customHeight="1">
      <c r="A127" s="30"/>
      <c r="B127" s="9">
        <v>3</v>
      </c>
      <c r="C127" s="40" t="s">
        <v>271</v>
      </c>
      <c r="D127" s="23" t="s">
        <v>96</v>
      </c>
      <c r="E127" s="8">
        <v>165</v>
      </c>
      <c r="F127" s="8">
        <f>E127*0.7</f>
        <v>115.49999999999999</v>
      </c>
      <c r="G127" s="8">
        <f>E127*0.65</f>
        <v>107.25</v>
      </c>
      <c r="H127" s="8">
        <f>E127*0.6</f>
        <v>99</v>
      </c>
      <c r="I127" s="8">
        <f>E127*0.55</f>
        <v>90.750000000000014</v>
      </c>
    </row>
    <row r="128" spans="1:9" s="17" customFormat="1" ht="30" customHeight="1">
      <c r="A128" s="118" t="s">
        <v>324</v>
      </c>
      <c r="B128" s="118"/>
      <c r="C128" s="118"/>
      <c r="D128" s="118"/>
      <c r="E128" s="118"/>
      <c r="F128" s="118"/>
      <c r="G128" s="118"/>
      <c r="H128" s="118"/>
      <c r="I128" s="118"/>
    </row>
    <row r="129" spans="1:9" s="17" customFormat="1" ht="32.1" customHeight="1">
      <c r="A129" s="30"/>
      <c r="B129" s="9">
        <v>1</v>
      </c>
      <c r="C129" s="40" t="s">
        <v>325</v>
      </c>
      <c r="D129" s="40" t="s">
        <v>326</v>
      </c>
      <c r="E129" s="10">
        <v>1540</v>
      </c>
      <c r="F129" s="10">
        <f>E129*0.7</f>
        <v>1078</v>
      </c>
      <c r="G129" s="10">
        <f>E129*0.65</f>
        <v>1001</v>
      </c>
      <c r="H129" s="10">
        <f>E129*0.6</f>
        <v>924</v>
      </c>
      <c r="I129" s="10">
        <f>E129*0.55</f>
        <v>847.00000000000011</v>
      </c>
    </row>
    <row r="130" spans="1:9" s="17" customFormat="1" ht="30" customHeight="1">
      <c r="A130" s="118" t="s">
        <v>63</v>
      </c>
      <c r="B130" s="118"/>
      <c r="C130" s="118"/>
      <c r="D130" s="118"/>
      <c r="E130" s="118"/>
      <c r="F130" s="118"/>
      <c r="G130" s="118"/>
      <c r="H130" s="118"/>
      <c r="I130" s="118"/>
    </row>
    <row r="131" spans="1:9" s="17" customFormat="1" ht="32.1" customHeight="1">
      <c r="A131" s="30"/>
      <c r="B131" s="9">
        <v>1</v>
      </c>
      <c r="C131" s="40" t="s">
        <v>272</v>
      </c>
      <c r="D131" s="15" t="s">
        <v>638</v>
      </c>
      <c r="E131" s="10">
        <v>737</v>
      </c>
      <c r="F131" s="8">
        <f>E131*0.7</f>
        <v>515.9</v>
      </c>
      <c r="G131" s="8">
        <f>E131*0.65</f>
        <v>479.05</v>
      </c>
      <c r="H131" s="8">
        <f>E131*0.6</f>
        <v>442.2</v>
      </c>
      <c r="I131" s="8">
        <f>E131*0.55</f>
        <v>405.35</v>
      </c>
    </row>
    <row r="132" spans="1:9" s="17" customFormat="1" ht="32.1" customHeight="1">
      <c r="A132" s="30"/>
      <c r="B132" s="9">
        <v>2</v>
      </c>
      <c r="C132" s="40" t="s">
        <v>273</v>
      </c>
      <c r="D132" s="15" t="s">
        <v>733</v>
      </c>
      <c r="E132" s="10">
        <v>990</v>
      </c>
      <c r="F132" s="8">
        <f>E132*0.7</f>
        <v>693</v>
      </c>
      <c r="G132" s="8">
        <f>E132*0.65</f>
        <v>643.5</v>
      </c>
      <c r="H132" s="8">
        <f>E132*0.6</f>
        <v>594</v>
      </c>
      <c r="I132" s="8">
        <f>E132*0.55</f>
        <v>544.5</v>
      </c>
    </row>
    <row r="133" spans="1:9" s="17" customFormat="1" ht="46.5" customHeight="1">
      <c r="A133" s="30"/>
      <c r="B133" s="9">
        <v>3</v>
      </c>
      <c r="C133" s="40" t="s">
        <v>273</v>
      </c>
      <c r="D133" s="15" t="s">
        <v>728</v>
      </c>
      <c r="E133" s="10">
        <v>990</v>
      </c>
      <c r="F133" s="8">
        <f>E133*0.7</f>
        <v>693</v>
      </c>
      <c r="G133" s="8">
        <f>E133*0.65</f>
        <v>643.5</v>
      </c>
      <c r="H133" s="8">
        <f>E133*0.6</f>
        <v>594</v>
      </c>
      <c r="I133" s="8">
        <f>E133*0.55</f>
        <v>544.5</v>
      </c>
    </row>
    <row r="134" spans="1:9" s="17" customFormat="1" ht="30" hidden="1" customHeight="1">
      <c r="A134" s="118" t="s">
        <v>67</v>
      </c>
      <c r="B134" s="118"/>
      <c r="C134" s="118"/>
      <c r="D134" s="118"/>
      <c r="E134" s="118"/>
      <c r="F134" s="118"/>
      <c r="G134" s="118"/>
      <c r="H134" s="118"/>
      <c r="I134" s="118"/>
    </row>
    <row r="135" spans="1:9" s="17" customFormat="1" ht="32.1" hidden="1" customHeight="1">
      <c r="A135" s="30"/>
      <c r="B135" s="9">
        <v>1</v>
      </c>
      <c r="C135" s="40"/>
      <c r="D135" s="11" t="s">
        <v>71</v>
      </c>
      <c r="E135" s="10">
        <v>680</v>
      </c>
      <c r="F135" s="8">
        <f>E135*0.7</f>
        <v>475.99999999999994</v>
      </c>
      <c r="G135" s="8">
        <f>E135*0.65</f>
        <v>442</v>
      </c>
      <c r="H135" s="8">
        <f>E135*0.6</f>
        <v>408</v>
      </c>
      <c r="I135" s="8">
        <f>E135*0.55</f>
        <v>374.00000000000006</v>
      </c>
    </row>
    <row r="136" spans="1:9" s="17" customFormat="1" ht="30" customHeight="1">
      <c r="A136" s="118" t="s">
        <v>902</v>
      </c>
      <c r="B136" s="118"/>
      <c r="C136" s="118"/>
      <c r="D136" s="118"/>
      <c r="E136" s="118"/>
      <c r="F136" s="118"/>
      <c r="G136" s="118"/>
      <c r="H136" s="118"/>
      <c r="I136" s="118"/>
    </row>
    <row r="137" spans="1:9" s="17" customFormat="1" ht="32.1" customHeight="1">
      <c r="A137" s="30"/>
      <c r="B137" s="9">
        <v>1</v>
      </c>
      <c r="C137" s="74" t="s">
        <v>268</v>
      </c>
      <c r="D137" s="81" t="s">
        <v>730</v>
      </c>
      <c r="E137" s="56">
        <v>891</v>
      </c>
      <c r="F137" s="69">
        <f t="shared" ref="F137:F162" si="27">E137*0.7</f>
        <v>623.69999999999993</v>
      </c>
      <c r="G137" s="69">
        <f t="shared" ref="G137:G162" si="28">E137*0.65</f>
        <v>579.15</v>
      </c>
      <c r="H137" s="69">
        <f t="shared" ref="H137:H164" si="29">E137*0.6</f>
        <v>534.6</v>
      </c>
      <c r="I137" s="69">
        <f t="shared" ref="I137:I164" si="30">E137*0.55</f>
        <v>490.05</v>
      </c>
    </row>
    <row r="138" spans="1:9" s="17" customFormat="1" ht="32.1" customHeight="1">
      <c r="A138" s="30"/>
      <c r="B138" s="9">
        <v>2</v>
      </c>
      <c r="C138" s="40" t="s">
        <v>274</v>
      </c>
      <c r="D138" s="15" t="s">
        <v>766</v>
      </c>
      <c r="E138" s="10">
        <v>1205</v>
      </c>
      <c r="F138" s="8">
        <f t="shared" si="27"/>
        <v>843.5</v>
      </c>
      <c r="G138" s="8">
        <f t="shared" si="28"/>
        <v>783.25</v>
      </c>
      <c r="H138" s="8">
        <f t="shared" si="29"/>
        <v>723</v>
      </c>
      <c r="I138" s="8">
        <f t="shared" si="30"/>
        <v>662.75</v>
      </c>
    </row>
    <row r="139" spans="1:9" s="17" customFormat="1" ht="83.45" customHeight="1">
      <c r="A139" s="30"/>
      <c r="B139" s="9">
        <v>3</v>
      </c>
      <c r="C139" s="86" t="s">
        <v>275</v>
      </c>
      <c r="D139" s="87" t="s">
        <v>1024</v>
      </c>
      <c r="E139" s="84">
        <v>440</v>
      </c>
      <c r="F139" s="84">
        <f t="shared" si="27"/>
        <v>308</v>
      </c>
      <c r="G139" s="84">
        <f t="shared" si="28"/>
        <v>286</v>
      </c>
      <c r="H139" s="84">
        <f t="shared" si="29"/>
        <v>264</v>
      </c>
      <c r="I139" s="84">
        <f t="shared" si="30"/>
        <v>242.00000000000003</v>
      </c>
    </row>
    <row r="140" spans="1:9" s="17" customFormat="1" ht="32.1" customHeight="1">
      <c r="A140" s="30"/>
      <c r="B140" s="9">
        <v>4</v>
      </c>
      <c r="C140" s="40" t="s">
        <v>276</v>
      </c>
      <c r="D140" s="15" t="s">
        <v>616</v>
      </c>
      <c r="E140" s="10">
        <v>715</v>
      </c>
      <c r="F140" s="8">
        <f t="shared" si="27"/>
        <v>500.49999999999994</v>
      </c>
      <c r="G140" s="8">
        <f t="shared" si="28"/>
        <v>464.75</v>
      </c>
      <c r="H140" s="8">
        <f t="shared" si="29"/>
        <v>429</v>
      </c>
      <c r="I140" s="8">
        <f t="shared" si="30"/>
        <v>393.25000000000006</v>
      </c>
    </row>
    <row r="141" spans="1:9" s="17" customFormat="1" ht="60" customHeight="1">
      <c r="A141" s="30"/>
      <c r="B141" s="9">
        <v>5</v>
      </c>
      <c r="C141" s="86" t="s">
        <v>275</v>
      </c>
      <c r="D141" s="88" t="s">
        <v>113</v>
      </c>
      <c r="E141" s="89">
        <v>440</v>
      </c>
      <c r="F141" s="84">
        <f t="shared" si="27"/>
        <v>308</v>
      </c>
      <c r="G141" s="84">
        <f t="shared" si="28"/>
        <v>286</v>
      </c>
      <c r="H141" s="84">
        <f t="shared" si="29"/>
        <v>264</v>
      </c>
      <c r="I141" s="84">
        <f t="shared" si="30"/>
        <v>242.00000000000003</v>
      </c>
    </row>
    <row r="142" spans="1:9" s="17" customFormat="1" ht="32.1" customHeight="1">
      <c r="A142" s="30"/>
      <c r="B142" s="9">
        <v>6</v>
      </c>
      <c r="C142" s="40" t="s">
        <v>277</v>
      </c>
      <c r="D142" s="23" t="s">
        <v>905</v>
      </c>
      <c r="E142" s="8">
        <v>880</v>
      </c>
      <c r="F142" s="8">
        <f t="shared" si="27"/>
        <v>616</v>
      </c>
      <c r="G142" s="8">
        <f t="shared" si="28"/>
        <v>572</v>
      </c>
      <c r="H142" s="8">
        <f t="shared" si="29"/>
        <v>528</v>
      </c>
      <c r="I142" s="8">
        <f t="shared" si="30"/>
        <v>484.00000000000006</v>
      </c>
    </row>
    <row r="143" spans="1:9" s="17" customFormat="1" ht="32.1" customHeight="1">
      <c r="A143" s="30"/>
      <c r="B143" s="9">
        <v>7</v>
      </c>
      <c r="C143" s="40" t="s">
        <v>276</v>
      </c>
      <c r="D143" s="16" t="s">
        <v>188</v>
      </c>
      <c r="E143" s="10">
        <v>715</v>
      </c>
      <c r="F143" s="8">
        <f>E143*0.7</f>
        <v>500.49999999999994</v>
      </c>
      <c r="G143" s="8">
        <f>E143*0.65</f>
        <v>464.75</v>
      </c>
      <c r="H143" s="8">
        <f>E143*0.6</f>
        <v>429</v>
      </c>
      <c r="I143" s="8">
        <f>E143*0.55</f>
        <v>393.25000000000006</v>
      </c>
    </row>
    <row r="144" spans="1:9" s="17" customFormat="1" ht="45.6" customHeight="1">
      <c r="A144" s="30"/>
      <c r="B144" s="9">
        <v>8</v>
      </c>
      <c r="C144" s="86" t="s">
        <v>278</v>
      </c>
      <c r="D144" s="88" t="s">
        <v>112</v>
      </c>
      <c r="E144" s="89">
        <v>440</v>
      </c>
      <c r="F144" s="84">
        <f t="shared" si="27"/>
        <v>308</v>
      </c>
      <c r="G144" s="84">
        <f t="shared" si="28"/>
        <v>286</v>
      </c>
      <c r="H144" s="84">
        <f t="shared" si="29"/>
        <v>264</v>
      </c>
      <c r="I144" s="84">
        <f t="shared" si="30"/>
        <v>242.00000000000003</v>
      </c>
    </row>
    <row r="145" spans="1:9" s="17" customFormat="1" ht="32.1" customHeight="1">
      <c r="A145" s="30"/>
      <c r="B145" s="9">
        <v>9</v>
      </c>
      <c r="C145" s="40" t="s">
        <v>279</v>
      </c>
      <c r="D145" s="23" t="s">
        <v>575</v>
      </c>
      <c r="E145" s="8">
        <v>2860</v>
      </c>
      <c r="F145" s="8">
        <f t="shared" si="27"/>
        <v>2001.9999999999998</v>
      </c>
      <c r="G145" s="8">
        <f t="shared" si="28"/>
        <v>1859</v>
      </c>
      <c r="H145" s="8">
        <f t="shared" si="29"/>
        <v>1716</v>
      </c>
      <c r="I145" s="8">
        <f t="shared" si="30"/>
        <v>1573.0000000000002</v>
      </c>
    </row>
    <row r="146" spans="1:9" s="17" customFormat="1" ht="32.1" customHeight="1">
      <c r="A146" s="30"/>
      <c r="B146" s="9">
        <v>10</v>
      </c>
      <c r="C146" s="40" t="s">
        <v>448</v>
      </c>
      <c r="D146" s="23" t="s">
        <v>1025</v>
      </c>
      <c r="E146" s="8">
        <v>2090</v>
      </c>
      <c r="F146" s="8">
        <f t="shared" si="27"/>
        <v>1463</v>
      </c>
      <c r="G146" s="8">
        <f t="shared" si="28"/>
        <v>1358.5</v>
      </c>
      <c r="H146" s="8">
        <f t="shared" si="29"/>
        <v>1254</v>
      </c>
      <c r="I146" s="8">
        <f t="shared" si="30"/>
        <v>1149.5</v>
      </c>
    </row>
    <row r="147" spans="1:9" s="14" customFormat="1" ht="32.1" customHeight="1">
      <c r="A147" s="32"/>
      <c r="B147" s="22">
        <v>11</v>
      </c>
      <c r="C147" s="34" t="s">
        <v>991</v>
      </c>
      <c r="D147" s="34" t="s">
        <v>1026</v>
      </c>
      <c r="E147" s="8">
        <v>2860</v>
      </c>
      <c r="F147" s="8">
        <f t="shared" ref="F147" si="31">E147*0.7</f>
        <v>2001.9999999999998</v>
      </c>
      <c r="G147" s="8">
        <f t="shared" ref="G147" si="32">E147*0.65</f>
        <v>1859</v>
      </c>
      <c r="H147" s="8">
        <f t="shared" ref="H147" si="33">E147*0.6</f>
        <v>1716</v>
      </c>
      <c r="I147" s="8">
        <f t="shared" ref="I147" si="34">E147*0.55</f>
        <v>1573.0000000000002</v>
      </c>
    </row>
    <row r="148" spans="1:9" s="17" customFormat="1" ht="32.1" customHeight="1">
      <c r="A148" s="30"/>
      <c r="B148" s="9">
        <v>12</v>
      </c>
      <c r="C148" s="40" t="s">
        <v>280</v>
      </c>
      <c r="D148" s="23" t="s">
        <v>475</v>
      </c>
      <c r="E148" s="8">
        <v>3520</v>
      </c>
      <c r="F148" s="8">
        <f t="shared" si="27"/>
        <v>2464</v>
      </c>
      <c r="G148" s="8">
        <f t="shared" si="28"/>
        <v>2288</v>
      </c>
      <c r="H148" s="8">
        <f t="shared" si="29"/>
        <v>2112</v>
      </c>
      <c r="I148" s="8">
        <f t="shared" si="30"/>
        <v>1936.0000000000002</v>
      </c>
    </row>
    <row r="149" spans="1:9" s="17" customFormat="1" ht="43.35" customHeight="1">
      <c r="A149" s="30"/>
      <c r="B149" s="9">
        <v>13</v>
      </c>
      <c r="C149" s="40" t="s">
        <v>703</v>
      </c>
      <c r="D149" s="34" t="s">
        <v>797</v>
      </c>
      <c r="E149" s="8">
        <v>1078</v>
      </c>
      <c r="F149" s="8">
        <f t="shared" si="27"/>
        <v>754.59999999999991</v>
      </c>
      <c r="G149" s="8">
        <f t="shared" si="28"/>
        <v>700.7</v>
      </c>
      <c r="H149" s="8">
        <f t="shared" si="29"/>
        <v>646.79999999999995</v>
      </c>
      <c r="I149" s="8">
        <f t="shared" si="30"/>
        <v>592.90000000000009</v>
      </c>
    </row>
    <row r="150" spans="1:9" s="17" customFormat="1" ht="32.1" customHeight="1">
      <c r="A150" s="30"/>
      <c r="B150" s="9">
        <v>14</v>
      </c>
      <c r="C150" s="40" t="s">
        <v>511</v>
      </c>
      <c r="D150" s="23" t="s">
        <v>510</v>
      </c>
      <c r="E150" s="8">
        <v>748</v>
      </c>
      <c r="F150" s="8">
        <f t="shared" si="27"/>
        <v>523.6</v>
      </c>
      <c r="G150" s="8">
        <f t="shared" si="28"/>
        <v>486.2</v>
      </c>
      <c r="H150" s="8">
        <f t="shared" si="29"/>
        <v>448.8</v>
      </c>
      <c r="I150" s="8">
        <f t="shared" si="30"/>
        <v>411.40000000000003</v>
      </c>
    </row>
    <row r="151" spans="1:9" s="17" customFormat="1" ht="32.1" customHeight="1">
      <c r="A151" s="30"/>
      <c r="B151" s="9">
        <v>15</v>
      </c>
      <c r="C151" s="40" t="s">
        <v>546</v>
      </c>
      <c r="D151" s="23" t="s">
        <v>554</v>
      </c>
      <c r="E151" s="8">
        <v>2090</v>
      </c>
      <c r="F151" s="8">
        <f t="shared" si="27"/>
        <v>1463</v>
      </c>
      <c r="G151" s="8">
        <f t="shared" si="28"/>
        <v>1358.5</v>
      </c>
      <c r="H151" s="8">
        <f t="shared" si="29"/>
        <v>1254</v>
      </c>
      <c r="I151" s="8">
        <f t="shared" si="30"/>
        <v>1149.5</v>
      </c>
    </row>
    <row r="152" spans="1:9" s="17" customFormat="1" ht="32.1" customHeight="1">
      <c r="A152" s="30"/>
      <c r="B152" s="9">
        <v>16</v>
      </c>
      <c r="C152" s="40" t="s">
        <v>769</v>
      </c>
      <c r="D152" s="23" t="s">
        <v>547</v>
      </c>
      <c r="E152" s="8">
        <v>2090</v>
      </c>
      <c r="F152" s="8">
        <f t="shared" si="27"/>
        <v>1463</v>
      </c>
      <c r="G152" s="8">
        <f t="shared" si="28"/>
        <v>1358.5</v>
      </c>
      <c r="H152" s="8">
        <f t="shared" si="29"/>
        <v>1254</v>
      </c>
      <c r="I152" s="8">
        <f t="shared" si="30"/>
        <v>1149.5</v>
      </c>
    </row>
    <row r="153" spans="1:9" s="17" customFormat="1" ht="32.1" customHeight="1">
      <c r="A153" s="30"/>
      <c r="B153" s="9">
        <v>17</v>
      </c>
      <c r="C153" s="40" t="s">
        <v>725</v>
      </c>
      <c r="D153" s="34" t="s">
        <v>973</v>
      </c>
      <c r="E153" s="8">
        <v>2090</v>
      </c>
      <c r="F153" s="8">
        <f t="shared" si="27"/>
        <v>1463</v>
      </c>
      <c r="G153" s="8">
        <f t="shared" si="28"/>
        <v>1358.5</v>
      </c>
      <c r="H153" s="8">
        <f t="shared" si="29"/>
        <v>1254</v>
      </c>
      <c r="I153" s="8">
        <f t="shared" si="30"/>
        <v>1149.5</v>
      </c>
    </row>
    <row r="154" spans="1:9" s="17" customFormat="1" ht="32.1" customHeight="1">
      <c r="A154" s="30"/>
      <c r="B154" s="9">
        <v>18</v>
      </c>
      <c r="C154" s="40" t="s">
        <v>545</v>
      </c>
      <c r="D154" s="23" t="s">
        <v>760</v>
      </c>
      <c r="E154" s="8">
        <v>2860</v>
      </c>
      <c r="F154" s="8">
        <f t="shared" si="27"/>
        <v>2001.9999999999998</v>
      </c>
      <c r="G154" s="8">
        <f t="shared" si="28"/>
        <v>1859</v>
      </c>
      <c r="H154" s="8">
        <f t="shared" si="29"/>
        <v>1716</v>
      </c>
      <c r="I154" s="8">
        <f t="shared" si="30"/>
        <v>1573.0000000000002</v>
      </c>
    </row>
    <row r="155" spans="1:9" s="17" customFormat="1" ht="32.1" customHeight="1">
      <c r="A155" s="30"/>
      <c r="B155" s="9">
        <v>19</v>
      </c>
      <c r="C155" s="34" t="s">
        <v>655</v>
      </c>
      <c r="D155" s="34" t="s">
        <v>776</v>
      </c>
      <c r="E155" s="8">
        <v>2860</v>
      </c>
      <c r="F155" s="8">
        <f t="shared" si="27"/>
        <v>2001.9999999999998</v>
      </c>
      <c r="G155" s="8">
        <f t="shared" si="28"/>
        <v>1859</v>
      </c>
      <c r="H155" s="8">
        <f t="shared" si="29"/>
        <v>1716</v>
      </c>
      <c r="I155" s="8">
        <f t="shared" si="30"/>
        <v>1573.0000000000002</v>
      </c>
    </row>
    <row r="156" spans="1:9" s="17" customFormat="1" ht="32.1" customHeight="1">
      <c r="A156" s="30"/>
      <c r="B156" s="9">
        <v>20</v>
      </c>
      <c r="C156" s="34" t="s">
        <v>656</v>
      </c>
      <c r="D156" s="34" t="s">
        <v>775</v>
      </c>
      <c r="E156" s="8">
        <v>2860</v>
      </c>
      <c r="F156" s="8">
        <f t="shared" si="27"/>
        <v>2001.9999999999998</v>
      </c>
      <c r="G156" s="8">
        <f t="shared" si="28"/>
        <v>1859</v>
      </c>
      <c r="H156" s="8">
        <f t="shared" si="29"/>
        <v>1716</v>
      </c>
      <c r="I156" s="8">
        <f t="shared" si="30"/>
        <v>1573.0000000000002</v>
      </c>
    </row>
    <row r="157" spans="1:9" s="17" customFormat="1" ht="35.450000000000003" customHeight="1">
      <c r="A157" s="30"/>
      <c r="B157" s="9">
        <v>21</v>
      </c>
      <c r="C157" s="40" t="s">
        <v>617</v>
      </c>
      <c r="D157" s="34" t="s">
        <v>763</v>
      </c>
      <c r="E157" s="8">
        <v>715</v>
      </c>
      <c r="F157" s="8">
        <f t="shared" si="27"/>
        <v>500.49999999999994</v>
      </c>
      <c r="G157" s="8">
        <f t="shared" si="28"/>
        <v>464.75</v>
      </c>
      <c r="H157" s="8">
        <f t="shared" si="29"/>
        <v>429</v>
      </c>
      <c r="I157" s="8">
        <f t="shared" si="30"/>
        <v>393.25000000000006</v>
      </c>
    </row>
    <row r="158" spans="1:9" s="17" customFormat="1" ht="33.6" customHeight="1">
      <c r="A158" s="30"/>
      <c r="B158" s="9">
        <v>22</v>
      </c>
      <c r="C158" s="40" t="s">
        <v>620</v>
      </c>
      <c r="D158" s="34" t="s">
        <v>764</v>
      </c>
      <c r="E158" s="8">
        <v>858</v>
      </c>
      <c r="F158" s="8">
        <f t="shared" si="27"/>
        <v>600.59999999999991</v>
      </c>
      <c r="G158" s="8">
        <f t="shared" si="28"/>
        <v>557.70000000000005</v>
      </c>
      <c r="H158" s="8">
        <f t="shared" si="29"/>
        <v>514.79999999999995</v>
      </c>
      <c r="I158" s="8">
        <f t="shared" si="30"/>
        <v>471.90000000000003</v>
      </c>
    </row>
    <row r="159" spans="1:9" s="17" customFormat="1" ht="33.6" customHeight="1">
      <c r="A159" s="30"/>
      <c r="B159" s="9">
        <v>23</v>
      </c>
      <c r="C159" s="40" t="s">
        <v>758</v>
      </c>
      <c r="D159" s="34" t="s">
        <v>759</v>
      </c>
      <c r="E159" s="8">
        <v>2090</v>
      </c>
      <c r="F159" s="8">
        <f t="shared" si="27"/>
        <v>1463</v>
      </c>
      <c r="G159" s="8">
        <f t="shared" si="28"/>
        <v>1358.5</v>
      </c>
      <c r="H159" s="8">
        <f t="shared" si="29"/>
        <v>1254</v>
      </c>
      <c r="I159" s="8">
        <f t="shared" si="30"/>
        <v>1149.5</v>
      </c>
    </row>
    <row r="160" spans="1:9" s="17" customFormat="1" ht="33.6" hidden="1" customHeight="1">
      <c r="A160" s="30"/>
      <c r="B160" s="9">
        <v>24</v>
      </c>
      <c r="C160" s="77" t="s">
        <v>917</v>
      </c>
      <c r="D160" s="78" t="s">
        <v>920</v>
      </c>
      <c r="E160" s="79">
        <v>970</v>
      </c>
      <c r="F160" s="79">
        <f t="shared" si="27"/>
        <v>679</v>
      </c>
      <c r="G160" s="79">
        <f t="shared" si="28"/>
        <v>630.5</v>
      </c>
      <c r="H160" s="79">
        <f t="shared" si="29"/>
        <v>582</v>
      </c>
      <c r="I160" s="79">
        <f t="shared" si="30"/>
        <v>533.5</v>
      </c>
    </row>
    <row r="161" spans="1:9" s="17" customFormat="1" ht="33.6" customHeight="1">
      <c r="A161" s="30"/>
      <c r="B161" s="9">
        <v>24</v>
      </c>
      <c r="C161" s="40" t="s">
        <v>1020</v>
      </c>
      <c r="D161" s="41" t="s">
        <v>1021</v>
      </c>
      <c r="E161" s="10">
        <v>970</v>
      </c>
      <c r="F161" s="10">
        <f t="shared" ref="F161" si="35">E161*0.7</f>
        <v>679</v>
      </c>
      <c r="G161" s="10">
        <f t="shared" ref="G161" si="36">E161*0.65</f>
        <v>630.5</v>
      </c>
      <c r="H161" s="10">
        <f t="shared" ref="H161" si="37">E161*0.6</f>
        <v>582</v>
      </c>
      <c r="I161" s="10">
        <f t="shared" ref="I161" si="38">E161*0.55</f>
        <v>533.5</v>
      </c>
    </row>
    <row r="162" spans="1:9" s="17" customFormat="1" ht="33.6" customHeight="1">
      <c r="A162" s="30"/>
      <c r="B162" s="9">
        <v>25</v>
      </c>
      <c r="C162" s="40" t="s">
        <v>918</v>
      </c>
      <c r="D162" s="23" t="s">
        <v>919</v>
      </c>
      <c r="E162" s="8">
        <v>1995</v>
      </c>
      <c r="F162" s="8">
        <f t="shared" si="27"/>
        <v>1396.5</v>
      </c>
      <c r="G162" s="8">
        <f t="shared" si="28"/>
        <v>1296.75</v>
      </c>
      <c r="H162" s="8">
        <f t="shared" si="29"/>
        <v>1197</v>
      </c>
      <c r="I162" s="8">
        <f t="shared" si="30"/>
        <v>1097.25</v>
      </c>
    </row>
    <row r="163" spans="1:9" s="17" customFormat="1" ht="33.6" customHeight="1">
      <c r="A163" s="30"/>
      <c r="B163" s="83" t="s">
        <v>1071</v>
      </c>
      <c r="C163" s="40" t="s">
        <v>1070</v>
      </c>
      <c r="D163" s="34" t="s">
        <v>1072</v>
      </c>
      <c r="E163" s="8">
        <v>1480</v>
      </c>
      <c r="F163" s="8">
        <f t="shared" ref="F163" si="39">E163*0.7</f>
        <v>1036</v>
      </c>
      <c r="G163" s="8">
        <f t="shared" ref="G163" si="40">E163*0.65</f>
        <v>962</v>
      </c>
      <c r="H163" s="8">
        <f t="shared" ref="H163" si="41">E163*0.6</f>
        <v>888</v>
      </c>
      <c r="I163" s="85">
        <f t="shared" ref="I163" si="42">E163*0.55</f>
        <v>814.00000000000011</v>
      </c>
    </row>
    <row r="164" spans="1:9" s="17" customFormat="1" ht="33.6" customHeight="1">
      <c r="A164" s="30"/>
      <c r="B164" s="9">
        <v>26</v>
      </c>
      <c r="C164" s="40" t="s">
        <v>1030</v>
      </c>
      <c r="D164" s="40" t="s">
        <v>1032</v>
      </c>
      <c r="E164" s="10">
        <v>890</v>
      </c>
      <c r="F164" s="10">
        <f>E164*0.7</f>
        <v>623</v>
      </c>
      <c r="G164" s="10">
        <f>E164*0.65</f>
        <v>578.5</v>
      </c>
      <c r="H164" s="10">
        <f t="shared" si="29"/>
        <v>534</v>
      </c>
      <c r="I164" s="10">
        <f t="shared" si="30"/>
        <v>489.50000000000006</v>
      </c>
    </row>
    <row r="165" spans="1:9" s="17" customFormat="1" ht="33.6" customHeight="1">
      <c r="A165" s="30"/>
      <c r="B165" s="9">
        <v>27</v>
      </c>
      <c r="C165" s="40" t="s">
        <v>1031</v>
      </c>
      <c r="D165" s="41" t="s">
        <v>1033</v>
      </c>
      <c r="E165" s="10">
        <v>300</v>
      </c>
      <c r="F165" s="10">
        <f t="shared" ref="F165" si="43">E165*0.7</f>
        <v>210</v>
      </c>
      <c r="G165" s="10">
        <f t="shared" ref="G165" si="44">E165*0.65</f>
        <v>195</v>
      </c>
      <c r="H165" s="10">
        <f t="shared" ref="H165" si="45">E165*0.6</f>
        <v>180</v>
      </c>
      <c r="I165" s="10">
        <f t="shared" ref="I165" si="46">E165*0.55</f>
        <v>165</v>
      </c>
    </row>
    <row r="166" spans="1:9" s="17" customFormat="1" ht="30" customHeight="1">
      <c r="A166" s="118" t="s">
        <v>1027</v>
      </c>
      <c r="B166" s="118"/>
      <c r="C166" s="118"/>
      <c r="D166" s="118"/>
      <c r="E166" s="118"/>
      <c r="F166" s="118"/>
      <c r="G166" s="118"/>
      <c r="H166" s="118"/>
      <c r="I166" s="118"/>
    </row>
    <row r="167" spans="1:9" s="17" customFormat="1" ht="32.1" customHeight="1">
      <c r="A167" s="30"/>
      <c r="B167" s="9">
        <v>1</v>
      </c>
      <c r="C167" s="40" t="s">
        <v>1029</v>
      </c>
      <c r="D167" s="41" t="s">
        <v>1028</v>
      </c>
      <c r="E167" s="10">
        <v>780</v>
      </c>
      <c r="F167" s="8">
        <f t="shared" ref="F167" si="47">E167*0.7</f>
        <v>546</v>
      </c>
      <c r="G167" s="8">
        <f t="shared" ref="G167" si="48">E167*0.65</f>
        <v>507</v>
      </c>
      <c r="H167" s="8">
        <f t="shared" ref="H167" si="49">E167*0.6</f>
        <v>468</v>
      </c>
      <c r="I167" s="8">
        <f t="shared" ref="I167" si="50">E167*0.55</f>
        <v>429.00000000000006</v>
      </c>
    </row>
    <row r="168" spans="1:9" s="17" customFormat="1" ht="30" customHeight="1">
      <c r="A168" s="118" t="s">
        <v>69</v>
      </c>
      <c r="B168" s="118"/>
      <c r="C168" s="118"/>
      <c r="D168" s="118"/>
      <c r="E168" s="118"/>
      <c r="F168" s="118"/>
      <c r="G168" s="118"/>
      <c r="H168" s="118"/>
      <c r="I168" s="118"/>
    </row>
    <row r="169" spans="1:9" s="17" customFormat="1" ht="32.1" customHeight="1">
      <c r="A169" s="30"/>
      <c r="B169" s="22">
        <v>1</v>
      </c>
      <c r="C169" s="23" t="s">
        <v>282</v>
      </c>
      <c r="D169" s="16" t="s">
        <v>889</v>
      </c>
      <c r="E169" s="8">
        <v>1672</v>
      </c>
      <c r="F169" s="8">
        <f>E169*0.7</f>
        <v>1170.3999999999999</v>
      </c>
      <c r="G169" s="8">
        <f t="shared" ref="G169:G201" si="51">E169*0.65</f>
        <v>1086.8</v>
      </c>
      <c r="H169" s="8">
        <f>E169*0.6</f>
        <v>1003.1999999999999</v>
      </c>
      <c r="I169" s="8">
        <f>E169*0.55</f>
        <v>919.6</v>
      </c>
    </row>
    <row r="170" spans="1:9" s="17" customFormat="1" ht="32.1" customHeight="1">
      <c r="A170" s="30"/>
      <c r="B170" s="22">
        <v>2</v>
      </c>
      <c r="C170" s="23" t="s">
        <v>283</v>
      </c>
      <c r="D170" s="16" t="s">
        <v>117</v>
      </c>
      <c r="E170" s="8">
        <v>1672</v>
      </c>
      <c r="F170" s="8">
        <f>E170*0.7</f>
        <v>1170.3999999999999</v>
      </c>
      <c r="G170" s="8">
        <f>E170*0.65</f>
        <v>1086.8</v>
      </c>
      <c r="H170" s="8">
        <f>E170*0.6</f>
        <v>1003.1999999999999</v>
      </c>
      <c r="I170" s="8">
        <f>E170*0.55</f>
        <v>919.6</v>
      </c>
    </row>
    <row r="171" spans="1:9" s="17" customFormat="1" ht="32.1" customHeight="1">
      <c r="A171" s="30"/>
      <c r="B171" s="22">
        <v>3</v>
      </c>
      <c r="C171" s="23" t="s">
        <v>284</v>
      </c>
      <c r="D171" s="16" t="s">
        <v>114</v>
      </c>
      <c r="E171" s="8">
        <v>1155</v>
      </c>
      <c r="F171" s="8">
        <f t="shared" ref="F171:F201" si="52">E171*0.7</f>
        <v>808.5</v>
      </c>
      <c r="G171" s="8">
        <f t="shared" si="51"/>
        <v>750.75</v>
      </c>
      <c r="H171" s="8">
        <f t="shared" ref="H171:H201" si="53">E171*0.6</f>
        <v>693</v>
      </c>
      <c r="I171" s="8">
        <f t="shared" ref="I171:I201" si="54">E171*0.55</f>
        <v>635.25</v>
      </c>
    </row>
    <row r="172" spans="1:9" s="17" customFormat="1" ht="32.1" customHeight="1">
      <c r="A172" s="30"/>
      <c r="B172" s="22">
        <v>4</v>
      </c>
      <c r="C172" s="23" t="s">
        <v>955</v>
      </c>
      <c r="D172" s="23" t="s">
        <v>115</v>
      </c>
      <c r="E172" s="8">
        <v>1536</v>
      </c>
      <c r="F172" s="8">
        <f t="shared" si="52"/>
        <v>1075.1999999999998</v>
      </c>
      <c r="G172" s="8">
        <f t="shared" si="51"/>
        <v>998.40000000000009</v>
      </c>
      <c r="H172" s="8">
        <f t="shared" si="53"/>
        <v>921.59999999999991</v>
      </c>
      <c r="I172" s="8">
        <f t="shared" si="54"/>
        <v>844.80000000000007</v>
      </c>
    </row>
    <row r="173" spans="1:9" s="17" customFormat="1" ht="32.1" customHeight="1">
      <c r="A173" s="30"/>
      <c r="B173" s="22">
        <v>5</v>
      </c>
      <c r="C173" s="23" t="s">
        <v>285</v>
      </c>
      <c r="D173" s="23" t="s">
        <v>189</v>
      </c>
      <c r="E173" s="8">
        <v>2200</v>
      </c>
      <c r="F173" s="8">
        <f t="shared" si="52"/>
        <v>1540</v>
      </c>
      <c r="G173" s="8">
        <f>E173*0.65</f>
        <v>1430</v>
      </c>
      <c r="H173" s="8">
        <f t="shared" si="53"/>
        <v>1320</v>
      </c>
      <c r="I173" s="8">
        <f t="shared" si="54"/>
        <v>1210</v>
      </c>
    </row>
    <row r="174" spans="1:9" s="17" customFormat="1" ht="32.1" customHeight="1">
      <c r="A174" s="30"/>
      <c r="B174" s="22">
        <v>6</v>
      </c>
      <c r="C174" s="23" t="s">
        <v>697</v>
      </c>
      <c r="D174" s="23" t="s">
        <v>281</v>
      </c>
      <c r="E174" s="8">
        <v>2200</v>
      </c>
      <c r="F174" s="8">
        <f t="shared" si="52"/>
        <v>1540</v>
      </c>
      <c r="G174" s="8">
        <f t="shared" si="51"/>
        <v>1430</v>
      </c>
      <c r="H174" s="8">
        <f t="shared" si="53"/>
        <v>1320</v>
      </c>
      <c r="I174" s="8">
        <f t="shared" si="54"/>
        <v>1210</v>
      </c>
    </row>
    <row r="175" spans="1:9" s="17" customFormat="1" ht="32.1" customHeight="1">
      <c r="A175" s="30"/>
      <c r="B175" s="22">
        <v>7</v>
      </c>
      <c r="C175" s="40" t="s">
        <v>286</v>
      </c>
      <c r="D175" s="23" t="s">
        <v>311</v>
      </c>
      <c r="E175" s="8">
        <v>2200</v>
      </c>
      <c r="F175" s="8">
        <f>E175*0.7</f>
        <v>1540</v>
      </c>
      <c r="G175" s="8">
        <f>E175*0.65</f>
        <v>1430</v>
      </c>
      <c r="H175" s="8">
        <f>E175*0.6</f>
        <v>1320</v>
      </c>
      <c r="I175" s="8">
        <f>E175*0.55</f>
        <v>1210</v>
      </c>
    </row>
    <row r="176" spans="1:9" s="17" customFormat="1" ht="80.45" customHeight="1">
      <c r="A176" s="30"/>
      <c r="B176" s="22">
        <v>8</v>
      </c>
      <c r="C176" s="40" t="s">
        <v>715</v>
      </c>
      <c r="D176" s="34" t="s">
        <v>714</v>
      </c>
      <c r="E176" s="8">
        <v>1342</v>
      </c>
      <c r="F176" s="8">
        <f>E176*0.7</f>
        <v>939.4</v>
      </c>
      <c r="G176" s="8">
        <f>E176*0.65</f>
        <v>872.30000000000007</v>
      </c>
      <c r="H176" s="8">
        <f>E176*0.6</f>
        <v>805.19999999999993</v>
      </c>
      <c r="I176" s="8">
        <f>E176*0.55</f>
        <v>738.1</v>
      </c>
    </row>
    <row r="177" spans="1:9" s="17" customFormat="1" ht="32.1" customHeight="1">
      <c r="A177" s="118" t="s">
        <v>607</v>
      </c>
      <c r="B177" s="118"/>
      <c r="C177" s="118"/>
      <c r="D177" s="118"/>
      <c r="E177" s="118"/>
      <c r="F177" s="118"/>
      <c r="G177" s="118"/>
      <c r="H177" s="118"/>
      <c r="I177" s="118"/>
    </row>
    <row r="178" spans="1:9" s="17" customFormat="1" ht="36.6" customHeight="1">
      <c r="A178" s="30"/>
      <c r="B178" s="22">
        <v>1</v>
      </c>
      <c r="C178" s="40" t="s">
        <v>608</v>
      </c>
      <c r="D178" s="34" t="s">
        <v>609</v>
      </c>
      <c r="E178" s="8">
        <v>550</v>
      </c>
      <c r="F178" s="8">
        <f>E178*0.7</f>
        <v>385</v>
      </c>
      <c r="G178" s="8">
        <f>E178*0.65</f>
        <v>357.5</v>
      </c>
      <c r="H178" s="8">
        <f>E178*0.6</f>
        <v>330</v>
      </c>
      <c r="I178" s="8">
        <f>E178*0.55</f>
        <v>302.5</v>
      </c>
    </row>
    <row r="179" spans="1:9" s="17" customFormat="1" ht="36.6" customHeight="1">
      <c r="A179" s="30"/>
      <c r="B179" s="22">
        <v>2</v>
      </c>
      <c r="C179" s="40" t="s">
        <v>734</v>
      </c>
      <c r="D179" s="34" t="s">
        <v>636</v>
      </c>
      <c r="E179" s="8">
        <v>550</v>
      </c>
      <c r="F179" s="8">
        <f>E179*0.7</f>
        <v>385</v>
      </c>
      <c r="G179" s="8">
        <f>E179*0.65</f>
        <v>357.5</v>
      </c>
      <c r="H179" s="8">
        <f>E179*0.6</f>
        <v>330</v>
      </c>
      <c r="I179" s="8">
        <f>E179*0.55</f>
        <v>302.5</v>
      </c>
    </row>
    <row r="180" spans="1:9" s="17" customFormat="1" ht="36.6" customHeight="1">
      <c r="A180" s="118" t="s">
        <v>66</v>
      </c>
      <c r="B180" s="118"/>
      <c r="C180" s="118"/>
      <c r="D180" s="118"/>
      <c r="E180" s="118"/>
      <c r="F180" s="118"/>
      <c r="G180" s="118"/>
      <c r="H180" s="118"/>
      <c r="I180" s="118"/>
    </row>
    <row r="181" spans="1:9" s="17" customFormat="1" ht="36.6" customHeight="1">
      <c r="A181" s="54"/>
      <c r="B181" s="22">
        <v>1</v>
      </c>
      <c r="C181" s="40" t="s">
        <v>971</v>
      </c>
      <c r="D181" s="15" t="s">
        <v>970</v>
      </c>
      <c r="E181" s="10">
        <v>680</v>
      </c>
      <c r="F181" s="8">
        <f>E181*0.7</f>
        <v>475.99999999999994</v>
      </c>
      <c r="G181" s="8">
        <f>E181*0.65</f>
        <v>442</v>
      </c>
      <c r="H181" s="8">
        <f>E181*0.6</f>
        <v>408</v>
      </c>
      <c r="I181" s="8">
        <f>E181*0.55</f>
        <v>374.00000000000006</v>
      </c>
    </row>
    <row r="182" spans="1:9" s="17" customFormat="1" ht="36.6" customHeight="1">
      <c r="A182" s="30"/>
      <c r="B182" s="22">
        <v>2</v>
      </c>
      <c r="C182" s="40" t="s">
        <v>899</v>
      </c>
      <c r="D182" s="15" t="s">
        <v>972</v>
      </c>
      <c r="E182" s="10">
        <v>580</v>
      </c>
      <c r="F182" s="8">
        <f>E182*0.7</f>
        <v>406</v>
      </c>
      <c r="G182" s="8">
        <f>E182*0.65</f>
        <v>377</v>
      </c>
      <c r="H182" s="8">
        <f>E182*0.6</f>
        <v>348</v>
      </c>
      <c r="I182" s="8">
        <f>E182*0.55</f>
        <v>319</v>
      </c>
    </row>
    <row r="183" spans="1:9" s="17" customFormat="1" ht="30" customHeight="1">
      <c r="A183" s="118" t="s">
        <v>65</v>
      </c>
      <c r="B183" s="118"/>
      <c r="C183" s="118"/>
      <c r="D183" s="118"/>
      <c r="E183" s="118"/>
      <c r="F183" s="118"/>
      <c r="G183" s="118"/>
      <c r="H183" s="118"/>
      <c r="I183" s="118"/>
    </row>
    <row r="184" spans="1:9" s="17" customFormat="1" ht="32.1" customHeight="1">
      <c r="A184" s="30"/>
      <c r="B184" s="9">
        <v>1</v>
      </c>
      <c r="C184" s="40" t="s">
        <v>287</v>
      </c>
      <c r="D184" s="16" t="s">
        <v>70</v>
      </c>
      <c r="E184" s="10">
        <v>935</v>
      </c>
      <c r="F184" s="8">
        <f t="shared" si="52"/>
        <v>654.5</v>
      </c>
      <c r="G184" s="8">
        <f t="shared" si="51"/>
        <v>607.75</v>
      </c>
      <c r="H184" s="8">
        <f t="shared" si="53"/>
        <v>561</v>
      </c>
      <c r="I184" s="8">
        <f t="shared" si="54"/>
        <v>514.25</v>
      </c>
    </row>
    <row r="185" spans="1:9" s="17" customFormat="1" ht="32.1" customHeight="1">
      <c r="A185" s="30"/>
      <c r="B185" s="9">
        <v>2</v>
      </c>
      <c r="C185" s="40" t="s">
        <v>815</v>
      </c>
      <c r="D185" s="15" t="s">
        <v>1073</v>
      </c>
      <c r="E185" s="10">
        <v>780</v>
      </c>
      <c r="F185" s="8">
        <f t="shared" si="52"/>
        <v>546</v>
      </c>
      <c r="G185" s="8">
        <f t="shared" si="51"/>
        <v>507</v>
      </c>
      <c r="H185" s="8">
        <f t="shared" si="53"/>
        <v>468</v>
      </c>
      <c r="I185" s="8">
        <f t="shared" si="54"/>
        <v>429.00000000000006</v>
      </c>
    </row>
    <row r="186" spans="1:9" s="17" customFormat="1" ht="32.1" customHeight="1">
      <c r="A186" s="30"/>
      <c r="B186" s="9">
        <v>3</v>
      </c>
      <c r="C186" s="40" t="s">
        <v>953</v>
      </c>
      <c r="D186" s="15" t="s">
        <v>954</v>
      </c>
      <c r="E186" s="10">
        <v>680</v>
      </c>
      <c r="F186" s="8">
        <f t="shared" si="52"/>
        <v>475.99999999999994</v>
      </c>
      <c r="G186" s="8">
        <f t="shared" si="51"/>
        <v>442</v>
      </c>
      <c r="H186" s="8">
        <f t="shared" si="53"/>
        <v>408</v>
      </c>
      <c r="I186" s="8">
        <f t="shared" si="54"/>
        <v>374.00000000000006</v>
      </c>
    </row>
    <row r="187" spans="1:9" s="17" customFormat="1" ht="32.1" customHeight="1">
      <c r="A187" s="30"/>
      <c r="B187" s="9">
        <v>4</v>
      </c>
      <c r="C187" s="40" t="s">
        <v>899</v>
      </c>
      <c r="D187" s="15" t="s">
        <v>952</v>
      </c>
      <c r="E187" s="10">
        <v>580</v>
      </c>
      <c r="F187" s="8">
        <f t="shared" si="52"/>
        <v>406</v>
      </c>
      <c r="G187" s="8">
        <f t="shared" si="51"/>
        <v>377</v>
      </c>
      <c r="H187" s="8">
        <f t="shared" si="53"/>
        <v>348</v>
      </c>
      <c r="I187" s="8">
        <f t="shared" si="54"/>
        <v>319</v>
      </c>
    </row>
    <row r="188" spans="1:9" s="17" customFormat="1" ht="30" customHeight="1">
      <c r="A188" s="118" t="s">
        <v>900</v>
      </c>
      <c r="B188" s="118"/>
      <c r="C188" s="118"/>
      <c r="D188" s="118"/>
      <c r="E188" s="118"/>
      <c r="F188" s="118"/>
      <c r="G188" s="118"/>
      <c r="H188" s="118"/>
      <c r="I188" s="118"/>
    </row>
    <row r="189" spans="1:9" s="17" customFormat="1" ht="32.1" customHeight="1">
      <c r="A189" s="30"/>
      <c r="B189" s="9">
        <v>1</v>
      </c>
      <c r="C189" s="40" t="s">
        <v>288</v>
      </c>
      <c r="D189" s="15" t="s">
        <v>629</v>
      </c>
      <c r="E189" s="10">
        <v>803</v>
      </c>
      <c r="F189" s="8">
        <f t="shared" si="52"/>
        <v>562.09999999999991</v>
      </c>
      <c r="G189" s="8">
        <f t="shared" si="51"/>
        <v>521.95000000000005</v>
      </c>
      <c r="H189" s="8">
        <f t="shared" si="53"/>
        <v>481.79999999999995</v>
      </c>
      <c r="I189" s="8">
        <f t="shared" si="54"/>
        <v>441.65000000000003</v>
      </c>
    </row>
    <row r="190" spans="1:9" s="17" customFormat="1" ht="32.1" customHeight="1">
      <c r="A190" s="30"/>
      <c r="B190" s="9">
        <v>2</v>
      </c>
      <c r="C190" s="40" t="s">
        <v>289</v>
      </c>
      <c r="D190" s="15" t="s">
        <v>116</v>
      </c>
      <c r="E190" s="10">
        <v>930</v>
      </c>
      <c r="F190" s="8">
        <f t="shared" si="52"/>
        <v>651</v>
      </c>
      <c r="G190" s="8">
        <f t="shared" si="51"/>
        <v>604.5</v>
      </c>
      <c r="H190" s="8">
        <f t="shared" si="53"/>
        <v>558</v>
      </c>
      <c r="I190" s="8">
        <f t="shared" si="54"/>
        <v>511.50000000000006</v>
      </c>
    </row>
    <row r="191" spans="1:9" s="17" customFormat="1" ht="32.1" customHeight="1">
      <c r="A191" s="30"/>
      <c r="B191" s="9">
        <v>3</v>
      </c>
      <c r="C191" s="40" t="s">
        <v>290</v>
      </c>
      <c r="D191" s="15" t="s">
        <v>840</v>
      </c>
      <c r="E191" s="10">
        <v>858</v>
      </c>
      <c r="F191" s="8">
        <f t="shared" si="52"/>
        <v>600.59999999999991</v>
      </c>
      <c r="G191" s="8">
        <f t="shared" si="51"/>
        <v>557.70000000000005</v>
      </c>
      <c r="H191" s="8">
        <f t="shared" si="53"/>
        <v>514.79999999999995</v>
      </c>
      <c r="I191" s="8">
        <f t="shared" si="54"/>
        <v>471.90000000000003</v>
      </c>
    </row>
    <row r="192" spans="1:9" s="17" customFormat="1" ht="53.25" customHeight="1">
      <c r="A192" s="30"/>
      <c r="B192" s="9">
        <v>4</v>
      </c>
      <c r="C192" s="40" t="s">
        <v>568</v>
      </c>
      <c r="D192" s="41" t="s">
        <v>1036</v>
      </c>
      <c r="E192" s="10">
        <v>1089</v>
      </c>
      <c r="F192" s="10">
        <f t="shared" si="52"/>
        <v>762.3</v>
      </c>
      <c r="G192" s="10">
        <f t="shared" si="51"/>
        <v>707.85</v>
      </c>
      <c r="H192" s="10">
        <f t="shared" si="53"/>
        <v>653.4</v>
      </c>
      <c r="I192" s="10">
        <f t="shared" si="54"/>
        <v>598.95000000000005</v>
      </c>
    </row>
    <row r="193" spans="1:9" s="17" customFormat="1" ht="32.1" customHeight="1">
      <c r="A193" s="30"/>
      <c r="B193" s="9">
        <v>5</v>
      </c>
      <c r="C193" s="40" t="s">
        <v>291</v>
      </c>
      <c r="D193" s="40" t="s">
        <v>1074</v>
      </c>
      <c r="E193" s="10">
        <v>803</v>
      </c>
      <c r="F193" s="10">
        <f t="shared" si="52"/>
        <v>562.09999999999991</v>
      </c>
      <c r="G193" s="10">
        <f t="shared" si="51"/>
        <v>521.95000000000005</v>
      </c>
      <c r="H193" s="10">
        <f t="shared" si="53"/>
        <v>481.79999999999995</v>
      </c>
      <c r="I193" s="10">
        <f t="shared" si="54"/>
        <v>441.65000000000003</v>
      </c>
    </row>
    <row r="194" spans="1:9" s="17" customFormat="1" ht="32.1" customHeight="1">
      <c r="A194" s="30"/>
      <c r="B194" s="9">
        <v>6</v>
      </c>
      <c r="C194" s="40" t="s">
        <v>540</v>
      </c>
      <c r="D194" s="41" t="s">
        <v>119</v>
      </c>
      <c r="E194" s="10">
        <v>803</v>
      </c>
      <c r="F194" s="10">
        <f t="shared" si="52"/>
        <v>562.09999999999991</v>
      </c>
      <c r="G194" s="10">
        <f t="shared" si="51"/>
        <v>521.95000000000005</v>
      </c>
      <c r="H194" s="10">
        <f t="shared" si="53"/>
        <v>481.79999999999995</v>
      </c>
      <c r="I194" s="10">
        <f t="shared" si="54"/>
        <v>441.65000000000003</v>
      </c>
    </row>
    <row r="195" spans="1:9" s="17" customFormat="1" ht="38.25" customHeight="1">
      <c r="A195" s="30"/>
      <c r="B195" s="9">
        <v>7</v>
      </c>
      <c r="C195" s="40" t="s">
        <v>454</v>
      </c>
      <c r="D195" s="41" t="s">
        <v>1075</v>
      </c>
      <c r="E195" s="10">
        <v>935</v>
      </c>
      <c r="F195" s="10">
        <f t="shared" si="52"/>
        <v>654.5</v>
      </c>
      <c r="G195" s="10">
        <f t="shared" si="51"/>
        <v>607.75</v>
      </c>
      <c r="H195" s="10">
        <f t="shared" si="53"/>
        <v>561</v>
      </c>
      <c r="I195" s="10">
        <f t="shared" si="54"/>
        <v>514.25</v>
      </c>
    </row>
    <row r="196" spans="1:9" s="17" customFormat="1" ht="32.1" customHeight="1">
      <c r="A196" s="30"/>
      <c r="B196" s="9">
        <v>8</v>
      </c>
      <c r="C196" s="40" t="s">
        <v>771</v>
      </c>
      <c r="D196" s="15" t="s">
        <v>774</v>
      </c>
      <c r="E196" s="10">
        <v>780</v>
      </c>
      <c r="F196" s="8">
        <f t="shared" si="52"/>
        <v>546</v>
      </c>
      <c r="G196" s="8">
        <f t="shared" si="51"/>
        <v>507</v>
      </c>
      <c r="H196" s="8">
        <f t="shared" si="53"/>
        <v>468</v>
      </c>
      <c r="I196" s="8">
        <f t="shared" si="54"/>
        <v>429.00000000000006</v>
      </c>
    </row>
    <row r="197" spans="1:9" s="17" customFormat="1" ht="32.1" customHeight="1">
      <c r="A197" s="30"/>
      <c r="B197" s="9">
        <v>9</v>
      </c>
      <c r="C197" s="40" t="s">
        <v>772</v>
      </c>
      <c r="D197" s="15" t="s">
        <v>773</v>
      </c>
      <c r="E197" s="10">
        <v>490</v>
      </c>
      <c r="F197" s="8">
        <f t="shared" si="52"/>
        <v>343</v>
      </c>
      <c r="G197" s="8">
        <f t="shared" si="51"/>
        <v>318.5</v>
      </c>
      <c r="H197" s="8">
        <f t="shared" si="53"/>
        <v>294</v>
      </c>
      <c r="I197" s="8">
        <f t="shared" si="54"/>
        <v>269.5</v>
      </c>
    </row>
    <row r="198" spans="1:9" s="17" customFormat="1" ht="32.1" customHeight="1">
      <c r="A198" s="30"/>
      <c r="B198" s="9">
        <v>10</v>
      </c>
      <c r="C198" s="40" t="s">
        <v>1022</v>
      </c>
      <c r="D198" s="41" t="s">
        <v>1023</v>
      </c>
      <c r="E198" s="10">
        <v>400</v>
      </c>
      <c r="F198" s="10">
        <f t="shared" ref="F198" si="55">E198*0.7</f>
        <v>280</v>
      </c>
      <c r="G198" s="10">
        <f t="shared" ref="G198" si="56">E198*0.65</f>
        <v>260</v>
      </c>
      <c r="H198" s="10">
        <f t="shared" ref="H198" si="57">E198*0.6</f>
        <v>240</v>
      </c>
      <c r="I198" s="10">
        <f t="shared" ref="I198" si="58">E198*0.55</f>
        <v>220.00000000000003</v>
      </c>
    </row>
    <row r="199" spans="1:9" s="17" customFormat="1" ht="32.1" customHeight="1">
      <c r="A199" s="30"/>
      <c r="B199" s="9">
        <v>11</v>
      </c>
      <c r="C199" s="40" t="s">
        <v>802</v>
      </c>
      <c r="D199" s="15" t="s">
        <v>799</v>
      </c>
      <c r="E199" s="10">
        <v>460</v>
      </c>
      <c r="F199" s="8">
        <f t="shared" si="52"/>
        <v>322</v>
      </c>
      <c r="G199" s="8">
        <f t="shared" si="51"/>
        <v>299</v>
      </c>
      <c r="H199" s="8">
        <f t="shared" si="53"/>
        <v>276</v>
      </c>
      <c r="I199" s="8">
        <f t="shared" si="54"/>
        <v>253.00000000000003</v>
      </c>
    </row>
    <row r="200" spans="1:9" s="17" customFormat="1" ht="32.1" customHeight="1">
      <c r="A200" s="30"/>
      <c r="B200" s="9">
        <v>12</v>
      </c>
      <c r="C200" s="40" t="s">
        <v>803</v>
      </c>
      <c r="D200" s="15" t="s">
        <v>800</v>
      </c>
      <c r="E200" s="10">
        <v>560</v>
      </c>
      <c r="F200" s="8">
        <f t="shared" si="52"/>
        <v>392</v>
      </c>
      <c r="G200" s="8">
        <f t="shared" si="51"/>
        <v>364</v>
      </c>
      <c r="H200" s="8">
        <f t="shared" si="53"/>
        <v>336</v>
      </c>
      <c r="I200" s="8">
        <f t="shared" si="54"/>
        <v>308</v>
      </c>
    </row>
    <row r="201" spans="1:9" s="17" customFormat="1" ht="32.1" customHeight="1">
      <c r="A201" s="30"/>
      <c r="B201" s="9">
        <v>13</v>
      </c>
      <c r="C201" s="40" t="s">
        <v>804</v>
      </c>
      <c r="D201" s="15" t="s">
        <v>801</v>
      </c>
      <c r="E201" s="10">
        <v>116</v>
      </c>
      <c r="F201" s="8">
        <f t="shared" si="52"/>
        <v>81.199999999999989</v>
      </c>
      <c r="G201" s="8">
        <f t="shared" si="51"/>
        <v>75.400000000000006</v>
      </c>
      <c r="H201" s="8">
        <f t="shared" si="53"/>
        <v>69.599999999999994</v>
      </c>
      <c r="I201" s="8">
        <f t="shared" si="54"/>
        <v>63.800000000000004</v>
      </c>
    </row>
    <row r="202" spans="1:9" s="17" customFormat="1" ht="30" customHeight="1">
      <c r="A202" s="118" t="s">
        <v>901</v>
      </c>
      <c r="B202" s="118"/>
      <c r="C202" s="118"/>
      <c r="D202" s="118"/>
      <c r="E202" s="118"/>
      <c r="F202" s="118"/>
      <c r="G202" s="118"/>
      <c r="H202" s="118"/>
      <c r="I202" s="118"/>
    </row>
    <row r="203" spans="1:9" s="17" customFormat="1" ht="57" customHeight="1">
      <c r="A203" s="18" t="s">
        <v>103</v>
      </c>
      <c r="B203" s="18" t="s">
        <v>54</v>
      </c>
      <c r="C203" s="57" t="s">
        <v>298</v>
      </c>
      <c r="D203" s="18" t="s">
        <v>55</v>
      </c>
      <c r="E203" s="19" t="s">
        <v>56</v>
      </c>
      <c r="F203" s="29" t="s">
        <v>741</v>
      </c>
      <c r="G203" s="29" t="s">
        <v>742</v>
      </c>
      <c r="H203" s="29" t="s">
        <v>743</v>
      </c>
      <c r="I203" s="29" t="s">
        <v>956</v>
      </c>
    </row>
    <row r="204" spans="1:9" s="17" customFormat="1" ht="21.6" customHeight="1">
      <c r="A204" s="54"/>
      <c r="B204" s="54"/>
      <c r="C204" s="123" t="s">
        <v>62</v>
      </c>
      <c r="D204" s="124"/>
      <c r="E204" s="124"/>
      <c r="F204" s="124"/>
      <c r="G204" s="124"/>
      <c r="H204" s="124"/>
      <c r="I204" s="125"/>
    </row>
    <row r="205" spans="1:9" s="17" customFormat="1" ht="45" customHeight="1">
      <c r="A205" s="30"/>
      <c r="B205" s="9">
        <v>1</v>
      </c>
      <c r="C205" s="34" t="s">
        <v>573</v>
      </c>
      <c r="D205" s="34" t="s">
        <v>828</v>
      </c>
      <c r="E205" s="8">
        <v>176</v>
      </c>
      <c r="F205" s="8">
        <f>E205*0.65</f>
        <v>114.4</v>
      </c>
      <c r="G205" s="8">
        <f>E205*0.6</f>
        <v>105.6</v>
      </c>
      <c r="H205" s="8">
        <f>E205*0.55</f>
        <v>96.800000000000011</v>
      </c>
      <c r="I205" s="8">
        <f>E205*0.5</f>
        <v>88</v>
      </c>
    </row>
    <row r="206" spans="1:9" s="17" customFormat="1" ht="21.6" customHeight="1">
      <c r="A206" s="54"/>
      <c r="B206" s="54"/>
      <c r="C206" s="123" t="s">
        <v>59</v>
      </c>
      <c r="D206" s="124"/>
      <c r="E206" s="124"/>
      <c r="F206" s="124"/>
      <c r="G206" s="124"/>
      <c r="H206" s="124"/>
      <c r="I206" s="125"/>
    </row>
    <row r="207" spans="1:9" s="17" customFormat="1" ht="33" customHeight="1">
      <c r="A207" s="30"/>
      <c r="B207" s="9">
        <v>1</v>
      </c>
      <c r="C207" s="40" t="s">
        <v>495</v>
      </c>
      <c r="D207" s="34" t="s">
        <v>322</v>
      </c>
      <c r="E207" s="8">
        <v>525</v>
      </c>
      <c r="F207" s="8">
        <f t="shared" ref="F207:F231" si="59">E207*0.65</f>
        <v>341.25</v>
      </c>
      <c r="G207" s="8">
        <f t="shared" ref="G207:G231" si="60">E207*0.6</f>
        <v>315</v>
      </c>
      <c r="H207" s="8">
        <f t="shared" ref="H207:H231" si="61">E207*0.55</f>
        <v>288.75</v>
      </c>
      <c r="I207" s="8">
        <f>E207*0.5</f>
        <v>262.5</v>
      </c>
    </row>
    <row r="208" spans="1:9" s="17" customFormat="1" ht="33" customHeight="1">
      <c r="A208" s="30"/>
      <c r="B208" s="9">
        <v>2</v>
      </c>
      <c r="C208" s="23" t="s">
        <v>323</v>
      </c>
      <c r="D208" s="34" t="s">
        <v>225</v>
      </c>
      <c r="E208" s="8">
        <v>656</v>
      </c>
      <c r="F208" s="8">
        <f t="shared" si="59"/>
        <v>426.40000000000003</v>
      </c>
      <c r="G208" s="8">
        <f t="shared" si="60"/>
        <v>393.59999999999997</v>
      </c>
      <c r="H208" s="8">
        <f t="shared" si="61"/>
        <v>360.8</v>
      </c>
      <c r="I208" s="8">
        <f>E208*0.5</f>
        <v>328</v>
      </c>
    </row>
    <row r="209" spans="1:9" s="17" customFormat="1" ht="36" customHeight="1">
      <c r="A209" s="30"/>
      <c r="B209" s="9">
        <v>3</v>
      </c>
      <c r="C209" s="34" t="s">
        <v>478</v>
      </c>
      <c r="D209" s="34" t="s">
        <v>663</v>
      </c>
      <c r="E209" s="8">
        <v>189</v>
      </c>
      <c r="F209" s="8">
        <f t="shared" si="59"/>
        <v>122.85000000000001</v>
      </c>
      <c r="G209" s="8">
        <f t="shared" si="60"/>
        <v>113.39999999999999</v>
      </c>
      <c r="H209" s="8">
        <f t="shared" si="61"/>
        <v>103.95</v>
      </c>
      <c r="I209" s="8">
        <f t="shared" ref="I209:I231" si="62">E209*0.5</f>
        <v>94.5</v>
      </c>
    </row>
    <row r="210" spans="1:9" s="17" customFormat="1" ht="42" customHeight="1">
      <c r="A210" s="30"/>
      <c r="B210" s="9">
        <v>4</v>
      </c>
      <c r="C210" s="34" t="s">
        <v>479</v>
      </c>
      <c r="D210" s="34" t="s">
        <v>664</v>
      </c>
      <c r="E210" s="8">
        <v>189</v>
      </c>
      <c r="F210" s="8">
        <f t="shared" si="59"/>
        <v>122.85000000000001</v>
      </c>
      <c r="G210" s="8">
        <f t="shared" si="60"/>
        <v>113.39999999999999</v>
      </c>
      <c r="H210" s="8">
        <f t="shared" si="61"/>
        <v>103.95</v>
      </c>
      <c r="I210" s="8">
        <f t="shared" si="62"/>
        <v>94.5</v>
      </c>
    </row>
    <row r="211" spans="1:9" s="17" customFormat="1" ht="38.25" customHeight="1">
      <c r="A211" s="30"/>
      <c r="B211" s="9">
        <v>5</v>
      </c>
      <c r="C211" s="34" t="s">
        <v>480</v>
      </c>
      <c r="D211" s="34" t="s">
        <v>665</v>
      </c>
      <c r="E211" s="8">
        <v>189</v>
      </c>
      <c r="F211" s="8">
        <f t="shared" si="59"/>
        <v>122.85000000000001</v>
      </c>
      <c r="G211" s="8">
        <f t="shared" si="60"/>
        <v>113.39999999999999</v>
      </c>
      <c r="H211" s="8">
        <f t="shared" si="61"/>
        <v>103.95</v>
      </c>
      <c r="I211" s="8">
        <f t="shared" si="62"/>
        <v>94.5</v>
      </c>
    </row>
    <row r="212" spans="1:9" s="17" customFormat="1" ht="41.25" customHeight="1">
      <c r="A212" s="30"/>
      <c r="B212" s="9">
        <v>6</v>
      </c>
      <c r="C212" s="34" t="s">
        <v>481</v>
      </c>
      <c r="D212" s="34" t="s">
        <v>666</v>
      </c>
      <c r="E212" s="8">
        <v>74</v>
      </c>
      <c r="F212" s="8">
        <f t="shared" si="59"/>
        <v>48.1</v>
      </c>
      <c r="G212" s="8">
        <f t="shared" si="60"/>
        <v>44.4</v>
      </c>
      <c r="H212" s="8">
        <f t="shared" si="61"/>
        <v>40.700000000000003</v>
      </c>
      <c r="I212" s="8">
        <f t="shared" si="62"/>
        <v>37</v>
      </c>
    </row>
    <row r="213" spans="1:9" s="17" customFormat="1" ht="45" customHeight="1">
      <c r="A213" s="30"/>
      <c r="B213" s="9">
        <v>7</v>
      </c>
      <c r="C213" s="34" t="s">
        <v>482</v>
      </c>
      <c r="D213" s="34" t="s">
        <v>667</v>
      </c>
      <c r="E213" s="8">
        <v>74</v>
      </c>
      <c r="F213" s="8">
        <f t="shared" si="59"/>
        <v>48.1</v>
      </c>
      <c r="G213" s="8">
        <f t="shared" si="60"/>
        <v>44.4</v>
      </c>
      <c r="H213" s="8">
        <f t="shared" si="61"/>
        <v>40.700000000000003</v>
      </c>
      <c r="I213" s="8">
        <f t="shared" si="62"/>
        <v>37</v>
      </c>
    </row>
    <row r="214" spans="1:9" s="17" customFormat="1" ht="40.5" customHeight="1">
      <c r="A214" s="30"/>
      <c r="B214" s="9">
        <v>8</v>
      </c>
      <c r="C214" s="34" t="s">
        <v>483</v>
      </c>
      <c r="D214" s="34" t="s">
        <v>668</v>
      </c>
      <c r="E214" s="8">
        <v>74</v>
      </c>
      <c r="F214" s="8">
        <f t="shared" si="59"/>
        <v>48.1</v>
      </c>
      <c r="G214" s="8">
        <f t="shared" si="60"/>
        <v>44.4</v>
      </c>
      <c r="H214" s="8">
        <f t="shared" si="61"/>
        <v>40.700000000000003</v>
      </c>
      <c r="I214" s="8">
        <f t="shared" si="62"/>
        <v>37</v>
      </c>
    </row>
    <row r="215" spans="1:9" s="17" customFormat="1" ht="45" customHeight="1">
      <c r="A215" s="30"/>
      <c r="B215" s="9">
        <v>9</v>
      </c>
      <c r="C215" s="34" t="s">
        <v>522</v>
      </c>
      <c r="D215" s="34" t="s">
        <v>675</v>
      </c>
      <c r="E215" s="8">
        <v>147</v>
      </c>
      <c r="F215" s="8">
        <f t="shared" ref="F215:F220" si="63">E215*0.65</f>
        <v>95.55</v>
      </c>
      <c r="G215" s="8">
        <f t="shared" ref="G215:G220" si="64">E215*0.6</f>
        <v>88.2</v>
      </c>
      <c r="H215" s="8">
        <f t="shared" ref="H215:H220" si="65">E215*0.55</f>
        <v>80.850000000000009</v>
      </c>
      <c r="I215" s="8">
        <f t="shared" ref="I215:I220" si="66">E215*0.5</f>
        <v>73.5</v>
      </c>
    </row>
    <row r="216" spans="1:9" s="17" customFormat="1" ht="45" customHeight="1">
      <c r="A216" s="30"/>
      <c r="B216" s="9">
        <v>10</v>
      </c>
      <c r="C216" s="34" t="s">
        <v>523</v>
      </c>
      <c r="D216" s="34" t="s">
        <v>676</v>
      </c>
      <c r="E216" s="8">
        <v>147</v>
      </c>
      <c r="F216" s="8">
        <f t="shared" si="63"/>
        <v>95.55</v>
      </c>
      <c r="G216" s="8">
        <f t="shared" si="64"/>
        <v>88.2</v>
      </c>
      <c r="H216" s="8">
        <f t="shared" si="65"/>
        <v>80.850000000000009</v>
      </c>
      <c r="I216" s="8">
        <f t="shared" si="66"/>
        <v>73.5</v>
      </c>
    </row>
    <row r="217" spans="1:9" s="17" customFormat="1" ht="45" customHeight="1">
      <c r="A217" s="30"/>
      <c r="B217" s="9">
        <v>11</v>
      </c>
      <c r="C217" s="34" t="s">
        <v>524</v>
      </c>
      <c r="D217" s="34" t="s">
        <v>677</v>
      </c>
      <c r="E217" s="8">
        <v>147</v>
      </c>
      <c r="F217" s="8">
        <f t="shared" si="63"/>
        <v>95.55</v>
      </c>
      <c r="G217" s="8">
        <f t="shared" si="64"/>
        <v>88.2</v>
      </c>
      <c r="H217" s="8">
        <f t="shared" si="65"/>
        <v>80.850000000000009</v>
      </c>
      <c r="I217" s="8">
        <f t="shared" si="66"/>
        <v>73.5</v>
      </c>
    </row>
    <row r="218" spans="1:9" s="17" customFormat="1" ht="45" customHeight="1">
      <c r="A218" s="30"/>
      <c r="B218" s="9">
        <v>12</v>
      </c>
      <c r="C218" s="34" t="s">
        <v>657</v>
      </c>
      <c r="D218" s="34" t="s">
        <v>658</v>
      </c>
      <c r="E218" s="8">
        <v>418</v>
      </c>
      <c r="F218" s="8">
        <f t="shared" si="63"/>
        <v>271.7</v>
      </c>
      <c r="G218" s="8">
        <f t="shared" si="64"/>
        <v>250.79999999999998</v>
      </c>
      <c r="H218" s="8">
        <f t="shared" si="65"/>
        <v>229.9</v>
      </c>
      <c r="I218" s="8">
        <f t="shared" si="66"/>
        <v>209</v>
      </c>
    </row>
    <row r="219" spans="1:9" s="17" customFormat="1" ht="45" customHeight="1">
      <c r="A219" s="30"/>
      <c r="B219" s="9">
        <v>13</v>
      </c>
      <c r="C219" s="34" t="s">
        <v>662</v>
      </c>
      <c r="D219" s="34" t="s">
        <v>660</v>
      </c>
      <c r="E219" s="8">
        <v>847</v>
      </c>
      <c r="F219" s="8">
        <f t="shared" si="63"/>
        <v>550.55000000000007</v>
      </c>
      <c r="G219" s="8">
        <f t="shared" si="64"/>
        <v>508.2</v>
      </c>
      <c r="H219" s="8">
        <f t="shared" si="65"/>
        <v>465.85</v>
      </c>
      <c r="I219" s="8">
        <f t="shared" si="66"/>
        <v>423.5</v>
      </c>
    </row>
    <row r="220" spans="1:9" s="17" customFormat="1" ht="45" customHeight="1">
      <c r="A220" s="30"/>
      <c r="B220" s="9">
        <v>14</v>
      </c>
      <c r="C220" s="34" t="s">
        <v>661</v>
      </c>
      <c r="D220" s="34" t="s">
        <v>659</v>
      </c>
      <c r="E220" s="8">
        <v>975</v>
      </c>
      <c r="F220" s="8">
        <f t="shared" si="63"/>
        <v>633.75</v>
      </c>
      <c r="G220" s="8">
        <f t="shared" si="64"/>
        <v>585</v>
      </c>
      <c r="H220" s="8">
        <f t="shared" si="65"/>
        <v>536.25</v>
      </c>
      <c r="I220" s="8">
        <f t="shared" si="66"/>
        <v>487.5</v>
      </c>
    </row>
    <row r="221" spans="1:9" s="17" customFormat="1" ht="45" customHeight="1">
      <c r="A221" s="30"/>
      <c r="B221" s="9">
        <v>15</v>
      </c>
      <c r="C221" s="64" t="s">
        <v>924</v>
      </c>
      <c r="D221" s="15" t="s">
        <v>923</v>
      </c>
      <c r="E221" s="8">
        <v>490</v>
      </c>
      <c r="F221" s="8">
        <f>E221*0.8</f>
        <v>392</v>
      </c>
      <c r="G221" s="8">
        <f>E221*0.7</f>
        <v>343</v>
      </c>
      <c r="H221" s="8"/>
      <c r="I221" s="8"/>
    </row>
    <row r="222" spans="1:9" s="17" customFormat="1" ht="17.45" customHeight="1">
      <c r="A222" s="30"/>
      <c r="B222" s="9"/>
      <c r="C222" s="123" t="s">
        <v>738</v>
      </c>
      <c r="D222" s="124"/>
      <c r="E222" s="124"/>
      <c r="F222" s="124"/>
      <c r="G222" s="124"/>
      <c r="H222" s="124"/>
      <c r="I222" s="125"/>
    </row>
    <row r="223" spans="1:9" s="17" customFormat="1" ht="45" customHeight="1">
      <c r="A223" s="30"/>
      <c r="B223" s="9">
        <v>1</v>
      </c>
      <c r="C223" s="64" t="s">
        <v>1046</v>
      </c>
      <c r="D223" s="15" t="s">
        <v>1047</v>
      </c>
      <c r="E223" s="8">
        <v>330</v>
      </c>
      <c r="F223" s="8">
        <f>E223*0.65</f>
        <v>214.5</v>
      </c>
      <c r="G223" s="8">
        <f>E223*0.6</f>
        <v>198</v>
      </c>
      <c r="H223" s="8">
        <f>E223*0.55</f>
        <v>181.50000000000003</v>
      </c>
      <c r="I223" s="8">
        <f>E223*0.5</f>
        <v>165</v>
      </c>
    </row>
    <row r="224" spans="1:9" s="17" customFormat="1" ht="21.6" customHeight="1">
      <c r="A224" s="54"/>
      <c r="B224" s="54"/>
      <c r="C224" s="123" t="s">
        <v>902</v>
      </c>
      <c r="D224" s="124"/>
      <c r="E224" s="124"/>
      <c r="F224" s="124"/>
      <c r="G224" s="124"/>
      <c r="H224" s="124"/>
      <c r="I224" s="125"/>
    </row>
    <row r="225" spans="1:9" s="17" customFormat="1" ht="40.5" customHeight="1">
      <c r="A225" s="30"/>
      <c r="B225" s="9">
        <v>1</v>
      </c>
      <c r="C225" s="34" t="s">
        <v>484</v>
      </c>
      <c r="D225" s="34" t="s">
        <v>669</v>
      </c>
      <c r="E225" s="8">
        <v>189</v>
      </c>
      <c r="F225" s="8">
        <f t="shared" si="59"/>
        <v>122.85000000000001</v>
      </c>
      <c r="G225" s="8">
        <f t="shared" si="60"/>
        <v>113.39999999999999</v>
      </c>
      <c r="H225" s="8">
        <f t="shared" si="61"/>
        <v>103.95</v>
      </c>
      <c r="I225" s="8">
        <f t="shared" si="62"/>
        <v>94.5</v>
      </c>
    </row>
    <row r="226" spans="1:9" s="17" customFormat="1" ht="40.5" customHeight="1">
      <c r="A226" s="30"/>
      <c r="B226" s="9">
        <v>2</v>
      </c>
      <c r="C226" s="34" t="s">
        <v>485</v>
      </c>
      <c r="D226" s="34" t="s">
        <v>670</v>
      </c>
      <c r="E226" s="8">
        <v>126</v>
      </c>
      <c r="F226" s="8">
        <f t="shared" si="59"/>
        <v>81.900000000000006</v>
      </c>
      <c r="G226" s="8">
        <f t="shared" si="60"/>
        <v>75.599999999999994</v>
      </c>
      <c r="H226" s="8">
        <f t="shared" si="61"/>
        <v>69.300000000000011</v>
      </c>
      <c r="I226" s="8">
        <f t="shared" si="62"/>
        <v>63</v>
      </c>
    </row>
    <row r="227" spans="1:9" s="17" customFormat="1" ht="40.5" customHeight="1">
      <c r="A227" s="30"/>
      <c r="B227" s="9">
        <v>3</v>
      </c>
      <c r="C227" s="34" t="s">
        <v>486</v>
      </c>
      <c r="D227" s="34" t="s">
        <v>671</v>
      </c>
      <c r="E227" s="8">
        <v>126</v>
      </c>
      <c r="F227" s="8">
        <f t="shared" si="59"/>
        <v>81.900000000000006</v>
      </c>
      <c r="G227" s="8">
        <f t="shared" si="60"/>
        <v>75.599999999999994</v>
      </c>
      <c r="H227" s="8">
        <f t="shared" si="61"/>
        <v>69.300000000000011</v>
      </c>
      <c r="I227" s="8">
        <f t="shared" si="62"/>
        <v>63</v>
      </c>
    </row>
    <row r="228" spans="1:9" s="17" customFormat="1" ht="40.5" customHeight="1">
      <c r="A228" s="30"/>
      <c r="B228" s="9">
        <v>4</v>
      </c>
      <c r="C228" s="34" t="s">
        <v>487</v>
      </c>
      <c r="D228" s="34" t="s">
        <v>672</v>
      </c>
      <c r="E228" s="8">
        <v>126</v>
      </c>
      <c r="F228" s="8">
        <f t="shared" si="59"/>
        <v>81.900000000000006</v>
      </c>
      <c r="G228" s="8">
        <f t="shared" si="60"/>
        <v>75.599999999999994</v>
      </c>
      <c r="H228" s="8">
        <f t="shared" si="61"/>
        <v>69.300000000000011</v>
      </c>
      <c r="I228" s="8">
        <f t="shared" si="62"/>
        <v>63</v>
      </c>
    </row>
    <row r="229" spans="1:9" s="17" customFormat="1" ht="21.6" customHeight="1">
      <c r="A229" s="54"/>
      <c r="B229" s="54"/>
      <c r="C229" s="123" t="s">
        <v>1048</v>
      </c>
      <c r="D229" s="124"/>
      <c r="E229" s="124"/>
      <c r="F229" s="124"/>
      <c r="G229" s="124"/>
      <c r="H229" s="124"/>
      <c r="I229" s="125"/>
    </row>
    <row r="230" spans="1:9" s="17" customFormat="1" ht="40.5" customHeight="1">
      <c r="A230" s="30"/>
      <c r="B230" s="9">
        <v>1</v>
      </c>
      <c r="C230" s="34" t="s">
        <v>490</v>
      </c>
      <c r="D230" s="34" t="s">
        <v>673</v>
      </c>
      <c r="E230" s="8">
        <v>525</v>
      </c>
      <c r="F230" s="8">
        <f t="shared" si="59"/>
        <v>341.25</v>
      </c>
      <c r="G230" s="8">
        <f t="shared" si="60"/>
        <v>315</v>
      </c>
      <c r="H230" s="8">
        <f t="shared" si="61"/>
        <v>288.75</v>
      </c>
      <c r="I230" s="8">
        <f t="shared" si="62"/>
        <v>262.5</v>
      </c>
    </row>
    <row r="231" spans="1:9" s="17" customFormat="1" ht="40.5" customHeight="1">
      <c r="A231" s="30"/>
      <c r="B231" s="9">
        <v>2</v>
      </c>
      <c r="C231" s="34" t="s">
        <v>491</v>
      </c>
      <c r="D231" s="34" t="s">
        <v>674</v>
      </c>
      <c r="E231" s="8">
        <v>483</v>
      </c>
      <c r="F231" s="8">
        <f t="shared" si="59"/>
        <v>313.95</v>
      </c>
      <c r="G231" s="8">
        <f t="shared" si="60"/>
        <v>289.8</v>
      </c>
      <c r="H231" s="8">
        <f t="shared" si="61"/>
        <v>265.65000000000003</v>
      </c>
      <c r="I231" s="8">
        <f t="shared" si="62"/>
        <v>241.5</v>
      </c>
    </row>
    <row r="232" spans="1:9" s="17" customFormat="1" ht="21.6" customHeight="1">
      <c r="A232" s="54"/>
      <c r="B232" s="54"/>
      <c r="C232" s="123" t="s">
        <v>65</v>
      </c>
      <c r="D232" s="124"/>
      <c r="E232" s="124"/>
      <c r="F232" s="124"/>
      <c r="G232" s="124"/>
      <c r="H232" s="124"/>
      <c r="I232" s="125"/>
    </row>
    <row r="233" spans="1:9" s="17" customFormat="1" ht="45" customHeight="1">
      <c r="A233" s="30"/>
      <c r="B233" s="9">
        <v>1</v>
      </c>
      <c r="C233" s="9" t="s">
        <v>702</v>
      </c>
      <c r="D233" s="15" t="s">
        <v>767</v>
      </c>
      <c r="E233" s="8">
        <v>418</v>
      </c>
      <c r="F233" s="8">
        <f>E233*0.65</f>
        <v>271.7</v>
      </c>
      <c r="G233" s="8">
        <f>E233*0.6</f>
        <v>250.79999999999998</v>
      </c>
      <c r="H233" s="8">
        <f>E233*0.55</f>
        <v>229.9</v>
      </c>
      <c r="I233" s="8">
        <f>E233*0.5</f>
        <v>209</v>
      </c>
    </row>
    <row r="234" spans="1:9" s="17" customFormat="1" ht="45" customHeight="1">
      <c r="A234" s="30"/>
      <c r="B234" s="9">
        <v>2</v>
      </c>
      <c r="C234" s="64" t="s">
        <v>892</v>
      </c>
      <c r="D234" s="15" t="s">
        <v>943</v>
      </c>
      <c r="E234" s="8">
        <v>57</v>
      </c>
      <c r="F234" s="8">
        <f>E234*0.8</f>
        <v>45.6</v>
      </c>
      <c r="G234" s="8">
        <f>E234*0.7</f>
        <v>39.9</v>
      </c>
      <c r="H234" s="8" t="s">
        <v>893</v>
      </c>
      <c r="I234" s="8" t="s">
        <v>893</v>
      </c>
    </row>
    <row r="235" spans="1:9" s="17" customFormat="1" ht="45" customHeight="1">
      <c r="A235" s="30"/>
      <c r="B235" s="9">
        <v>3</v>
      </c>
      <c r="C235" s="64" t="s">
        <v>977</v>
      </c>
      <c r="D235" s="15" t="s">
        <v>1000</v>
      </c>
      <c r="E235" s="8">
        <v>420</v>
      </c>
      <c r="F235" s="8">
        <f>E235*0.65</f>
        <v>273</v>
      </c>
      <c r="G235" s="8">
        <f>E235*0.6</f>
        <v>252</v>
      </c>
      <c r="H235" s="8">
        <f>E235*0.55</f>
        <v>231.00000000000003</v>
      </c>
      <c r="I235" s="8">
        <f>E235*0.55</f>
        <v>231.00000000000003</v>
      </c>
    </row>
    <row r="236" spans="1:9" s="17" customFormat="1" ht="45" customHeight="1">
      <c r="A236" s="30"/>
      <c r="B236" s="9">
        <v>4</v>
      </c>
      <c r="C236" s="64" t="s">
        <v>999</v>
      </c>
      <c r="D236" s="15" t="s">
        <v>1001</v>
      </c>
      <c r="E236" s="8">
        <v>48</v>
      </c>
      <c r="F236" s="8">
        <v>32</v>
      </c>
      <c r="G236" s="8">
        <v>29</v>
      </c>
      <c r="H236" s="8">
        <v>27</v>
      </c>
      <c r="I236" s="8">
        <v>24</v>
      </c>
    </row>
    <row r="237" spans="1:9" s="17" customFormat="1" ht="45" customHeight="1">
      <c r="A237" s="30"/>
      <c r="B237" s="9">
        <v>5</v>
      </c>
      <c r="C237" s="64" t="s">
        <v>1003</v>
      </c>
      <c r="D237" s="15" t="s">
        <v>1002</v>
      </c>
      <c r="E237" s="8">
        <v>150</v>
      </c>
      <c r="F237" s="8">
        <v>98</v>
      </c>
      <c r="G237" s="8">
        <v>90</v>
      </c>
      <c r="H237" s="8">
        <v>83</v>
      </c>
      <c r="I237" s="8">
        <v>75</v>
      </c>
    </row>
    <row r="238" spans="1:9" s="17" customFormat="1" ht="21.6" customHeight="1">
      <c r="A238" s="54"/>
      <c r="B238" s="54"/>
      <c r="C238" s="123" t="s">
        <v>900</v>
      </c>
      <c r="D238" s="124"/>
      <c r="E238" s="124"/>
      <c r="F238" s="124"/>
      <c r="G238" s="124"/>
      <c r="H238" s="124"/>
      <c r="I238" s="125"/>
    </row>
    <row r="239" spans="1:9" s="17" customFormat="1" ht="103.5" customHeight="1">
      <c r="A239" s="30"/>
      <c r="B239" s="9">
        <v>1</v>
      </c>
      <c r="C239" s="40" t="s">
        <v>321</v>
      </c>
      <c r="D239" s="34" t="s">
        <v>842</v>
      </c>
      <c r="E239" s="8">
        <v>242</v>
      </c>
      <c r="F239" s="8">
        <f>E239*0.65</f>
        <v>157.30000000000001</v>
      </c>
      <c r="G239" s="8">
        <f>E239*0.6</f>
        <v>145.19999999999999</v>
      </c>
      <c r="H239" s="8">
        <f>E239*0.55</f>
        <v>133.10000000000002</v>
      </c>
      <c r="I239" s="8">
        <f>E239*0.5</f>
        <v>121</v>
      </c>
    </row>
    <row r="240" spans="1:9" s="17" customFormat="1" ht="84" customHeight="1">
      <c r="A240" s="30"/>
      <c r="B240" s="9">
        <v>2</v>
      </c>
      <c r="C240" s="34" t="s">
        <v>498</v>
      </c>
      <c r="D240" s="34" t="s">
        <v>841</v>
      </c>
      <c r="E240" s="8">
        <v>266</v>
      </c>
      <c r="F240" s="8">
        <f>E240*0.65</f>
        <v>172.9</v>
      </c>
      <c r="G240" s="8">
        <f>E240*0.6</f>
        <v>159.6</v>
      </c>
      <c r="H240" s="8">
        <f>E240*0.55</f>
        <v>146.30000000000001</v>
      </c>
      <c r="I240" s="8">
        <f>E240*0.5</f>
        <v>133</v>
      </c>
    </row>
    <row r="241" spans="1:9" s="17" customFormat="1" ht="45" customHeight="1">
      <c r="A241" s="30"/>
      <c r="B241" s="9">
        <v>3</v>
      </c>
      <c r="C241" s="9" t="s">
        <v>814</v>
      </c>
      <c r="D241" s="15" t="s">
        <v>811</v>
      </c>
      <c r="E241" s="8">
        <v>370</v>
      </c>
      <c r="F241" s="8">
        <f>E241*0.65</f>
        <v>240.5</v>
      </c>
      <c r="G241" s="8">
        <f>E241*0.6</f>
        <v>222</v>
      </c>
      <c r="H241" s="8">
        <f>E241*0.55</f>
        <v>203.50000000000003</v>
      </c>
      <c r="I241" s="8">
        <f>E241*0.5</f>
        <v>185</v>
      </c>
    </row>
    <row r="242" spans="1:9" s="17" customFormat="1" ht="45" customHeight="1">
      <c r="A242" s="30"/>
      <c r="B242" s="9">
        <v>4</v>
      </c>
      <c r="C242" s="64" t="s">
        <v>812</v>
      </c>
      <c r="D242" s="15" t="s">
        <v>813</v>
      </c>
      <c r="E242" s="8">
        <v>230</v>
      </c>
      <c r="F242" s="8">
        <f>E242*0.65</f>
        <v>149.5</v>
      </c>
      <c r="G242" s="8">
        <f>E242*0.6</f>
        <v>138</v>
      </c>
      <c r="H242" s="8">
        <f>E242*0.55</f>
        <v>126.50000000000001</v>
      </c>
      <c r="I242" s="8">
        <f>E242*0.5</f>
        <v>115</v>
      </c>
    </row>
    <row r="243" spans="1:9" s="17" customFormat="1" ht="27" customHeight="1">
      <c r="A243" s="117" t="s">
        <v>334</v>
      </c>
      <c r="B243" s="117"/>
      <c r="C243" s="117"/>
      <c r="D243" s="117"/>
      <c r="E243" s="117"/>
      <c r="F243" s="117"/>
      <c r="G243" s="117"/>
      <c r="H243" s="117"/>
      <c r="I243" s="117"/>
    </row>
    <row r="244" spans="1:9" s="17" customFormat="1" ht="64.5" customHeight="1">
      <c r="A244" s="18" t="s">
        <v>103</v>
      </c>
      <c r="B244" s="18" t="s">
        <v>54</v>
      </c>
      <c r="C244" s="57" t="s">
        <v>298</v>
      </c>
      <c r="D244" s="18" t="s">
        <v>55</v>
      </c>
      <c r="E244" s="19" t="s">
        <v>56</v>
      </c>
      <c r="F244" s="29" t="s">
        <v>748</v>
      </c>
      <c r="G244" s="29" t="s">
        <v>749</v>
      </c>
      <c r="H244" s="29" t="s">
        <v>757</v>
      </c>
      <c r="I244" s="29" t="s">
        <v>755</v>
      </c>
    </row>
    <row r="245" spans="1:9" s="17" customFormat="1" ht="32.1" customHeight="1">
      <c r="A245" s="30"/>
      <c r="B245" s="22">
        <v>1</v>
      </c>
      <c r="C245" s="23" t="s">
        <v>317</v>
      </c>
      <c r="D245" s="23" t="s">
        <v>301</v>
      </c>
      <c r="E245" s="8">
        <v>1716</v>
      </c>
      <c r="F245" s="8">
        <f t="shared" ref="F245:F257" si="67">E245*0.7</f>
        <v>1201.1999999999998</v>
      </c>
      <c r="G245" s="8">
        <f t="shared" ref="G245:G257" si="68">E245*0.65</f>
        <v>1115.4000000000001</v>
      </c>
      <c r="H245" s="8">
        <f t="shared" ref="H245:H257" si="69">E245*0.6</f>
        <v>1029.5999999999999</v>
      </c>
      <c r="I245" s="8">
        <f t="shared" ref="I245:I257" si="70">E245*0.55</f>
        <v>943.80000000000007</v>
      </c>
    </row>
    <row r="246" spans="1:9" s="17" customFormat="1" ht="32.1" customHeight="1">
      <c r="A246" s="30"/>
      <c r="B246" s="22">
        <v>2</v>
      </c>
      <c r="C246" s="23" t="s">
        <v>317</v>
      </c>
      <c r="D246" s="23" t="s">
        <v>302</v>
      </c>
      <c r="E246" s="8">
        <v>1925</v>
      </c>
      <c r="F246" s="8">
        <f t="shared" si="67"/>
        <v>1347.5</v>
      </c>
      <c r="G246" s="8">
        <f t="shared" si="68"/>
        <v>1251.25</v>
      </c>
      <c r="H246" s="8">
        <f t="shared" si="69"/>
        <v>1155</v>
      </c>
      <c r="I246" s="8">
        <f t="shared" si="70"/>
        <v>1058.75</v>
      </c>
    </row>
    <row r="247" spans="1:9" s="17" customFormat="1" ht="32.1" customHeight="1">
      <c r="A247" s="30"/>
      <c r="B247" s="22">
        <v>3</v>
      </c>
      <c r="C247" s="23" t="s">
        <v>317</v>
      </c>
      <c r="D247" s="23" t="s">
        <v>303</v>
      </c>
      <c r="E247" s="8">
        <v>1925</v>
      </c>
      <c r="F247" s="8">
        <f t="shared" si="67"/>
        <v>1347.5</v>
      </c>
      <c r="G247" s="8">
        <f t="shared" si="68"/>
        <v>1251.25</v>
      </c>
      <c r="H247" s="8">
        <f t="shared" si="69"/>
        <v>1155</v>
      </c>
      <c r="I247" s="8">
        <f t="shared" si="70"/>
        <v>1058.75</v>
      </c>
    </row>
    <row r="248" spans="1:9" s="17" customFormat="1" ht="32.1" customHeight="1">
      <c r="A248" s="30"/>
      <c r="B248" s="22">
        <v>4</v>
      </c>
      <c r="C248" s="23" t="s">
        <v>317</v>
      </c>
      <c r="D248" s="23" t="s">
        <v>304</v>
      </c>
      <c r="E248" s="8">
        <v>1540</v>
      </c>
      <c r="F248" s="8">
        <f t="shared" si="67"/>
        <v>1078</v>
      </c>
      <c r="G248" s="8">
        <f t="shared" si="68"/>
        <v>1001</v>
      </c>
      <c r="H248" s="8">
        <f t="shared" si="69"/>
        <v>924</v>
      </c>
      <c r="I248" s="8">
        <f t="shared" si="70"/>
        <v>847.00000000000011</v>
      </c>
    </row>
    <row r="249" spans="1:9" s="17" customFormat="1" ht="32.1" customHeight="1">
      <c r="A249" s="30"/>
      <c r="B249" s="22">
        <v>5</v>
      </c>
      <c r="C249" s="23" t="s">
        <v>317</v>
      </c>
      <c r="D249" s="23" t="s">
        <v>305</v>
      </c>
      <c r="E249" s="8">
        <v>1788</v>
      </c>
      <c r="F249" s="8">
        <f t="shared" si="67"/>
        <v>1251.5999999999999</v>
      </c>
      <c r="G249" s="8">
        <f t="shared" si="68"/>
        <v>1162.2</v>
      </c>
      <c r="H249" s="8">
        <f t="shared" si="69"/>
        <v>1072.8</v>
      </c>
      <c r="I249" s="8">
        <f t="shared" si="70"/>
        <v>983.40000000000009</v>
      </c>
    </row>
    <row r="250" spans="1:9" s="17" customFormat="1" ht="32.1" customHeight="1">
      <c r="A250" s="30"/>
      <c r="B250" s="22">
        <v>6</v>
      </c>
      <c r="C250" s="23" t="s">
        <v>317</v>
      </c>
      <c r="D250" s="23" t="s">
        <v>306</v>
      </c>
      <c r="E250" s="8">
        <v>2750</v>
      </c>
      <c r="F250" s="8">
        <f t="shared" si="67"/>
        <v>1924.9999999999998</v>
      </c>
      <c r="G250" s="8">
        <f t="shared" si="68"/>
        <v>1787.5</v>
      </c>
      <c r="H250" s="8">
        <f t="shared" si="69"/>
        <v>1650</v>
      </c>
      <c r="I250" s="8">
        <f t="shared" si="70"/>
        <v>1512.5000000000002</v>
      </c>
    </row>
    <row r="251" spans="1:9" s="17" customFormat="1" ht="32.1" customHeight="1">
      <c r="A251" s="30"/>
      <c r="B251" s="22">
        <v>7</v>
      </c>
      <c r="C251" s="23" t="s">
        <v>317</v>
      </c>
      <c r="D251" s="23" t="s">
        <v>307</v>
      </c>
      <c r="E251" s="8">
        <v>2321</v>
      </c>
      <c r="F251" s="8">
        <f t="shared" si="67"/>
        <v>1624.6999999999998</v>
      </c>
      <c r="G251" s="8">
        <f t="shared" si="68"/>
        <v>1508.65</v>
      </c>
      <c r="H251" s="8">
        <f t="shared" si="69"/>
        <v>1392.6</v>
      </c>
      <c r="I251" s="8">
        <f t="shared" si="70"/>
        <v>1276.5500000000002</v>
      </c>
    </row>
    <row r="252" spans="1:9" s="24" customFormat="1" ht="32.1" customHeight="1">
      <c r="A252" s="31"/>
      <c r="B252" s="22">
        <v>8</v>
      </c>
      <c r="C252" s="23" t="s">
        <v>317</v>
      </c>
      <c r="D252" s="26" t="s">
        <v>308</v>
      </c>
      <c r="E252" s="27">
        <v>6188</v>
      </c>
      <c r="F252" s="8">
        <f t="shared" si="67"/>
        <v>4331.5999999999995</v>
      </c>
      <c r="G252" s="8">
        <f t="shared" si="68"/>
        <v>4022.2000000000003</v>
      </c>
      <c r="H252" s="8">
        <f t="shared" si="69"/>
        <v>3712.7999999999997</v>
      </c>
      <c r="I252" s="8">
        <f t="shared" si="70"/>
        <v>3403.4</v>
      </c>
    </row>
    <row r="253" spans="1:9" s="17" customFormat="1" ht="32.1" hidden="1" customHeight="1">
      <c r="A253" s="30"/>
      <c r="B253" s="22">
        <v>9</v>
      </c>
      <c r="C253" s="23" t="s">
        <v>317</v>
      </c>
      <c r="D253" s="23" t="s">
        <v>105</v>
      </c>
      <c r="E253" s="8">
        <v>2495</v>
      </c>
      <c r="F253" s="8">
        <f t="shared" si="67"/>
        <v>1746.5</v>
      </c>
      <c r="G253" s="8">
        <f t="shared" si="68"/>
        <v>1621.75</v>
      </c>
      <c r="H253" s="8">
        <f t="shared" si="69"/>
        <v>1497</v>
      </c>
      <c r="I253" s="8">
        <f t="shared" si="70"/>
        <v>1372.25</v>
      </c>
    </row>
    <row r="254" spans="1:9" s="17" customFormat="1" ht="32.1" customHeight="1">
      <c r="A254" s="30"/>
      <c r="B254" s="22">
        <v>9</v>
      </c>
      <c r="C254" s="23" t="s">
        <v>317</v>
      </c>
      <c r="D254" s="23" t="s">
        <v>309</v>
      </c>
      <c r="E254" s="8">
        <v>2750</v>
      </c>
      <c r="F254" s="8">
        <f t="shared" si="67"/>
        <v>1924.9999999999998</v>
      </c>
      <c r="G254" s="8">
        <f t="shared" si="68"/>
        <v>1787.5</v>
      </c>
      <c r="H254" s="8">
        <f t="shared" si="69"/>
        <v>1650</v>
      </c>
      <c r="I254" s="8">
        <f t="shared" si="70"/>
        <v>1512.5000000000002</v>
      </c>
    </row>
    <row r="255" spans="1:9" s="17" customFormat="1" ht="32.1" customHeight="1">
      <c r="A255" s="30"/>
      <c r="B255" s="22">
        <v>10</v>
      </c>
      <c r="C255" s="23" t="s">
        <v>317</v>
      </c>
      <c r="D255" s="23" t="s">
        <v>310</v>
      </c>
      <c r="E255" s="8">
        <v>2750</v>
      </c>
      <c r="F255" s="8">
        <f t="shared" si="67"/>
        <v>1924.9999999999998</v>
      </c>
      <c r="G255" s="8">
        <f t="shared" si="68"/>
        <v>1787.5</v>
      </c>
      <c r="H255" s="8">
        <f t="shared" si="69"/>
        <v>1650</v>
      </c>
      <c r="I255" s="8">
        <f t="shared" si="70"/>
        <v>1512.5000000000002</v>
      </c>
    </row>
    <row r="256" spans="1:9" s="17" customFormat="1" ht="32.1" customHeight="1">
      <c r="A256" s="30"/>
      <c r="B256" s="22">
        <v>11</v>
      </c>
      <c r="C256" s="23" t="s">
        <v>317</v>
      </c>
      <c r="D256" s="23" t="s">
        <v>299</v>
      </c>
      <c r="E256" s="8">
        <v>4400</v>
      </c>
      <c r="F256" s="8">
        <f t="shared" si="67"/>
        <v>3080</v>
      </c>
      <c r="G256" s="8">
        <f t="shared" si="68"/>
        <v>2860</v>
      </c>
      <c r="H256" s="8">
        <f t="shared" si="69"/>
        <v>2640</v>
      </c>
      <c r="I256" s="8">
        <f t="shared" si="70"/>
        <v>2420</v>
      </c>
    </row>
    <row r="257" spans="1:9" s="17" customFormat="1" ht="32.1" customHeight="1">
      <c r="A257" s="30"/>
      <c r="B257" s="22">
        <v>12</v>
      </c>
      <c r="C257" s="23" t="s">
        <v>317</v>
      </c>
      <c r="D257" s="23" t="s">
        <v>704</v>
      </c>
      <c r="E257" s="8">
        <v>880</v>
      </c>
      <c r="F257" s="8">
        <f t="shared" si="67"/>
        <v>616</v>
      </c>
      <c r="G257" s="8">
        <f t="shared" si="68"/>
        <v>572</v>
      </c>
      <c r="H257" s="8">
        <f t="shared" si="69"/>
        <v>528</v>
      </c>
      <c r="I257" s="8">
        <f t="shared" si="70"/>
        <v>484.00000000000006</v>
      </c>
    </row>
    <row r="258" spans="1:9" s="17" customFormat="1" ht="25.5" customHeight="1">
      <c r="A258" s="117" t="s">
        <v>333</v>
      </c>
      <c r="B258" s="117"/>
      <c r="C258" s="117"/>
      <c r="D258" s="117"/>
      <c r="E258" s="117"/>
      <c r="F258" s="117"/>
      <c r="G258" s="117"/>
      <c r="H258" s="117"/>
      <c r="I258" s="117"/>
    </row>
    <row r="259" spans="1:9" s="17" customFormat="1" ht="58.5" customHeight="1">
      <c r="A259" s="18" t="s">
        <v>103</v>
      </c>
      <c r="B259" s="18" t="s">
        <v>54</v>
      </c>
      <c r="C259" s="57"/>
      <c r="D259" s="18" t="s">
        <v>55</v>
      </c>
      <c r="E259" s="19" t="s">
        <v>56</v>
      </c>
      <c r="F259" s="29" t="s">
        <v>748</v>
      </c>
      <c r="G259" s="29" t="s">
        <v>749</v>
      </c>
      <c r="H259" s="29" t="s">
        <v>757</v>
      </c>
      <c r="I259" s="29" t="s">
        <v>755</v>
      </c>
    </row>
    <row r="260" spans="1:9" s="17" customFormat="1" ht="27" customHeight="1">
      <c r="A260" s="30"/>
      <c r="B260" s="9">
        <v>1</v>
      </c>
      <c r="C260" s="40" t="s">
        <v>729</v>
      </c>
      <c r="D260" s="16" t="s">
        <v>723</v>
      </c>
      <c r="E260" s="10">
        <v>638</v>
      </c>
      <c r="F260" s="8">
        <f t="shared" ref="F260:F269" si="71">E260*0.7</f>
        <v>446.59999999999997</v>
      </c>
      <c r="G260" s="8">
        <f t="shared" ref="G260:G269" si="72">E260*0.65</f>
        <v>414.7</v>
      </c>
      <c r="H260" s="8">
        <f t="shared" ref="H260:H269" si="73">E260*0.6</f>
        <v>382.8</v>
      </c>
      <c r="I260" s="8">
        <f t="shared" ref="I260:I269" si="74">E260*0.55</f>
        <v>350.90000000000003</v>
      </c>
    </row>
    <row r="261" spans="1:9" s="17" customFormat="1" ht="27" customHeight="1">
      <c r="A261" s="30"/>
      <c r="B261" s="9">
        <v>2</v>
      </c>
      <c r="C261" s="23" t="s">
        <v>724</v>
      </c>
      <c r="D261" s="23" t="s">
        <v>118</v>
      </c>
      <c r="E261" s="8">
        <v>638</v>
      </c>
      <c r="F261" s="8">
        <f t="shared" si="71"/>
        <v>446.59999999999997</v>
      </c>
      <c r="G261" s="8">
        <f t="shared" si="72"/>
        <v>414.7</v>
      </c>
      <c r="H261" s="8">
        <f t="shared" si="73"/>
        <v>382.8</v>
      </c>
      <c r="I261" s="8">
        <f t="shared" si="74"/>
        <v>350.90000000000003</v>
      </c>
    </row>
    <row r="262" spans="1:9" s="17" customFormat="1" ht="29.25" customHeight="1">
      <c r="A262" s="30"/>
      <c r="B262" s="9">
        <v>3</v>
      </c>
      <c r="C262" s="40" t="s">
        <v>292</v>
      </c>
      <c r="D262" s="15" t="s">
        <v>210</v>
      </c>
      <c r="E262" s="10">
        <v>418</v>
      </c>
      <c r="F262" s="8">
        <f t="shared" si="71"/>
        <v>292.59999999999997</v>
      </c>
      <c r="G262" s="8">
        <f t="shared" si="72"/>
        <v>271.7</v>
      </c>
      <c r="H262" s="8">
        <f t="shared" si="73"/>
        <v>250.79999999999998</v>
      </c>
      <c r="I262" s="8">
        <f t="shared" si="74"/>
        <v>229.9</v>
      </c>
    </row>
    <row r="263" spans="1:9" s="17" customFormat="1" ht="29.25" customHeight="1">
      <c r="A263" s="30"/>
      <c r="B263" s="9">
        <v>4</v>
      </c>
      <c r="C263" s="40" t="s">
        <v>293</v>
      </c>
      <c r="D263" s="15" t="s">
        <v>209</v>
      </c>
      <c r="E263" s="10">
        <v>418</v>
      </c>
      <c r="F263" s="8">
        <f t="shared" si="71"/>
        <v>292.59999999999997</v>
      </c>
      <c r="G263" s="8">
        <f t="shared" si="72"/>
        <v>271.7</v>
      </c>
      <c r="H263" s="8">
        <f t="shared" si="73"/>
        <v>250.79999999999998</v>
      </c>
      <c r="I263" s="8">
        <f t="shared" si="74"/>
        <v>229.9</v>
      </c>
    </row>
    <row r="264" spans="1:9" s="17" customFormat="1" ht="27" customHeight="1">
      <c r="A264" s="30"/>
      <c r="B264" s="9">
        <v>5</v>
      </c>
      <c r="C264" s="40" t="s">
        <v>449</v>
      </c>
      <c r="D264" s="16" t="s">
        <v>330</v>
      </c>
      <c r="E264" s="10">
        <v>418</v>
      </c>
      <c r="F264" s="8">
        <f t="shared" si="71"/>
        <v>292.59999999999997</v>
      </c>
      <c r="G264" s="8">
        <f t="shared" si="72"/>
        <v>271.7</v>
      </c>
      <c r="H264" s="8">
        <f t="shared" si="73"/>
        <v>250.79999999999998</v>
      </c>
      <c r="I264" s="8">
        <f t="shared" si="74"/>
        <v>229.9</v>
      </c>
    </row>
    <row r="265" spans="1:9" s="17" customFormat="1" ht="27" customHeight="1">
      <c r="A265" s="30"/>
      <c r="B265" s="9">
        <v>6</v>
      </c>
      <c r="C265" s="40" t="s">
        <v>572</v>
      </c>
      <c r="D265" s="16" t="s">
        <v>89</v>
      </c>
      <c r="E265" s="10">
        <v>418</v>
      </c>
      <c r="F265" s="8">
        <f t="shared" si="71"/>
        <v>292.59999999999997</v>
      </c>
      <c r="G265" s="8">
        <f t="shared" si="72"/>
        <v>271.7</v>
      </c>
      <c r="H265" s="8">
        <f t="shared" si="73"/>
        <v>250.79999999999998</v>
      </c>
      <c r="I265" s="8">
        <f t="shared" si="74"/>
        <v>229.9</v>
      </c>
    </row>
    <row r="266" spans="1:9" s="17" customFormat="1" ht="27" customHeight="1">
      <c r="A266" s="30"/>
      <c r="B266" s="9">
        <v>7</v>
      </c>
      <c r="C266" s="40" t="s">
        <v>699</v>
      </c>
      <c r="D266" s="16" t="s">
        <v>698</v>
      </c>
      <c r="E266" s="10">
        <v>418</v>
      </c>
      <c r="F266" s="8">
        <f t="shared" si="71"/>
        <v>292.59999999999997</v>
      </c>
      <c r="G266" s="8">
        <f t="shared" si="72"/>
        <v>271.7</v>
      </c>
      <c r="H266" s="8">
        <f t="shared" si="73"/>
        <v>250.79999999999998</v>
      </c>
      <c r="I266" s="8">
        <f t="shared" si="74"/>
        <v>229.9</v>
      </c>
    </row>
    <row r="267" spans="1:9" s="17" customFormat="1" ht="27" customHeight="1">
      <c r="A267" s="30"/>
      <c r="B267" s="9">
        <v>8</v>
      </c>
      <c r="C267" s="40" t="s">
        <v>294</v>
      </c>
      <c r="D267" s="16" t="s">
        <v>297</v>
      </c>
      <c r="E267" s="10">
        <v>638</v>
      </c>
      <c r="F267" s="8">
        <f t="shared" si="71"/>
        <v>446.59999999999997</v>
      </c>
      <c r="G267" s="8">
        <f t="shared" si="72"/>
        <v>414.7</v>
      </c>
      <c r="H267" s="8">
        <f t="shared" si="73"/>
        <v>382.8</v>
      </c>
      <c r="I267" s="8">
        <f t="shared" si="74"/>
        <v>350.90000000000003</v>
      </c>
    </row>
    <row r="268" spans="1:9" s="17" customFormat="1" ht="27" customHeight="1">
      <c r="A268" s="30"/>
      <c r="B268" s="9">
        <v>9</v>
      </c>
      <c r="C268" s="40" t="s">
        <v>295</v>
      </c>
      <c r="D268" s="16" t="s">
        <v>296</v>
      </c>
      <c r="E268" s="10">
        <v>638</v>
      </c>
      <c r="F268" s="8">
        <f t="shared" si="71"/>
        <v>446.59999999999997</v>
      </c>
      <c r="G268" s="8">
        <f t="shared" si="72"/>
        <v>414.7</v>
      </c>
      <c r="H268" s="8">
        <f t="shared" si="73"/>
        <v>382.8</v>
      </c>
      <c r="I268" s="8">
        <f t="shared" si="74"/>
        <v>350.90000000000003</v>
      </c>
    </row>
    <row r="269" spans="1:9" s="17" customFormat="1" ht="27" customHeight="1">
      <c r="A269" s="30"/>
      <c r="B269" s="9">
        <v>10</v>
      </c>
      <c r="C269" s="40" t="s">
        <v>496</v>
      </c>
      <c r="D269" s="16" t="s">
        <v>544</v>
      </c>
      <c r="E269" s="10">
        <v>418</v>
      </c>
      <c r="F269" s="8">
        <f t="shared" si="71"/>
        <v>292.59999999999997</v>
      </c>
      <c r="G269" s="8">
        <f t="shared" si="72"/>
        <v>271.7</v>
      </c>
      <c r="H269" s="8">
        <f t="shared" si="73"/>
        <v>250.79999999999998</v>
      </c>
      <c r="I269" s="8">
        <f t="shared" si="74"/>
        <v>229.9</v>
      </c>
    </row>
    <row r="270" spans="1:9" s="17" customFormat="1" ht="26.25" hidden="1" customHeight="1">
      <c r="A270" s="117" t="s">
        <v>58</v>
      </c>
      <c r="B270" s="117"/>
      <c r="C270" s="117"/>
      <c r="D270" s="117"/>
      <c r="E270" s="117"/>
      <c r="F270" s="117"/>
      <c r="G270" s="117"/>
      <c r="H270" s="117"/>
      <c r="I270" s="117"/>
    </row>
    <row r="271" spans="1:9" s="17" customFormat="1" ht="51" hidden="1" customHeight="1">
      <c r="A271" s="18" t="s">
        <v>103</v>
      </c>
      <c r="B271" s="18" t="s">
        <v>54</v>
      </c>
      <c r="C271" s="57"/>
      <c r="D271" s="18" t="s">
        <v>55</v>
      </c>
      <c r="E271" s="19" t="s">
        <v>56</v>
      </c>
      <c r="F271" s="29" t="s">
        <v>331</v>
      </c>
      <c r="G271" s="29" t="s">
        <v>219</v>
      </c>
      <c r="H271" s="29" t="s">
        <v>220</v>
      </c>
      <c r="I271" s="29" t="s">
        <v>221</v>
      </c>
    </row>
    <row r="272" spans="1:9" s="17" customFormat="1" ht="30" hidden="1" customHeight="1">
      <c r="A272" s="118" t="s">
        <v>62</v>
      </c>
      <c r="B272" s="118"/>
      <c r="C272" s="118"/>
      <c r="D272" s="118"/>
      <c r="E272" s="118"/>
      <c r="F272" s="118"/>
      <c r="G272" s="118"/>
      <c r="H272" s="118"/>
      <c r="I272" s="118"/>
    </row>
    <row r="273" spans="1:9" s="17" customFormat="1" ht="39.75" hidden="1" customHeight="1">
      <c r="A273" s="30"/>
      <c r="B273" s="9">
        <v>1</v>
      </c>
      <c r="C273" s="40"/>
      <c r="D273" s="13" t="s">
        <v>121</v>
      </c>
      <c r="E273" s="8">
        <v>1390</v>
      </c>
      <c r="F273" s="8">
        <f t="shared" ref="F273:F321" si="75">E273*0.7</f>
        <v>972.99999999999989</v>
      </c>
      <c r="G273" s="8">
        <f t="shared" ref="G273:G321" si="76">E273*0.65</f>
        <v>903.5</v>
      </c>
      <c r="H273" s="8">
        <f t="shared" ref="H273:H330" si="77">E273*0.6</f>
        <v>834</v>
      </c>
      <c r="I273" s="8">
        <f t="shared" ref="I273:I330" si="78">E273*0.55</f>
        <v>764.50000000000011</v>
      </c>
    </row>
    <row r="274" spans="1:9" s="17" customFormat="1" ht="39.75" hidden="1" customHeight="1">
      <c r="A274" s="30"/>
      <c r="B274" s="9">
        <v>2</v>
      </c>
      <c r="C274" s="40"/>
      <c r="D274" s="13" t="s">
        <v>122</v>
      </c>
      <c r="E274" s="8">
        <v>1095</v>
      </c>
      <c r="F274" s="8">
        <f t="shared" si="75"/>
        <v>766.5</v>
      </c>
      <c r="G274" s="8">
        <f t="shared" si="76"/>
        <v>711.75</v>
      </c>
      <c r="H274" s="8">
        <f t="shared" si="77"/>
        <v>657</v>
      </c>
      <c r="I274" s="8">
        <f t="shared" si="78"/>
        <v>602.25</v>
      </c>
    </row>
    <row r="275" spans="1:9" s="17" customFormat="1" ht="39.75" hidden="1" customHeight="1">
      <c r="A275" s="30"/>
      <c r="B275" s="9">
        <v>3</v>
      </c>
      <c r="C275" s="40"/>
      <c r="D275" s="13" t="s">
        <v>123</v>
      </c>
      <c r="E275" s="8">
        <v>1480</v>
      </c>
      <c r="F275" s="8">
        <f t="shared" si="75"/>
        <v>1036</v>
      </c>
      <c r="G275" s="8">
        <f t="shared" si="76"/>
        <v>962</v>
      </c>
      <c r="H275" s="8">
        <f t="shared" si="77"/>
        <v>888</v>
      </c>
      <c r="I275" s="8">
        <f t="shared" si="78"/>
        <v>814.00000000000011</v>
      </c>
    </row>
    <row r="276" spans="1:9" s="17" customFormat="1" ht="39.75" hidden="1" customHeight="1">
      <c r="A276" s="30"/>
      <c r="B276" s="9">
        <v>4</v>
      </c>
      <c r="C276" s="40"/>
      <c r="D276" s="13" t="s">
        <v>124</v>
      </c>
      <c r="E276" s="8">
        <v>1390</v>
      </c>
      <c r="F276" s="8">
        <f t="shared" si="75"/>
        <v>972.99999999999989</v>
      </c>
      <c r="G276" s="8">
        <f t="shared" si="76"/>
        <v>903.5</v>
      </c>
      <c r="H276" s="8">
        <f t="shared" si="77"/>
        <v>834</v>
      </c>
      <c r="I276" s="8">
        <f t="shared" si="78"/>
        <v>764.50000000000011</v>
      </c>
    </row>
    <row r="277" spans="1:9" s="17" customFormat="1" ht="39.75" hidden="1" customHeight="1">
      <c r="A277" s="30"/>
      <c r="B277" s="9">
        <v>5</v>
      </c>
      <c r="C277" s="40"/>
      <c r="D277" s="13" t="s">
        <v>125</v>
      </c>
      <c r="E277" s="8">
        <v>1480</v>
      </c>
      <c r="F277" s="8">
        <f t="shared" si="75"/>
        <v>1036</v>
      </c>
      <c r="G277" s="8">
        <f t="shared" si="76"/>
        <v>962</v>
      </c>
      <c r="H277" s="8">
        <f t="shared" si="77"/>
        <v>888</v>
      </c>
      <c r="I277" s="8">
        <f t="shared" si="78"/>
        <v>814.00000000000011</v>
      </c>
    </row>
    <row r="278" spans="1:9" s="17" customFormat="1" ht="39.75" hidden="1" customHeight="1">
      <c r="A278" s="30"/>
      <c r="B278" s="9">
        <v>6</v>
      </c>
      <c r="C278" s="40"/>
      <c r="D278" s="15" t="s">
        <v>126</v>
      </c>
      <c r="E278" s="8">
        <v>1800</v>
      </c>
      <c r="F278" s="8">
        <f t="shared" si="75"/>
        <v>1260</v>
      </c>
      <c r="G278" s="8">
        <f t="shared" si="76"/>
        <v>1170</v>
      </c>
      <c r="H278" s="8">
        <f t="shared" si="77"/>
        <v>1080</v>
      </c>
      <c r="I278" s="8">
        <f t="shared" si="78"/>
        <v>990.00000000000011</v>
      </c>
    </row>
    <row r="279" spans="1:9" s="17" customFormat="1" ht="39.75" hidden="1" customHeight="1">
      <c r="A279" s="30"/>
      <c r="B279" s="9">
        <v>7</v>
      </c>
      <c r="C279" s="40"/>
      <c r="D279" s="13" t="s">
        <v>127</v>
      </c>
      <c r="E279" s="8">
        <v>1545</v>
      </c>
      <c r="F279" s="8">
        <f t="shared" si="75"/>
        <v>1081.5</v>
      </c>
      <c r="G279" s="8">
        <f t="shared" si="76"/>
        <v>1004.25</v>
      </c>
      <c r="H279" s="8">
        <f t="shared" si="77"/>
        <v>927</v>
      </c>
      <c r="I279" s="8">
        <f t="shared" si="78"/>
        <v>849.75000000000011</v>
      </c>
    </row>
    <row r="280" spans="1:9" s="17" customFormat="1" ht="30" hidden="1" customHeight="1">
      <c r="A280" s="118" t="s">
        <v>59</v>
      </c>
      <c r="B280" s="118"/>
      <c r="C280" s="118"/>
      <c r="D280" s="118"/>
      <c r="E280" s="118"/>
      <c r="F280" s="118"/>
      <c r="G280" s="118"/>
      <c r="H280" s="118"/>
      <c r="I280" s="118"/>
    </row>
    <row r="281" spans="1:9" s="17" customFormat="1" ht="39.75" hidden="1" customHeight="1">
      <c r="A281" s="30"/>
      <c r="B281" s="9">
        <v>1</v>
      </c>
      <c r="C281" s="40"/>
      <c r="D281" s="13" t="s">
        <v>128</v>
      </c>
      <c r="E281" s="8">
        <v>1295</v>
      </c>
      <c r="F281" s="8">
        <f>E281*0.7</f>
        <v>906.49999999999989</v>
      </c>
      <c r="G281" s="8">
        <f>E281*0.65</f>
        <v>841.75</v>
      </c>
      <c r="H281" s="8">
        <f>E281*0.6</f>
        <v>777</v>
      </c>
      <c r="I281" s="8">
        <f>E281*0.55</f>
        <v>712.25000000000011</v>
      </c>
    </row>
    <row r="282" spans="1:9" s="17" customFormat="1" ht="39.75" hidden="1" customHeight="1">
      <c r="A282" s="30"/>
      <c r="B282" s="9">
        <v>2</v>
      </c>
      <c r="C282" s="40"/>
      <c r="D282" s="13" t="s">
        <v>129</v>
      </c>
      <c r="E282" s="8">
        <v>1295</v>
      </c>
      <c r="F282" s="8">
        <f t="shared" si="75"/>
        <v>906.49999999999989</v>
      </c>
      <c r="G282" s="8">
        <f t="shared" si="76"/>
        <v>841.75</v>
      </c>
      <c r="H282" s="8">
        <f t="shared" si="77"/>
        <v>777</v>
      </c>
      <c r="I282" s="8">
        <f t="shared" si="78"/>
        <v>712.25000000000011</v>
      </c>
    </row>
    <row r="283" spans="1:9" s="17" customFormat="1" ht="39.75" hidden="1" customHeight="1">
      <c r="A283" s="30"/>
      <c r="B283" s="9">
        <v>3</v>
      </c>
      <c r="C283" s="40"/>
      <c r="D283" s="13" t="s">
        <v>130</v>
      </c>
      <c r="E283" s="8">
        <v>1200</v>
      </c>
      <c r="F283" s="8">
        <f>E283*0.7</f>
        <v>840</v>
      </c>
      <c r="G283" s="8">
        <f>E283*0.65</f>
        <v>780</v>
      </c>
      <c r="H283" s="8">
        <f>E283*0.6</f>
        <v>720</v>
      </c>
      <c r="I283" s="8">
        <f>E283*0.55</f>
        <v>660</v>
      </c>
    </row>
    <row r="284" spans="1:9" s="17" customFormat="1" ht="39.75" hidden="1" customHeight="1">
      <c r="A284" s="30"/>
      <c r="B284" s="9">
        <v>4</v>
      </c>
      <c r="C284" s="40"/>
      <c r="D284" s="13" t="s">
        <v>131</v>
      </c>
      <c r="E284" s="8">
        <v>1240</v>
      </c>
      <c r="F284" s="8">
        <f>E284*0.7</f>
        <v>868</v>
      </c>
      <c r="G284" s="8">
        <f>E284*0.65</f>
        <v>806</v>
      </c>
      <c r="H284" s="8">
        <f>E284*0.6</f>
        <v>744</v>
      </c>
      <c r="I284" s="8">
        <f>E284*0.55</f>
        <v>682</v>
      </c>
    </row>
    <row r="285" spans="1:9" s="17" customFormat="1" ht="39.75" hidden="1" customHeight="1">
      <c r="A285" s="30"/>
      <c r="B285" s="9">
        <v>5</v>
      </c>
      <c r="C285" s="40"/>
      <c r="D285" s="13" t="s">
        <v>132</v>
      </c>
      <c r="E285" s="8">
        <v>1295</v>
      </c>
      <c r="F285" s="8">
        <f>E285*0.7</f>
        <v>906.49999999999989</v>
      </c>
      <c r="G285" s="8">
        <f>E285*0.65</f>
        <v>841.75</v>
      </c>
      <c r="H285" s="8">
        <f>E285*0.6</f>
        <v>777</v>
      </c>
      <c r="I285" s="8">
        <f>E285*0.55</f>
        <v>712.25000000000011</v>
      </c>
    </row>
    <row r="286" spans="1:9" s="17" customFormat="1" ht="39.75" hidden="1" customHeight="1">
      <c r="A286" s="30"/>
      <c r="B286" s="9">
        <v>6</v>
      </c>
      <c r="C286" s="40"/>
      <c r="D286" s="13" t="s">
        <v>133</v>
      </c>
      <c r="E286" s="8">
        <v>1600</v>
      </c>
      <c r="F286" s="8">
        <f>E286*0.7</f>
        <v>1120</v>
      </c>
      <c r="G286" s="8">
        <f>E286*0.65</f>
        <v>1040</v>
      </c>
      <c r="H286" s="8">
        <f>E286*0.6</f>
        <v>960</v>
      </c>
      <c r="I286" s="8">
        <f>E286*0.55</f>
        <v>880.00000000000011</v>
      </c>
    </row>
    <row r="287" spans="1:9" s="17" customFormat="1" ht="39.75" hidden="1" customHeight="1">
      <c r="A287" s="30"/>
      <c r="B287" s="9">
        <v>7</v>
      </c>
      <c r="C287" s="40"/>
      <c r="D287" s="13" t="s">
        <v>134</v>
      </c>
      <c r="E287" s="8">
        <v>1650</v>
      </c>
      <c r="F287" s="8">
        <f>E287*0.7</f>
        <v>1155</v>
      </c>
      <c r="G287" s="8">
        <f>E287*0.65</f>
        <v>1072.5</v>
      </c>
      <c r="H287" s="8">
        <f>E287*0.6</f>
        <v>990</v>
      </c>
      <c r="I287" s="8">
        <f>E287*0.55</f>
        <v>907.50000000000011</v>
      </c>
    </row>
    <row r="288" spans="1:9" s="17" customFormat="1" ht="39.75" hidden="1" customHeight="1">
      <c r="A288" s="30"/>
      <c r="B288" s="9">
        <v>8</v>
      </c>
      <c r="C288" s="40"/>
      <c r="D288" s="13" t="s">
        <v>135</v>
      </c>
      <c r="E288" s="8">
        <v>1400</v>
      </c>
      <c r="F288" s="8">
        <f t="shared" si="75"/>
        <v>979.99999999999989</v>
      </c>
      <c r="G288" s="8">
        <f t="shared" si="76"/>
        <v>910</v>
      </c>
      <c r="H288" s="8">
        <f t="shared" si="77"/>
        <v>840</v>
      </c>
      <c r="I288" s="8">
        <f t="shared" si="78"/>
        <v>770.00000000000011</v>
      </c>
    </row>
    <row r="289" spans="1:9" s="17" customFormat="1" ht="39.75" hidden="1" customHeight="1">
      <c r="A289" s="30"/>
      <c r="B289" s="9">
        <v>9</v>
      </c>
      <c r="C289" s="40"/>
      <c r="D289" s="13" t="s">
        <v>136</v>
      </c>
      <c r="E289" s="8">
        <v>1500</v>
      </c>
      <c r="F289" s="8">
        <f t="shared" si="75"/>
        <v>1050</v>
      </c>
      <c r="G289" s="8">
        <f t="shared" si="76"/>
        <v>975</v>
      </c>
      <c r="H289" s="8">
        <f t="shared" si="77"/>
        <v>900</v>
      </c>
      <c r="I289" s="8">
        <f t="shared" si="78"/>
        <v>825.00000000000011</v>
      </c>
    </row>
    <row r="290" spans="1:9" s="17" customFormat="1" ht="39.75" hidden="1" customHeight="1">
      <c r="A290" s="30"/>
      <c r="B290" s="9">
        <v>10</v>
      </c>
      <c r="C290" s="40"/>
      <c r="D290" s="13" t="s">
        <v>137</v>
      </c>
      <c r="E290" s="8">
        <v>1400</v>
      </c>
      <c r="F290" s="8">
        <f t="shared" si="75"/>
        <v>979.99999999999989</v>
      </c>
      <c r="G290" s="8">
        <f t="shared" si="76"/>
        <v>910</v>
      </c>
      <c r="H290" s="8">
        <f t="shared" si="77"/>
        <v>840</v>
      </c>
      <c r="I290" s="8">
        <f t="shared" si="78"/>
        <v>770.00000000000011</v>
      </c>
    </row>
    <row r="291" spans="1:9" s="17" customFormat="1" ht="39.75" hidden="1" customHeight="1">
      <c r="A291" s="30"/>
      <c r="B291" s="9">
        <v>11</v>
      </c>
      <c r="C291" s="40"/>
      <c r="D291" s="13" t="s">
        <v>138</v>
      </c>
      <c r="E291" s="8">
        <v>1500</v>
      </c>
      <c r="F291" s="8">
        <f t="shared" si="75"/>
        <v>1050</v>
      </c>
      <c r="G291" s="8">
        <f t="shared" si="76"/>
        <v>975</v>
      </c>
      <c r="H291" s="8">
        <f t="shared" si="77"/>
        <v>900</v>
      </c>
      <c r="I291" s="8">
        <f t="shared" si="78"/>
        <v>825.00000000000011</v>
      </c>
    </row>
    <row r="292" spans="1:9" s="17" customFormat="1" ht="39.75" hidden="1" customHeight="1">
      <c r="A292" s="30"/>
      <c r="B292" s="9">
        <v>12</v>
      </c>
      <c r="C292" s="40"/>
      <c r="D292" s="12" t="s">
        <v>139</v>
      </c>
      <c r="E292" s="8">
        <v>1300</v>
      </c>
      <c r="F292" s="8">
        <f>E292*0.7</f>
        <v>909.99999999999989</v>
      </c>
      <c r="G292" s="8">
        <f>E292*0.65</f>
        <v>845</v>
      </c>
      <c r="H292" s="8">
        <f>E292*0.6</f>
        <v>780</v>
      </c>
      <c r="I292" s="8">
        <f>E292*0.55</f>
        <v>715.00000000000011</v>
      </c>
    </row>
    <row r="293" spans="1:9" s="17" customFormat="1" ht="39.75" hidden="1" customHeight="1">
      <c r="A293" s="30"/>
      <c r="B293" s="9">
        <v>13</v>
      </c>
      <c r="C293" s="40"/>
      <c r="D293" s="13" t="s">
        <v>140</v>
      </c>
      <c r="E293" s="8">
        <v>1745</v>
      </c>
      <c r="F293" s="8">
        <f>E293*0.7</f>
        <v>1221.5</v>
      </c>
      <c r="G293" s="8">
        <f>E293*0.65</f>
        <v>1134.25</v>
      </c>
      <c r="H293" s="8">
        <f>E293*0.6</f>
        <v>1047</v>
      </c>
      <c r="I293" s="8">
        <f>E293*0.55</f>
        <v>959.75000000000011</v>
      </c>
    </row>
    <row r="294" spans="1:9" s="17" customFormat="1" ht="39.75" hidden="1" customHeight="1">
      <c r="A294" s="30"/>
      <c r="B294" s="9">
        <v>14</v>
      </c>
      <c r="C294" s="40"/>
      <c r="D294" s="13" t="s">
        <v>141</v>
      </c>
      <c r="E294" s="8">
        <v>1800</v>
      </c>
      <c r="F294" s="8">
        <f>E294*0.7</f>
        <v>1260</v>
      </c>
      <c r="G294" s="8">
        <f>E294*0.65</f>
        <v>1170</v>
      </c>
      <c r="H294" s="8">
        <f>E294*0.6</f>
        <v>1080</v>
      </c>
      <c r="I294" s="8">
        <f>E294*0.55</f>
        <v>990.00000000000011</v>
      </c>
    </row>
    <row r="295" spans="1:9" s="17" customFormat="1" ht="39.75" hidden="1" customHeight="1">
      <c r="A295" s="30"/>
      <c r="B295" s="9">
        <v>15</v>
      </c>
      <c r="C295" s="40"/>
      <c r="D295" s="13" t="s">
        <v>142</v>
      </c>
      <c r="E295" s="8">
        <v>1695</v>
      </c>
      <c r="F295" s="8">
        <f>E295*0.7</f>
        <v>1186.5</v>
      </c>
      <c r="G295" s="8">
        <f>E295*0.65</f>
        <v>1101.75</v>
      </c>
      <c r="H295" s="8">
        <f>E295*0.6</f>
        <v>1017</v>
      </c>
      <c r="I295" s="8">
        <f>E295*0.55</f>
        <v>932.25000000000011</v>
      </c>
    </row>
    <row r="296" spans="1:9" s="17" customFormat="1" ht="47.25" hidden="1" customHeight="1">
      <c r="A296" s="18" t="s">
        <v>103</v>
      </c>
      <c r="B296" s="18" t="s">
        <v>54</v>
      </c>
      <c r="C296" s="57"/>
      <c r="D296" s="18" t="s">
        <v>55</v>
      </c>
      <c r="E296" s="19" t="s">
        <v>56</v>
      </c>
      <c r="F296" s="29" t="s">
        <v>120</v>
      </c>
      <c r="G296" s="29" t="s">
        <v>100</v>
      </c>
      <c r="H296" s="29" t="s">
        <v>101</v>
      </c>
      <c r="I296" s="29" t="s">
        <v>102</v>
      </c>
    </row>
    <row r="297" spans="1:9" s="17" customFormat="1" ht="39.75" hidden="1" customHeight="1">
      <c r="A297" s="30"/>
      <c r="B297" s="9">
        <v>1</v>
      </c>
      <c r="C297" s="40"/>
      <c r="D297" s="13" t="s">
        <v>143</v>
      </c>
      <c r="E297" s="8">
        <v>1695</v>
      </c>
      <c r="F297" s="8">
        <f>E297*0.7</f>
        <v>1186.5</v>
      </c>
      <c r="G297" s="8">
        <f>E297*0.65</f>
        <v>1101.75</v>
      </c>
      <c r="H297" s="8">
        <f>E297*0.6</f>
        <v>1017</v>
      </c>
      <c r="I297" s="8">
        <f>E297*0.55</f>
        <v>932.25000000000011</v>
      </c>
    </row>
    <row r="298" spans="1:9" s="17" customFormat="1" ht="39.75" hidden="1" customHeight="1">
      <c r="A298" s="30"/>
      <c r="B298" s="9">
        <v>2</v>
      </c>
      <c r="C298" s="40"/>
      <c r="D298" s="13" t="s">
        <v>144</v>
      </c>
      <c r="E298" s="8">
        <v>1520</v>
      </c>
      <c r="F298" s="8">
        <f t="shared" si="75"/>
        <v>1064</v>
      </c>
      <c r="G298" s="8">
        <f t="shared" si="76"/>
        <v>988</v>
      </c>
      <c r="H298" s="8">
        <f t="shared" si="77"/>
        <v>912</v>
      </c>
      <c r="I298" s="8">
        <f t="shared" si="78"/>
        <v>836.00000000000011</v>
      </c>
    </row>
    <row r="299" spans="1:9" s="17" customFormat="1" ht="39.75" hidden="1" customHeight="1">
      <c r="A299" s="30"/>
      <c r="B299" s="9">
        <v>3</v>
      </c>
      <c r="C299" s="40"/>
      <c r="D299" s="13" t="s">
        <v>145</v>
      </c>
      <c r="E299" s="8">
        <v>2415</v>
      </c>
      <c r="F299" s="8">
        <f t="shared" si="75"/>
        <v>1690.5</v>
      </c>
      <c r="G299" s="8">
        <f t="shared" si="76"/>
        <v>1569.75</v>
      </c>
      <c r="H299" s="8">
        <f t="shared" si="77"/>
        <v>1449</v>
      </c>
      <c r="I299" s="8">
        <f t="shared" si="78"/>
        <v>1328.25</v>
      </c>
    </row>
    <row r="300" spans="1:9" s="17" customFormat="1" ht="39.75" hidden="1" customHeight="1">
      <c r="A300" s="30"/>
      <c r="B300" s="9">
        <v>4</v>
      </c>
      <c r="C300" s="40"/>
      <c r="D300" s="13" t="s">
        <v>146</v>
      </c>
      <c r="E300" s="8">
        <v>2105</v>
      </c>
      <c r="F300" s="8">
        <f t="shared" si="75"/>
        <v>1473.5</v>
      </c>
      <c r="G300" s="8">
        <f t="shared" si="76"/>
        <v>1368.25</v>
      </c>
      <c r="H300" s="8">
        <f t="shared" si="77"/>
        <v>1263</v>
      </c>
      <c r="I300" s="8">
        <f t="shared" si="78"/>
        <v>1157.75</v>
      </c>
    </row>
    <row r="301" spans="1:9" s="17" customFormat="1" ht="30" hidden="1" customHeight="1">
      <c r="A301" s="118" t="s">
        <v>64</v>
      </c>
      <c r="B301" s="118"/>
      <c r="C301" s="118"/>
      <c r="D301" s="118"/>
      <c r="E301" s="118"/>
      <c r="F301" s="118"/>
      <c r="G301" s="118"/>
      <c r="H301" s="118"/>
      <c r="I301" s="118"/>
    </row>
    <row r="302" spans="1:9" s="17" customFormat="1" ht="39.75" hidden="1" customHeight="1">
      <c r="A302" s="30"/>
      <c r="B302" s="9">
        <v>1</v>
      </c>
      <c r="C302" s="40"/>
      <c r="D302" s="12" t="s">
        <v>147</v>
      </c>
      <c r="E302" s="8">
        <v>1050</v>
      </c>
      <c r="F302" s="8">
        <f t="shared" si="75"/>
        <v>735</v>
      </c>
      <c r="G302" s="8">
        <f t="shared" si="76"/>
        <v>682.5</v>
      </c>
      <c r="H302" s="8">
        <f t="shared" si="77"/>
        <v>630</v>
      </c>
      <c r="I302" s="8">
        <f t="shared" si="78"/>
        <v>577.5</v>
      </c>
    </row>
    <row r="303" spans="1:9" s="17" customFormat="1" ht="30" hidden="1" customHeight="1">
      <c r="A303" s="118" t="s">
        <v>60</v>
      </c>
      <c r="B303" s="118"/>
      <c r="C303" s="118"/>
      <c r="D303" s="118"/>
      <c r="E303" s="118"/>
      <c r="F303" s="118"/>
      <c r="G303" s="118"/>
      <c r="H303" s="118"/>
      <c r="I303" s="118"/>
    </row>
    <row r="304" spans="1:9" s="17" customFormat="1" ht="39.75" hidden="1" customHeight="1">
      <c r="A304" s="30"/>
      <c r="B304" s="9">
        <v>1</v>
      </c>
      <c r="C304" s="40"/>
      <c r="D304" s="13" t="s">
        <v>148</v>
      </c>
      <c r="E304" s="8">
        <v>1210</v>
      </c>
      <c r="F304" s="8">
        <f t="shared" si="75"/>
        <v>847</v>
      </c>
      <c r="G304" s="8">
        <f t="shared" si="76"/>
        <v>786.5</v>
      </c>
      <c r="H304" s="8">
        <f t="shared" si="77"/>
        <v>726</v>
      </c>
      <c r="I304" s="8">
        <f t="shared" si="78"/>
        <v>665.5</v>
      </c>
    </row>
    <row r="305" spans="1:9" s="17" customFormat="1" ht="39.75" hidden="1" customHeight="1">
      <c r="A305" s="30"/>
      <c r="B305" s="9">
        <v>2</v>
      </c>
      <c r="C305" s="40"/>
      <c r="D305" s="13" t="s">
        <v>149</v>
      </c>
      <c r="E305" s="8">
        <v>1495</v>
      </c>
      <c r="F305" s="8">
        <f t="shared" si="75"/>
        <v>1046.5</v>
      </c>
      <c r="G305" s="8">
        <f t="shared" si="76"/>
        <v>971.75</v>
      </c>
      <c r="H305" s="8">
        <f t="shared" si="77"/>
        <v>897</v>
      </c>
      <c r="I305" s="8">
        <f t="shared" si="78"/>
        <v>822.25000000000011</v>
      </c>
    </row>
    <row r="306" spans="1:9" s="17" customFormat="1" ht="39.75" hidden="1" customHeight="1">
      <c r="A306" s="30"/>
      <c r="B306" s="9">
        <v>3</v>
      </c>
      <c r="C306" s="40"/>
      <c r="D306" s="13" t="s">
        <v>150</v>
      </c>
      <c r="E306" s="8">
        <v>800</v>
      </c>
      <c r="F306" s="8">
        <f t="shared" si="75"/>
        <v>560</v>
      </c>
      <c r="G306" s="8">
        <f t="shared" si="76"/>
        <v>520</v>
      </c>
      <c r="H306" s="8">
        <f t="shared" si="77"/>
        <v>480</v>
      </c>
      <c r="I306" s="8">
        <f t="shared" si="78"/>
        <v>440.00000000000006</v>
      </c>
    </row>
    <row r="307" spans="1:9" s="17" customFormat="1" ht="39.75" hidden="1" customHeight="1">
      <c r="A307" s="30"/>
      <c r="B307" s="9">
        <v>4</v>
      </c>
      <c r="C307" s="40"/>
      <c r="D307" s="13" t="s">
        <v>151</v>
      </c>
      <c r="E307" s="8">
        <v>1825</v>
      </c>
      <c r="F307" s="8">
        <f>E307*0.7</f>
        <v>1277.5</v>
      </c>
      <c r="G307" s="8">
        <f>E307*0.65</f>
        <v>1186.25</v>
      </c>
      <c r="H307" s="8">
        <f>E307*0.6</f>
        <v>1095</v>
      </c>
      <c r="I307" s="8">
        <f>E307*0.55</f>
        <v>1003.7500000000001</v>
      </c>
    </row>
    <row r="308" spans="1:9" s="14" customFormat="1" ht="39.75" hidden="1" customHeight="1">
      <c r="A308" s="32"/>
      <c r="B308" s="9">
        <v>5</v>
      </c>
      <c r="C308" s="40"/>
      <c r="D308" s="12" t="s">
        <v>152</v>
      </c>
      <c r="E308" s="8">
        <v>800</v>
      </c>
      <c r="F308" s="8">
        <f t="shared" si="75"/>
        <v>560</v>
      </c>
      <c r="G308" s="8">
        <f t="shared" si="76"/>
        <v>520</v>
      </c>
      <c r="H308" s="8">
        <f t="shared" si="77"/>
        <v>480</v>
      </c>
      <c r="I308" s="8">
        <f t="shared" si="78"/>
        <v>440.00000000000006</v>
      </c>
    </row>
    <row r="309" spans="1:9" s="17" customFormat="1" ht="39.75" hidden="1" customHeight="1">
      <c r="A309" s="30"/>
      <c r="B309" s="9">
        <v>6</v>
      </c>
      <c r="C309" s="40"/>
      <c r="D309" s="13" t="s">
        <v>153</v>
      </c>
      <c r="E309" s="8">
        <v>2295</v>
      </c>
      <c r="F309" s="8">
        <f t="shared" si="75"/>
        <v>1606.5</v>
      </c>
      <c r="G309" s="8">
        <f t="shared" si="76"/>
        <v>1491.75</v>
      </c>
      <c r="H309" s="8">
        <f t="shared" si="77"/>
        <v>1377</v>
      </c>
      <c r="I309" s="8">
        <f t="shared" si="78"/>
        <v>1262.25</v>
      </c>
    </row>
    <row r="310" spans="1:9" s="17" customFormat="1" ht="30" hidden="1" customHeight="1">
      <c r="A310" s="118" t="s">
        <v>63</v>
      </c>
      <c r="B310" s="118"/>
      <c r="C310" s="118"/>
      <c r="D310" s="118"/>
      <c r="E310" s="118"/>
      <c r="F310" s="118"/>
      <c r="G310" s="118"/>
      <c r="H310" s="118"/>
      <c r="I310" s="118"/>
    </row>
    <row r="311" spans="1:9" s="17" customFormat="1" ht="39.75" hidden="1" customHeight="1">
      <c r="A311" s="30"/>
      <c r="B311" s="9">
        <v>1</v>
      </c>
      <c r="C311" s="40"/>
      <c r="D311" s="13" t="s">
        <v>154</v>
      </c>
      <c r="E311" s="8">
        <v>1070</v>
      </c>
      <c r="F311" s="8">
        <f t="shared" si="75"/>
        <v>749</v>
      </c>
      <c r="G311" s="8">
        <f t="shared" si="76"/>
        <v>695.5</v>
      </c>
      <c r="H311" s="8">
        <f t="shared" si="77"/>
        <v>642</v>
      </c>
      <c r="I311" s="8">
        <f t="shared" si="78"/>
        <v>588.5</v>
      </c>
    </row>
    <row r="312" spans="1:9" s="17" customFormat="1" ht="39.75" hidden="1" customHeight="1">
      <c r="A312" s="30"/>
      <c r="B312" s="9">
        <v>2</v>
      </c>
      <c r="C312" s="40"/>
      <c r="D312" s="13" t="s">
        <v>155</v>
      </c>
      <c r="E312" s="8">
        <v>1300</v>
      </c>
      <c r="F312" s="8">
        <f t="shared" si="75"/>
        <v>909.99999999999989</v>
      </c>
      <c r="G312" s="8">
        <f t="shared" si="76"/>
        <v>845</v>
      </c>
      <c r="H312" s="8">
        <f t="shared" si="77"/>
        <v>780</v>
      </c>
      <c r="I312" s="8">
        <f t="shared" si="78"/>
        <v>715.00000000000011</v>
      </c>
    </row>
    <row r="313" spans="1:9" s="17" customFormat="1" ht="30" hidden="1" customHeight="1">
      <c r="A313" s="118" t="s">
        <v>66</v>
      </c>
      <c r="B313" s="118"/>
      <c r="C313" s="118"/>
      <c r="D313" s="118"/>
      <c r="E313" s="118"/>
      <c r="F313" s="118"/>
      <c r="G313" s="118"/>
      <c r="H313" s="118"/>
      <c r="I313" s="118"/>
    </row>
    <row r="314" spans="1:9" s="17" customFormat="1" ht="39.75" hidden="1" customHeight="1">
      <c r="A314" s="30"/>
      <c r="B314" s="9">
        <v>1</v>
      </c>
      <c r="C314" s="40"/>
      <c r="D314" s="13" t="s">
        <v>156</v>
      </c>
      <c r="E314" s="8">
        <v>1250</v>
      </c>
      <c r="F314" s="8">
        <f t="shared" si="75"/>
        <v>875</v>
      </c>
      <c r="G314" s="8">
        <f t="shared" si="76"/>
        <v>812.5</v>
      </c>
      <c r="H314" s="8">
        <f t="shared" si="77"/>
        <v>750</v>
      </c>
      <c r="I314" s="8">
        <f t="shared" si="78"/>
        <v>687.5</v>
      </c>
    </row>
    <row r="315" spans="1:9" s="17" customFormat="1" ht="39.75" hidden="1" customHeight="1">
      <c r="A315" s="30"/>
      <c r="B315" s="9">
        <v>2</v>
      </c>
      <c r="C315" s="40"/>
      <c r="D315" s="13" t="s">
        <v>157</v>
      </c>
      <c r="E315" s="8">
        <v>1290</v>
      </c>
      <c r="F315" s="8">
        <f t="shared" si="75"/>
        <v>902.99999999999989</v>
      </c>
      <c r="G315" s="8">
        <f t="shared" si="76"/>
        <v>838.5</v>
      </c>
      <c r="H315" s="8">
        <f t="shared" si="77"/>
        <v>774</v>
      </c>
      <c r="I315" s="8">
        <f t="shared" si="78"/>
        <v>709.50000000000011</v>
      </c>
    </row>
    <row r="316" spans="1:9" s="17" customFormat="1" ht="39.75" hidden="1" customHeight="1">
      <c r="A316" s="30"/>
      <c r="B316" s="9">
        <v>3</v>
      </c>
      <c r="C316" s="40"/>
      <c r="D316" s="13" t="s">
        <v>158</v>
      </c>
      <c r="E316" s="8">
        <v>1290</v>
      </c>
      <c r="F316" s="8">
        <f t="shared" si="75"/>
        <v>902.99999999999989</v>
      </c>
      <c r="G316" s="8">
        <f t="shared" si="76"/>
        <v>838.5</v>
      </c>
      <c r="H316" s="8">
        <f t="shared" si="77"/>
        <v>774</v>
      </c>
      <c r="I316" s="8">
        <f t="shared" si="78"/>
        <v>709.50000000000011</v>
      </c>
    </row>
    <row r="317" spans="1:9" s="17" customFormat="1" ht="39.75" hidden="1" customHeight="1">
      <c r="A317" s="30"/>
      <c r="B317" s="9">
        <v>4</v>
      </c>
      <c r="C317" s="40"/>
      <c r="D317" s="13" t="s">
        <v>159</v>
      </c>
      <c r="E317" s="8">
        <v>1290</v>
      </c>
      <c r="F317" s="8">
        <f t="shared" si="75"/>
        <v>902.99999999999989</v>
      </c>
      <c r="G317" s="8">
        <f t="shared" si="76"/>
        <v>838.5</v>
      </c>
      <c r="H317" s="8">
        <f t="shared" si="77"/>
        <v>774</v>
      </c>
      <c r="I317" s="8">
        <f t="shared" si="78"/>
        <v>709.50000000000011</v>
      </c>
    </row>
    <row r="318" spans="1:9" s="17" customFormat="1" ht="39.75" hidden="1" customHeight="1">
      <c r="A318" s="30"/>
      <c r="B318" s="9">
        <v>5</v>
      </c>
      <c r="C318" s="40"/>
      <c r="D318" s="13" t="s">
        <v>160</v>
      </c>
      <c r="E318" s="8">
        <v>1290</v>
      </c>
      <c r="F318" s="8">
        <f t="shared" si="75"/>
        <v>902.99999999999989</v>
      </c>
      <c r="G318" s="8">
        <f t="shared" si="76"/>
        <v>838.5</v>
      </c>
      <c r="H318" s="8">
        <f t="shared" si="77"/>
        <v>774</v>
      </c>
      <c r="I318" s="8">
        <f t="shared" si="78"/>
        <v>709.50000000000011</v>
      </c>
    </row>
    <row r="319" spans="1:9" s="17" customFormat="1" ht="39.75" hidden="1" customHeight="1">
      <c r="A319" s="30"/>
      <c r="B319" s="9">
        <v>6</v>
      </c>
      <c r="C319" s="40"/>
      <c r="D319" s="13" t="s">
        <v>161</v>
      </c>
      <c r="E319" s="8">
        <v>1290</v>
      </c>
      <c r="F319" s="8">
        <f t="shared" si="75"/>
        <v>902.99999999999989</v>
      </c>
      <c r="G319" s="8">
        <f t="shared" si="76"/>
        <v>838.5</v>
      </c>
      <c r="H319" s="8">
        <f t="shared" si="77"/>
        <v>774</v>
      </c>
      <c r="I319" s="8">
        <f t="shared" si="78"/>
        <v>709.50000000000011</v>
      </c>
    </row>
    <row r="320" spans="1:9" s="17" customFormat="1" ht="30" hidden="1" customHeight="1">
      <c r="A320" s="118" t="s">
        <v>65</v>
      </c>
      <c r="B320" s="118"/>
      <c r="C320" s="118"/>
      <c r="D320" s="118"/>
      <c r="E320" s="118"/>
      <c r="F320" s="118"/>
      <c r="G320" s="118"/>
      <c r="H320" s="118"/>
      <c r="I320" s="118"/>
    </row>
    <row r="321" spans="1:9" s="17" customFormat="1" ht="39.75" hidden="1" customHeight="1">
      <c r="A321" s="30"/>
      <c r="B321" s="9">
        <v>1</v>
      </c>
      <c r="C321" s="40"/>
      <c r="D321" s="13" t="s">
        <v>162</v>
      </c>
      <c r="E321" s="8">
        <v>1250</v>
      </c>
      <c r="F321" s="8">
        <f t="shared" si="75"/>
        <v>875</v>
      </c>
      <c r="G321" s="8">
        <f t="shared" si="76"/>
        <v>812.5</v>
      </c>
      <c r="H321" s="8">
        <f t="shared" si="77"/>
        <v>750</v>
      </c>
      <c r="I321" s="8">
        <f t="shared" si="78"/>
        <v>687.5</v>
      </c>
    </row>
    <row r="322" spans="1:9" s="17" customFormat="1" ht="47.25" hidden="1" customHeight="1">
      <c r="A322" s="18" t="s">
        <v>103</v>
      </c>
      <c r="B322" s="18" t="s">
        <v>54</v>
      </c>
      <c r="C322" s="57"/>
      <c r="D322" s="18" t="s">
        <v>55</v>
      </c>
      <c r="E322" s="19" t="s">
        <v>56</v>
      </c>
      <c r="F322" s="29" t="s">
        <v>120</v>
      </c>
      <c r="G322" s="29" t="s">
        <v>100</v>
      </c>
      <c r="H322" s="29" t="s">
        <v>101</v>
      </c>
      <c r="I322" s="29" t="s">
        <v>102</v>
      </c>
    </row>
    <row r="323" spans="1:9" s="17" customFormat="1" ht="30" hidden="1" customHeight="1">
      <c r="A323" s="118" t="s">
        <v>61</v>
      </c>
      <c r="B323" s="118"/>
      <c r="C323" s="118"/>
      <c r="D323" s="118"/>
      <c r="E323" s="118"/>
      <c r="F323" s="118"/>
      <c r="G323" s="118"/>
      <c r="H323" s="118"/>
      <c r="I323" s="118"/>
    </row>
    <row r="324" spans="1:9" s="17" customFormat="1" ht="39.75" hidden="1" customHeight="1">
      <c r="A324" s="30"/>
      <c r="B324" s="9">
        <v>1</v>
      </c>
      <c r="C324" s="40"/>
      <c r="D324" s="13" t="s">
        <v>163</v>
      </c>
      <c r="E324" s="33">
        <v>1130</v>
      </c>
      <c r="F324" s="8">
        <f t="shared" ref="F324:F330" si="79">E324*0.7</f>
        <v>791</v>
      </c>
      <c r="G324" s="8">
        <f t="shared" ref="G324:G330" si="80">E324*0.65</f>
        <v>734.5</v>
      </c>
      <c r="H324" s="8">
        <f t="shared" si="77"/>
        <v>678</v>
      </c>
      <c r="I324" s="8">
        <f t="shared" si="78"/>
        <v>621.5</v>
      </c>
    </row>
    <row r="325" spans="1:9" s="17" customFormat="1" ht="39.75" hidden="1" customHeight="1">
      <c r="A325" s="30"/>
      <c r="B325" s="9">
        <v>2</v>
      </c>
      <c r="C325" s="40"/>
      <c r="D325" s="13" t="s">
        <v>164</v>
      </c>
      <c r="E325" s="33">
        <v>1130</v>
      </c>
      <c r="F325" s="8">
        <f t="shared" si="79"/>
        <v>791</v>
      </c>
      <c r="G325" s="8">
        <f t="shared" si="80"/>
        <v>734.5</v>
      </c>
      <c r="H325" s="8">
        <f t="shared" si="77"/>
        <v>678</v>
      </c>
      <c r="I325" s="8">
        <f t="shared" si="78"/>
        <v>621.5</v>
      </c>
    </row>
    <row r="326" spans="1:9" s="17" customFormat="1" ht="39.75" hidden="1" customHeight="1">
      <c r="A326" s="30"/>
      <c r="B326" s="9">
        <v>3</v>
      </c>
      <c r="C326" s="40"/>
      <c r="D326" s="13" t="s">
        <v>165</v>
      </c>
      <c r="E326" s="8">
        <v>1245</v>
      </c>
      <c r="F326" s="8">
        <f t="shared" si="79"/>
        <v>871.5</v>
      </c>
      <c r="G326" s="8">
        <f t="shared" si="80"/>
        <v>809.25</v>
      </c>
      <c r="H326" s="8">
        <f t="shared" si="77"/>
        <v>747</v>
      </c>
      <c r="I326" s="8">
        <f t="shared" si="78"/>
        <v>684.75</v>
      </c>
    </row>
    <row r="327" spans="1:9" s="17" customFormat="1" ht="39.75" hidden="1" customHeight="1">
      <c r="A327" s="30"/>
      <c r="B327" s="9">
        <v>4</v>
      </c>
      <c r="C327" s="40"/>
      <c r="D327" s="13" t="s">
        <v>166</v>
      </c>
      <c r="E327" s="8">
        <v>1180</v>
      </c>
      <c r="F327" s="8">
        <f t="shared" si="79"/>
        <v>826</v>
      </c>
      <c r="G327" s="8">
        <f t="shared" si="80"/>
        <v>767</v>
      </c>
      <c r="H327" s="8">
        <f t="shared" si="77"/>
        <v>708</v>
      </c>
      <c r="I327" s="8">
        <f t="shared" si="78"/>
        <v>649</v>
      </c>
    </row>
    <row r="328" spans="1:9" s="17" customFormat="1" ht="39.75" hidden="1" customHeight="1">
      <c r="A328" s="30"/>
      <c r="B328" s="9">
        <v>5</v>
      </c>
      <c r="C328" s="40"/>
      <c r="D328" s="13" t="s">
        <v>167</v>
      </c>
      <c r="E328" s="8">
        <v>1390</v>
      </c>
      <c r="F328" s="8">
        <f t="shared" si="79"/>
        <v>972.99999999999989</v>
      </c>
      <c r="G328" s="8">
        <f t="shared" si="80"/>
        <v>903.5</v>
      </c>
      <c r="H328" s="8">
        <f t="shared" si="77"/>
        <v>834</v>
      </c>
      <c r="I328" s="8">
        <f t="shared" si="78"/>
        <v>764.50000000000011</v>
      </c>
    </row>
    <row r="329" spans="1:9" s="17" customFormat="1" ht="39.75" hidden="1" customHeight="1">
      <c r="A329" s="30"/>
      <c r="B329" s="9">
        <v>6</v>
      </c>
      <c r="C329" s="40"/>
      <c r="D329" s="13" t="s">
        <v>168</v>
      </c>
      <c r="E329" s="33">
        <v>1130</v>
      </c>
      <c r="F329" s="8">
        <f t="shared" si="79"/>
        <v>791</v>
      </c>
      <c r="G329" s="8">
        <f t="shared" si="80"/>
        <v>734.5</v>
      </c>
      <c r="H329" s="8">
        <f t="shared" si="77"/>
        <v>678</v>
      </c>
      <c r="I329" s="8">
        <f t="shared" si="78"/>
        <v>621.5</v>
      </c>
    </row>
    <row r="330" spans="1:9" s="17" customFormat="1" ht="39.75" hidden="1" customHeight="1">
      <c r="A330" s="30"/>
      <c r="B330" s="9">
        <v>7</v>
      </c>
      <c r="C330" s="40"/>
      <c r="D330" s="13" t="s">
        <v>169</v>
      </c>
      <c r="E330" s="33">
        <v>1130</v>
      </c>
      <c r="F330" s="8">
        <f t="shared" si="79"/>
        <v>791</v>
      </c>
      <c r="G330" s="8">
        <f t="shared" si="80"/>
        <v>734.5</v>
      </c>
      <c r="H330" s="8">
        <f t="shared" si="77"/>
        <v>678</v>
      </c>
      <c r="I330" s="8">
        <f t="shared" si="78"/>
        <v>621.5</v>
      </c>
    </row>
    <row r="331" spans="1:9" s="17" customFormat="1" ht="29.25" hidden="1" customHeight="1">
      <c r="A331" s="117" t="s">
        <v>104</v>
      </c>
      <c r="B331" s="117"/>
      <c r="C331" s="117"/>
      <c r="D331" s="117"/>
      <c r="E331" s="117"/>
      <c r="F331" s="117"/>
      <c r="G331" s="117"/>
      <c r="H331" s="117"/>
      <c r="I331" s="117"/>
    </row>
    <row r="332" spans="1:9" s="17" customFormat="1" ht="51" hidden="1" customHeight="1">
      <c r="A332" s="18" t="s">
        <v>103</v>
      </c>
      <c r="B332" s="18" t="s">
        <v>54</v>
      </c>
      <c r="C332" s="57"/>
      <c r="D332" s="18" t="s">
        <v>55</v>
      </c>
      <c r="E332" s="19" t="s">
        <v>56</v>
      </c>
      <c r="F332" s="29" t="s">
        <v>218</v>
      </c>
      <c r="G332" s="29" t="s">
        <v>219</v>
      </c>
      <c r="H332" s="29" t="s">
        <v>220</v>
      </c>
      <c r="I332" s="29" t="s">
        <v>221</v>
      </c>
    </row>
    <row r="333" spans="1:9" s="17" customFormat="1" ht="27" hidden="1" customHeight="1">
      <c r="A333" s="30"/>
      <c r="B333" s="9">
        <v>1</v>
      </c>
      <c r="C333" s="40"/>
      <c r="D333" s="11" t="s">
        <v>84</v>
      </c>
      <c r="E333" s="10">
        <v>420</v>
      </c>
      <c r="F333" s="8">
        <f>E333*0.7</f>
        <v>294</v>
      </c>
      <c r="G333" s="8">
        <f>E333*0.65</f>
        <v>273</v>
      </c>
      <c r="H333" s="8">
        <f>E333*0.6</f>
        <v>252</v>
      </c>
      <c r="I333" s="8">
        <f>E333*0.55</f>
        <v>231.00000000000003</v>
      </c>
    </row>
    <row r="334" spans="1:9" s="17" customFormat="1" ht="27" hidden="1" customHeight="1">
      <c r="A334" s="30"/>
      <c r="B334" s="9">
        <v>2</v>
      </c>
      <c r="C334" s="40"/>
      <c r="D334" s="11" t="s">
        <v>85</v>
      </c>
      <c r="E334" s="10">
        <v>470</v>
      </c>
      <c r="F334" s="8">
        <f>E334*0.7</f>
        <v>329</v>
      </c>
      <c r="G334" s="8">
        <f>E334*0.65</f>
        <v>305.5</v>
      </c>
      <c r="H334" s="8">
        <f>E334*0.6</f>
        <v>282</v>
      </c>
      <c r="I334" s="8">
        <f>E334*0.55</f>
        <v>258.5</v>
      </c>
    </row>
    <row r="335" spans="1:9" s="17" customFormat="1" ht="27" hidden="1" customHeight="1">
      <c r="A335" s="30"/>
      <c r="B335" s="9">
        <v>3</v>
      </c>
      <c r="C335" s="40"/>
      <c r="D335" s="16" t="s">
        <v>217</v>
      </c>
      <c r="E335" s="10">
        <v>120</v>
      </c>
      <c r="F335" s="10">
        <v>120</v>
      </c>
      <c r="G335" s="10">
        <v>120</v>
      </c>
      <c r="H335" s="10">
        <v>120</v>
      </c>
      <c r="I335" s="10">
        <v>120</v>
      </c>
    </row>
    <row r="336" spans="1:9" ht="35.1" customHeight="1">
      <c r="A336" s="30"/>
      <c r="B336" s="9">
        <v>11</v>
      </c>
      <c r="C336" s="40" t="s">
        <v>543</v>
      </c>
      <c r="D336" s="15" t="s">
        <v>596</v>
      </c>
      <c r="E336" s="10">
        <v>440</v>
      </c>
      <c r="F336" s="10">
        <f>E336*0.7</f>
        <v>308</v>
      </c>
      <c r="G336" s="10">
        <f>E336*0.65</f>
        <v>286</v>
      </c>
      <c r="H336" s="10">
        <f>E336*0.6</f>
        <v>264</v>
      </c>
      <c r="I336" s="10">
        <f>E336*0.55</f>
        <v>242.00000000000003</v>
      </c>
    </row>
  </sheetData>
  <mergeCells count="46">
    <mergeCell ref="C222:I222"/>
    <mergeCell ref="A270:I270"/>
    <mergeCell ref="A320:I320"/>
    <mergeCell ref="A323:I323"/>
    <mergeCell ref="A331:I331"/>
    <mergeCell ref="A272:I272"/>
    <mergeCell ref="A280:I280"/>
    <mergeCell ref="A301:I301"/>
    <mergeCell ref="A303:I303"/>
    <mergeCell ref="A310:I310"/>
    <mergeCell ref="A313:I313"/>
    <mergeCell ref="A188:I188"/>
    <mergeCell ref="A202:I202"/>
    <mergeCell ref="A243:I243"/>
    <mergeCell ref="A258:I258"/>
    <mergeCell ref="A136:I136"/>
    <mergeCell ref="A168:I168"/>
    <mergeCell ref="A183:I183"/>
    <mergeCell ref="A177:I177"/>
    <mergeCell ref="A180:I180"/>
    <mergeCell ref="A166:I166"/>
    <mergeCell ref="C238:I238"/>
    <mergeCell ref="C206:I206"/>
    <mergeCell ref="C224:I224"/>
    <mergeCell ref="C229:I229"/>
    <mergeCell ref="C204:I204"/>
    <mergeCell ref="C232:I232"/>
    <mergeCell ref="A124:I124"/>
    <mergeCell ref="A128:I128"/>
    <mergeCell ref="A111:I111"/>
    <mergeCell ref="A130:I130"/>
    <mergeCell ref="A134:I134"/>
    <mergeCell ref="A50:I50"/>
    <mergeCell ref="A75:I75"/>
    <mergeCell ref="A108:I108"/>
    <mergeCell ref="A114:I114"/>
    <mergeCell ref="A120:I120"/>
    <mergeCell ref="A1:I1"/>
    <mergeCell ref="A3:I3"/>
    <mergeCell ref="A9:I9"/>
    <mergeCell ref="A15:I15"/>
    <mergeCell ref="A48:I48"/>
    <mergeCell ref="A32:I32"/>
    <mergeCell ref="A23:I23"/>
    <mergeCell ref="A39:I39"/>
    <mergeCell ref="A37:I37"/>
  </mergeCells>
  <phoneticPr fontId="1" type="noConversion"/>
  <pageMargins left="0.31496062992125984" right="0.31496062992125984" top="0.74803149606299213" bottom="0.74803149606299213" header="0.31496062992125984" footer="0.31496062992125984"/>
  <pageSetup paperSize="9" scale="82" fitToHeight="0" orientation="portrait" r:id="rId1"/>
  <headerFooter>
    <oddHeader>&amp;L&amp;"Arial Unicode MS,粗體"&amp;22ARMASPEED 2022 Carbon Fiber Intake Price List</oddHeader>
    <oddFooter>&amp;L&amp;"Arial Unicode MS,標準"email: info@armaspeed.com&amp;C&amp;"Arial Unicode MS,標準"web: www.armaspeed.com&amp;R&amp;P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353F-5A20-4771-BD83-ECCA9F2D3B0C}">
  <sheetPr>
    <pageSetUpPr fitToPage="1"/>
  </sheetPr>
  <dimension ref="A1:F59"/>
  <sheetViews>
    <sheetView topLeftCell="A38" zoomScale="130" zoomScaleNormal="130" workbookViewId="0">
      <selection activeCell="C5" sqref="C5"/>
    </sheetView>
  </sheetViews>
  <sheetFormatPr defaultColWidth="9" defaultRowHeight="15.75"/>
  <cols>
    <col min="1" max="1" width="19.5" style="98" customWidth="1"/>
    <col min="2" max="2" width="15.5" style="98" customWidth="1"/>
    <col min="3" max="3" width="45.75" style="111" customWidth="1"/>
    <col min="4" max="6" width="14.125" style="98" customWidth="1"/>
    <col min="7" max="254" width="9" style="98"/>
    <col min="255" max="255" width="12.25" style="98" customWidth="1"/>
    <col min="256" max="256" width="15" style="98" customWidth="1"/>
    <col min="257" max="257" width="25.125" style="98" customWidth="1"/>
    <col min="258" max="260" width="15.25" style="98" customWidth="1"/>
    <col min="261" max="510" width="9" style="98"/>
    <col min="511" max="511" width="12.25" style="98" customWidth="1"/>
    <col min="512" max="512" width="15" style="98" customWidth="1"/>
    <col min="513" max="513" width="25.125" style="98" customWidth="1"/>
    <col min="514" max="516" width="15.25" style="98" customWidth="1"/>
    <col min="517" max="766" width="9" style="98"/>
    <col min="767" max="767" width="12.25" style="98" customWidth="1"/>
    <col min="768" max="768" width="15" style="98" customWidth="1"/>
    <col min="769" max="769" width="25.125" style="98" customWidth="1"/>
    <col min="770" max="772" width="15.25" style="98" customWidth="1"/>
    <col min="773" max="1022" width="9" style="98"/>
    <col min="1023" max="1023" width="12.25" style="98" customWidth="1"/>
    <col min="1024" max="1024" width="15" style="98" customWidth="1"/>
    <col min="1025" max="1025" width="25.125" style="98" customWidth="1"/>
    <col min="1026" max="1028" width="15.25" style="98" customWidth="1"/>
    <col min="1029" max="1278" width="9" style="98"/>
    <col min="1279" max="1279" width="12.25" style="98" customWidth="1"/>
    <col min="1280" max="1280" width="15" style="98" customWidth="1"/>
    <col min="1281" max="1281" width="25.125" style="98" customWidth="1"/>
    <col min="1282" max="1284" width="15.25" style="98" customWidth="1"/>
    <col min="1285" max="1534" width="9" style="98"/>
    <col min="1535" max="1535" width="12.25" style="98" customWidth="1"/>
    <col min="1536" max="1536" width="15" style="98" customWidth="1"/>
    <col min="1537" max="1537" width="25.125" style="98" customWidth="1"/>
    <col min="1538" max="1540" width="15.25" style="98" customWidth="1"/>
    <col min="1541" max="1790" width="9" style="98"/>
    <col min="1791" max="1791" width="12.25" style="98" customWidth="1"/>
    <col min="1792" max="1792" width="15" style="98" customWidth="1"/>
    <col min="1793" max="1793" width="25.125" style="98" customWidth="1"/>
    <col min="1794" max="1796" width="15.25" style="98" customWidth="1"/>
    <col min="1797" max="2046" width="9" style="98"/>
    <col min="2047" max="2047" width="12.25" style="98" customWidth="1"/>
    <col min="2048" max="2048" width="15" style="98" customWidth="1"/>
    <col min="2049" max="2049" width="25.125" style="98" customWidth="1"/>
    <col min="2050" max="2052" width="15.25" style="98" customWidth="1"/>
    <col min="2053" max="2302" width="9" style="98"/>
    <col min="2303" max="2303" width="12.25" style="98" customWidth="1"/>
    <col min="2304" max="2304" width="15" style="98" customWidth="1"/>
    <col min="2305" max="2305" width="25.125" style="98" customWidth="1"/>
    <col min="2306" max="2308" width="15.25" style="98" customWidth="1"/>
    <col min="2309" max="2558" width="9" style="98"/>
    <col min="2559" max="2559" width="12.25" style="98" customWidth="1"/>
    <col min="2560" max="2560" width="15" style="98" customWidth="1"/>
    <col min="2561" max="2561" width="25.125" style="98" customWidth="1"/>
    <col min="2562" max="2564" width="15.25" style="98" customWidth="1"/>
    <col min="2565" max="2814" width="9" style="98"/>
    <col min="2815" max="2815" width="12.25" style="98" customWidth="1"/>
    <col min="2816" max="2816" width="15" style="98" customWidth="1"/>
    <col min="2817" max="2817" width="25.125" style="98" customWidth="1"/>
    <col min="2818" max="2820" width="15.25" style="98" customWidth="1"/>
    <col min="2821" max="3070" width="9" style="98"/>
    <col min="3071" max="3071" width="12.25" style="98" customWidth="1"/>
    <col min="3072" max="3072" width="15" style="98" customWidth="1"/>
    <col min="3073" max="3073" width="25.125" style="98" customWidth="1"/>
    <col min="3074" max="3076" width="15.25" style="98" customWidth="1"/>
    <col min="3077" max="3326" width="9" style="98"/>
    <col min="3327" max="3327" width="12.25" style="98" customWidth="1"/>
    <col min="3328" max="3328" width="15" style="98" customWidth="1"/>
    <col min="3329" max="3329" width="25.125" style="98" customWidth="1"/>
    <col min="3330" max="3332" width="15.25" style="98" customWidth="1"/>
    <col min="3333" max="3582" width="9" style="98"/>
    <col min="3583" max="3583" width="12.25" style="98" customWidth="1"/>
    <col min="3584" max="3584" width="15" style="98" customWidth="1"/>
    <col min="3585" max="3585" width="25.125" style="98" customWidth="1"/>
    <col min="3586" max="3588" width="15.25" style="98" customWidth="1"/>
    <col min="3589" max="3838" width="9" style="98"/>
    <col min="3839" max="3839" width="12.25" style="98" customWidth="1"/>
    <col min="3840" max="3840" width="15" style="98" customWidth="1"/>
    <col min="3841" max="3841" width="25.125" style="98" customWidth="1"/>
    <col min="3842" max="3844" width="15.25" style="98" customWidth="1"/>
    <col min="3845" max="4094" width="9" style="98"/>
    <col min="4095" max="4095" width="12.25" style="98" customWidth="1"/>
    <col min="4096" max="4096" width="15" style="98" customWidth="1"/>
    <col min="4097" max="4097" width="25.125" style="98" customWidth="1"/>
    <col min="4098" max="4100" width="15.25" style="98" customWidth="1"/>
    <col min="4101" max="4350" width="9" style="98"/>
    <col min="4351" max="4351" width="12.25" style="98" customWidth="1"/>
    <col min="4352" max="4352" width="15" style="98" customWidth="1"/>
    <col min="4353" max="4353" width="25.125" style="98" customWidth="1"/>
    <col min="4354" max="4356" width="15.25" style="98" customWidth="1"/>
    <col min="4357" max="4606" width="9" style="98"/>
    <col min="4607" max="4607" width="12.25" style="98" customWidth="1"/>
    <col min="4608" max="4608" width="15" style="98" customWidth="1"/>
    <col min="4609" max="4609" width="25.125" style="98" customWidth="1"/>
    <col min="4610" max="4612" width="15.25" style="98" customWidth="1"/>
    <col min="4613" max="4862" width="9" style="98"/>
    <col min="4863" max="4863" width="12.25" style="98" customWidth="1"/>
    <col min="4864" max="4864" width="15" style="98" customWidth="1"/>
    <col min="4865" max="4865" width="25.125" style="98" customWidth="1"/>
    <col min="4866" max="4868" width="15.25" style="98" customWidth="1"/>
    <col min="4869" max="5118" width="9" style="98"/>
    <col min="5119" max="5119" width="12.25" style="98" customWidth="1"/>
    <col min="5120" max="5120" width="15" style="98" customWidth="1"/>
    <col min="5121" max="5121" width="25.125" style="98" customWidth="1"/>
    <col min="5122" max="5124" width="15.25" style="98" customWidth="1"/>
    <col min="5125" max="5374" width="9" style="98"/>
    <col min="5375" max="5375" width="12.25" style="98" customWidth="1"/>
    <col min="5376" max="5376" width="15" style="98" customWidth="1"/>
    <col min="5377" max="5377" width="25.125" style="98" customWidth="1"/>
    <col min="5378" max="5380" width="15.25" style="98" customWidth="1"/>
    <col min="5381" max="5630" width="9" style="98"/>
    <col min="5631" max="5631" width="12.25" style="98" customWidth="1"/>
    <col min="5632" max="5632" width="15" style="98" customWidth="1"/>
    <col min="5633" max="5633" width="25.125" style="98" customWidth="1"/>
    <col min="5634" max="5636" width="15.25" style="98" customWidth="1"/>
    <col min="5637" max="5886" width="9" style="98"/>
    <col min="5887" max="5887" width="12.25" style="98" customWidth="1"/>
    <col min="5888" max="5888" width="15" style="98" customWidth="1"/>
    <col min="5889" max="5889" width="25.125" style="98" customWidth="1"/>
    <col min="5890" max="5892" width="15.25" style="98" customWidth="1"/>
    <col min="5893" max="6142" width="9" style="98"/>
    <col min="6143" max="6143" width="12.25" style="98" customWidth="1"/>
    <col min="6144" max="6144" width="15" style="98" customWidth="1"/>
    <col min="6145" max="6145" width="25.125" style="98" customWidth="1"/>
    <col min="6146" max="6148" width="15.25" style="98" customWidth="1"/>
    <col min="6149" max="6398" width="9" style="98"/>
    <col min="6399" max="6399" width="12.25" style="98" customWidth="1"/>
    <col min="6400" max="6400" width="15" style="98" customWidth="1"/>
    <col min="6401" max="6401" width="25.125" style="98" customWidth="1"/>
    <col min="6402" max="6404" width="15.25" style="98" customWidth="1"/>
    <col min="6405" max="6654" width="9" style="98"/>
    <col min="6655" max="6655" width="12.25" style="98" customWidth="1"/>
    <col min="6656" max="6656" width="15" style="98" customWidth="1"/>
    <col min="6657" max="6657" width="25.125" style="98" customWidth="1"/>
    <col min="6658" max="6660" width="15.25" style="98" customWidth="1"/>
    <col min="6661" max="6910" width="9" style="98"/>
    <col min="6911" max="6911" width="12.25" style="98" customWidth="1"/>
    <col min="6912" max="6912" width="15" style="98" customWidth="1"/>
    <col min="6913" max="6913" width="25.125" style="98" customWidth="1"/>
    <col min="6914" max="6916" width="15.25" style="98" customWidth="1"/>
    <col min="6917" max="7166" width="9" style="98"/>
    <col min="7167" max="7167" width="12.25" style="98" customWidth="1"/>
    <col min="7168" max="7168" width="15" style="98" customWidth="1"/>
    <col min="7169" max="7169" width="25.125" style="98" customWidth="1"/>
    <col min="7170" max="7172" width="15.25" style="98" customWidth="1"/>
    <col min="7173" max="7422" width="9" style="98"/>
    <col min="7423" max="7423" width="12.25" style="98" customWidth="1"/>
    <col min="7424" max="7424" width="15" style="98" customWidth="1"/>
    <col min="7425" max="7425" width="25.125" style="98" customWidth="1"/>
    <col min="7426" max="7428" width="15.25" style="98" customWidth="1"/>
    <col min="7429" max="7678" width="9" style="98"/>
    <col min="7679" max="7679" width="12.25" style="98" customWidth="1"/>
    <col min="7680" max="7680" width="15" style="98" customWidth="1"/>
    <col min="7681" max="7681" width="25.125" style="98" customWidth="1"/>
    <col min="7682" max="7684" width="15.25" style="98" customWidth="1"/>
    <col min="7685" max="7934" width="9" style="98"/>
    <col min="7935" max="7935" width="12.25" style="98" customWidth="1"/>
    <col min="7936" max="7936" width="15" style="98" customWidth="1"/>
    <col min="7937" max="7937" width="25.125" style="98" customWidth="1"/>
    <col min="7938" max="7940" width="15.25" style="98" customWidth="1"/>
    <col min="7941" max="8190" width="9" style="98"/>
    <col min="8191" max="8191" width="12.25" style="98" customWidth="1"/>
    <col min="8192" max="8192" width="15" style="98" customWidth="1"/>
    <col min="8193" max="8193" width="25.125" style="98" customWidth="1"/>
    <col min="8194" max="8196" width="15.25" style="98" customWidth="1"/>
    <col min="8197" max="8446" width="9" style="98"/>
    <col min="8447" max="8447" width="12.25" style="98" customWidth="1"/>
    <col min="8448" max="8448" width="15" style="98" customWidth="1"/>
    <col min="8449" max="8449" width="25.125" style="98" customWidth="1"/>
    <col min="8450" max="8452" width="15.25" style="98" customWidth="1"/>
    <col min="8453" max="8702" width="9" style="98"/>
    <col min="8703" max="8703" width="12.25" style="98" customWidth="1"/>
    <col min="8704" max="8704" width="15" style="98" customWidth="1"/>
    <col min="8705" max="8705" width="25.125" style="98" customWidth="1"/>
    <col min="8706" max="8708" width="15.25" style="98" customWidth="1"/>
    <col min="8709" max="8958" width="9" style="98"/>
    <col min="8959" max="8959" width="12.25" style="98" customWidth="1"/>
    <col min="8960" max="8960" width="15" style="98" customWidth="1"/>
    <col min="8961" max="8961" width="25.125" style="98" customWidth="1"/>
    <col min="8962" max="8964" width="15.25" style="98" customWidth="1"/>
    <col min="8965" max="9214" width="9" style="98"/>
    <col min="9215" max="9215" width="12.25" style="98" customWidth="1"/>
    <col min="9216" max="9216" width="15" style="98" customWidth="1"/>
    <col min="9217" max="9217" width="25.125" style="98" customWidth="1"/>
    <col min="9218" max="9220" width="15.25" style="98" customWidth="1"/>
    <col min="9221" max="9470" width="9" style="98"/>
    <col min="9471" max="9471" width="12.25" style="98" customWidth="1"/>
    <col min="9472" max="9472" width="15" style="98" customWidth="1"/>
    <col min="9473" max="9473" width="25.125" style="98" customWidth="1"/>
    <col min="9474" max="9476" width="15.25" style="98" customWidth="1"/>
    <col min="9477" max="9726" width="9" style="98"/>
    <col min="9727" max="9727" width="12.25" style="98" customWidth="1"/>
    <col min="9728" max="9728" width="15" style="98" customWidth="1"/>
    <col min="9729" max="9729" width="25.125" style="98" customWidth="1"/>
    <col min="9730" max="9732" width="15.25" style="98" customWidth="1"/>
    <col min="9733" max="9982" width="9" style="98"/>
    <col min="9983" max="9983" width="12.25" style="98" customWidth="1"/>
    <col min="9984" max="9984" width="15" style="98" customWidth="1"/>
    <col min="9985" max="9985" width="25.125" style="98" customWidth="1"/>
    <col min="9986" max="9988" width="15.25" style="98" customWidth="1"/>
    <col min="9989" max="10238" width="9" style="98"/>
    <col min="10239" max="10239" width="12.25" style="98" customWidth="1"/>
    <col min="10240" max="10240" width="15" style="98" customWidth="1"/>
    <col min="10241" max="10241" width="25.125" style="98" customWidth="1"/>
    <col min="10242" max="10244" width="15.25" style="98" customWidth="1"/>
    <col min="10245" max="10494" width="9" style="98"/>
    <col min="10495" max="10495" width="12.25" style="98" customWidth="1"/>
    <col min="10496" max="10496" width="15" style="98" customWidth="1"/>
    <col min="10497" max="10497" width="25.125" style="98" customWidth="1"/>
    <col min="10498" max="10500" width="15.25" style="98" customWidth="1"/>
    <col min="10501" max="10750" width="9" style="98"/>
    <col min="10751" max="10751" width="12.25" style="98" customWidth="1"/>
    <col min="10752" max="10752" width="15" style="98" customWidth="1"/>
    <col min="10753" max="10753" width="25.125" style="98" customWidth="1"/>
    <col min="10754" max="10756" width="15.25" style="98" customWidth="1"/>
    <col min="10757" max="11006" width="9" style="98"/>
    <col min="11007" max="11007" width="12.25" style="98" customWidth="1"/>
    <col min="11008" max="11008" width="15" style="98" customWidth="1"/>
    <col min="11009" max="11009" width="25.125" style="98" customWidth="1"/>
    <col min="11010" max="11012" width="15.25" style="98" customWidth="1"/>
    <col min="11013" max="11262" width="9" style="98"/>
    <col min="11263" max="11263" width="12.25" style="98" customWidth="1"/>
    <col min="11264" max="11264" width="15" style="98" customWidth="1"/>
    <col min="11265" max="11265" width="25.125" style="98" customWidth="1"/>
    <col min="11266" max="11268" width="15.25" style="98" customWidth="1"/>
    <col min="11269" max="11518" width="9" style="98"/>
    <col min="11519" max="11519" width="12.25" style="98" customWidth="1"/>
    <col min="11520" max="11520" width="15" style="98" customWidth="1"/>
    <col min="11521" max="11521" width="25.125" style="98" customWidth="1"/>
    <col min="11522" max="11524" width="15.25" style="98" customWidth="1"/>
    <col min="11525" max="11774" width="9" style="98"/>
    <col min="11775" max="11775" width="12.25" style="98" customWidth="1"/>
    <col min="11776" max="11776" width="15" style="98" customWidth="1"/>
    <col min="11777" max="11777" width="25.125" style="98" customWidth="1"/>
    <col min="11778" max="11780" width="15.25" style="98" customWidth="1"/>
    <col min="11781" max="12030" width="9" style="98"/>
    <col min="12031" max="12031" width="12.25" style="98" customWidth="1"/>
    <col min="12032" max="12032" width="15" style="98" customWidth="1"/>
    <col min="12033" max="12033" width="25.125" style="98" customWidth="1"/>
    <col min="12034" max="12036" width="15.25" style="98" customWidth="1"/>
    <col min="12037" max="12286" width="9" style="98"/>
    <col min="12287" max="12287" width="12.25" style="98" customWidth="1"/>
    <col min="12288" max="12288" width="15" style="98" customWidth="1"/>
    <col min="12289" max="12289" width="25.125" style="98" customWidth="1"/>
    <col min="12290" max="12292" width="15.25" style="98" customWidth="1"/>
    <col min="12293" max="12542" width="9" style="98"/>
    <col min="12543" max="12543" width="12.25" style="98" customWidth="1"/>
    <col min="12544" max="12544" width="15" style="98" customWidth="1"/>
    <col min="12545" max="12545" width="25.125" style="98" customWidth="1"/>
    <col min="12546" max="12548" width="15.25" style="98" customWidth="1"/>
    <col min="12549" max="12798" width="9" style="98"/>
    <col min="12799" max="12799" width="12.25" style="98" customWidth="1"/>
    <col min="12800" max="12800" width="15" style="98" customWidth="1"/>
    <col min="12801" max="12801" width="25.125" style="98" customWidth="1"/>
    <col min="12802" max="12804" width="15.25" style="98" customWidth="1"/>
    <col min="12805" max="13054" width="9" style="98"/>
    <col min="13055" max="13055" width="12.25" style="98" customWidth="1"/>
    <col min="13056" max="13056" width="15" style="98" customWidth="1"/>
    <col min="13057" max="13057" width="25.125" style="98" customWidth="1"/>
    <col min="13058" max="13060" width="15.25" style="98" customWidth="1"/>
    <col min="13061" max="13310" width="9" style="98"/>
    <col min="13311" max="13311" width="12.25" style="98" customWidth="1"/>
    <col min="13312" max="13312" width="15" style="98" customWidth="1"/>
    <col min="13313" max="13313" width="25.125" style="98" customWidth="1"/>
    <col min="13314" max="13316" width="15.25" style="98" customWidth="1"/>
    <col min="13317" max="13566" width="9" style="98"/>
    <col min="13567" max="13567" width="12.25" style="98" customWidth="1"/>
    <col min="13568" max="13568" width="15" style="98" customWidth="1"/>
    <col min="13569" max="13569" width="25.125" style="98" customWidth="1"/>
    <col min="13570" max="13572" width="15.25" style="98" customWidth="1"/>
    <col min="13573" max="13822" width="9" style="98"/>
    <col min="13823" max="13823" width="12.25" style="98" customWidth="1"/>
    <col min="13824" max="13824" width="15" style="98" customWidth="1"/>
    <col min="13825" max="13825" width="25.125" style="98" customWidth="1"/>
    <col min="13826" max="13828" width="15.25" style="98" customWidth="1"/>
    <col min="13829" max="14078" width="9" style="98"/>
    <col min="14079" max="14079" width="12.25" style="98" customWidth="1"/>
    <col min="14080" max="14080" width="15" style="98" customWidth="1"/>
    <col min="14081" max="14081" width="25.125" style="98" customWidth="1"/>
    <col min="14082" max="14084" width="15.25" style="98" customWidth="1"/>
    <col min="14085" max="14334" width="9" style="98"/>
    <col min="14335" max="14335" width="12.25" style="98" customWidth="1"/>
    <col min="14336" max="14336" width="15" style="98" customWidth="1"/>
    <col min="14337" max="14337" width="25.125" style="98" customWidth="1"/>
    <col min="14338" max="14340" width="15.25" style="98" customWidth="1"/>
    <col min="14341" max="14590" width="9" style="98"/>
    <col min="14591" max="14591" width="12.25" style="98" customWidth="1"/>
    <col min="14592" max="14592" width="15" style="98" customWidth="1"/>
    <col min="14593" max="14593" width="25.125" style="98" customWidth="1"/>
    <col min="14594" max="14596" width="15.25" style="98" customWidth="1"/>
    <col min="14597" max="14846" width="9" style="98"/>
    <col min="14847" max="14847" width="12.25" style="98" customWidth="1"/>
    <col min="14848" max="14848" width="15" style="98" customWidth="1"/>
    <col min="14849" max="14849" width="25.125" style="98" customWidth="1"/>
    <col min="14850" max="14852" width="15.25" style="98" customWidth="1"/>
    <col min="14853" max="15102" width="9" style="98"/>
    <col min="15103" max="15103" width="12.25" style="98" customWidth="1"/>
    <col min="15104" max="15104" width="15" style="98" customWidth="1"/>
    <col min="15105" max="15105" width="25.125" style="98" customWidth="1"/>
    <col min="15106" max="15108" width="15.25" style="98" customWidth="1"/>
    <col min="15109" max="15358" width="9" style="98"/>
    <col min="15359" max="15359" width="12.25" style="98" customWidth="1"/>
    <col min="15360" max="15360" width="15" style="98" customWidth="1"/>
    <col min="15361" max="15361" width="25.125" style="98" customWidth="1"/>
    <col min="15362" max="15364" width="15.25" style="98" customWidth="1"/>
    <col min="15365" max="15614" width="9" style="98"/>
    <col min="15615" max="15615" width="12.25" style="98" customWidth="1"/>
    <col min="15616" max="15616" width="15" style="98" customWidth="1"/>
    <col min="15617" max="15617" width="25.125" style="98" customWidth="1"/>
    <col min="15618" max="15620" width="15.25" style="98" customWidth="1"/>
    <col min="15621" max="15870" width="9" style="98"/>
    <col min="15871" max="15871" width="12.25" style="98" customWidth="1"/>
    <col min="15872" max="15872" width="15" style="98" customWidth="1"/>
    <col min="15873" max="15873" width="25.125" style="98" customWidth="1"/>
    <col min="15874" max="15876" width="15.25" style="98" customWidth="1"/>
    <col min="15877" max="16126" width="9" style="98"/>
    <col min="16127" max="16127" width="12.25" style="98" customWidth="1"/>
    <col min="16128" max="16128" width="15" style="98" customWidth="1"/>
    <col min="16129" max="16129" width="25.125" style="98" customWidth="1"/>
    <col min="16130" max="16132" width="15.25" style="98" customWidth="1"/>
    <col min="16133" max="16384" width="9" style="98"/>
  </cols>
  <sheetData>
    <row r="1" spans="1:6">
      <c r="A1" s="160" t="s">
        <v>527</v>
      </c>
      <c r="B1" s="161"/>
      <c r="C1" s="161"/>
      <c r="D1" s="161"/>
      <c r="E1" s="161"/>
      <c r="F1" s="161"/>
    </row>
    <row r="2" spans="1:6">
      <c r="A2" s="148" t="s">
        <v>1076</v>
      </c>
      <c r="B2" s="149"/>
      <c r="C2" s="149"/>
      <c r="D2" s="149"/>
      <c r="E2" s="149"/>
      <c r="F2" s="149"/>
    </row>
    <row r="3" spans="1:6" ht="40.9" customHeight="1">
      <c r="A3" s="104" t="s">
        <v>1102</v>
      </c>
      <c r="B3" s="104" t="s">
        <v>1103</v>
      </c>
      <c r="C3" s="105" t="s">
        <v>1104</v>
      </c>
      <c r="D3" s="106" t="s">
        <v>56</v>
      </c>
      <c r="E3" s="107" t="s">
        <v>1105</v>
      </c>
      <c r="F3" s="107" t="s">
        <v>1106</v>
      </c>
    </row>
    <row r="4" spans="1:6" ht="57.6" customHeight="1">
      <c r="A4" s="90" t="s">
        <v>1077</v>
      </c>
      <c r="B4" s="91" t="s">
        <v>1117</v>
      </c>
      <c r="C4" s="108" t="s">
        <v>1108</v>
      </c>
      <c r="D4" s="92">
        <v>380</v>
      </c>
      <c r="E4" s="109">
        <f>D4*0.8</f>
        <v>304</v>
      </c>
      <c r="F4" s="109">
        <f>D4*0.7</f>
        <v>266</v>
      </c>
    </row>
    <row r="5" spans="1:6" ht="39" customHeight="1">
      <c r="A5" s="90" t="s">
        <v>1127</v>
      </c>
      <c r="B5" s="91" t="s">
        <v>1089</v>
      </c>
      <c r="C5" s="108" t="s">
        <v>1078</v>
      </c>
      <c r="D5" s="92">
        <v>340</v>
      </c>
      <c r="E5" s="109">
        <f t="shared" ref="E5:E7" si="0">D5*0.8</f>
        <v>272</v>
      </c>
      <c r="F5" s="109">
        <f t="shared" ref="F5:F7" si="1">D5*0.7</f>
        <v>237.99999999999997</v>
      </c>
    </row>
    <row r="6" spans="1:6" ht="39" customHeight="1">
      <c r="A6" s="90" t="s">
        <v>1126</v>
      </c>
      <c r="B6" s="91" t="s">
        <v>1089</v>
      </c>
      <c r="C6" s="108" t="s">
        <v>1079</v>
      </c>
      <c r="D6" s="92">
        <v>260</v>
      </c>
      <c r="E6" s="109">
        <f t="shared" si="0"/>
        <v>208</v>
      </c>
      <c r="F6" s="109">
        <f t="shared" si="1"/>
        <v>182</v>
      </c>
    </row>
    <row r="7" spans="1:6" ht="39" customHeight="1">
      <c r="A7" s="90" t="s">
        <v>1126</v>
      </c>
      <c r="B7" s="91" t="s">
        <v>1089</v>
      </c>
      <c r="C7" s="108" t="s">
        <v>1080</v>
      </c>
      <c r="D7" s="92">
        <v>400</v>
      </c>
      <c r="E7" s="109">
        <f t="shared" si="0"/>
        <v>320</v>
      </c>
      <c r="F7" s="109">
        <f t="shared" si="1"/>
        <v>280</v>
      </c>
    </row>
    <row r="8" spans="1:6" ht="12" customHeight="1"/>
    <row r="9" spans="1:6">
      <c r="A9" s="148" t="s">
        <v>1081</v>
      </c>
      <c r="B9" s="149"/>
      <c r="C9" s="149"/>
      <c r="D9" s="149"/>
      <c r="E9" s="149"/>
      <c r="F9" s="149"/>
    </row>
    <row r="10" spans="1:6" ht="31.5">
      <c r="A10" s="104" t="s">
        <v>1102</v>
      </c>
      <c r="B10" s="104" t="s">
        <v>1103</v>
      </c>
      <c r="C10" s="105" t="s">
        <v>1104</v>
      </c>
      <c r="D10" s="106" t="s">
        <v>56</v>
      </c>
      <c r="E10" s="107" t="s">
        <v>1105</v>
      </c>
      <c r="F10" s="107" t="s">
        <v>1106</v>
      </c>
    </row>
    <row r="11" spans="1:6" ht="37.15" customHeight="1">
      <c r="A11" s="90" t="s">
        <v>1107</v>
      </c>
      <c r="B11" s="91" t="s">
        <v>1117</v>
      </c>
      <c r="C11" s="108" t="s">
        <v>1109</v>
      </c>
      <c r="D11" s="92">
        <v>380</v>
      </c>
      <c r="E11" s="109">
        <f>D11*0.8</f>
        <v>304</v>
      </c>
      <c r="F11" s="109">
        <f>D11*0.7</f>
        <v>266</v>
      </c>
    </row>
    <row r="12" spans="1:6" ht="37.15" customHeight="1">
      <c r="A12" s="90" t="s">
        <v>1107</v>
      </c>
      <c r="B12" s="91" t="s">
        <v>1117</v>
      </c>
      <c r="C12" s="108" t="s">
        <v>1110</v>
      </c>
      <c r="D12" s="92">
        <v>380</v>
      </c>
      <c r="E12" s="109">
        <f t="shared" ref="E12:E14" si="2">D12*0.8</f>
        <v>304</v>
      </c>
      <c r="F12" s="109">
        <f t="shared" ref="F12:F14" si="3">D12*0.7</f>
        <v>266</v>
      </c>
    </row>
    <row r="13" spans="1:6" ht="37.15" customHeight="1">
      <c r="A13" s="90" t="s">
        <v>1107</v>
      </c>
      <c r="B13" s="91" t="s">
        <v>1089</v>
      </c>
      <c r="C13" s="108" t="s">
        <v>1080</v>
      </c>
      <c r="D13" s="92">
        <v>360</v>
      </c>
      <c r="E13" s="109">
        <f t="shared" si="2"/>
        <v>288</v>
      </c>
      <c r="F13" s="109">
        <f t="shared" si="3"/>
        <v>251.99999999999997</v>
      </c>
    </row>
    <row r="14" spans="1:6" ht="37.15" customHeight="1">
      <c r="A14" s="90" t="s">
        <v>1107</v>
      </c>
      <c r="B14" s="91" t="s">
        <v>1089</v>
      </c>
      <c r="C14" s="110" t="s">
        <v>1118</v>
      </c>
      <c r="D14" s="92">
        <v>200</v>
      </c>
      <c r="E14" s="109">
        <f t="shared" si="2"/>
        <v>160</v>
      </c>
      <c r="F14" s="109">
        <f t="shared" si="3"/>
        <v>140</v>
      </c>
    </row>
    <row r="16" spans="1:6">
      <c r="A16" s="148" t="s">
        <v>1083</v>
      </c>
      <c r="B16" s="149"/>
      <c r="C16" s="149"/>
      <c r="D16" s="149"/>
      <c r="E16" s="149"/>
      <c r="F16" s="149"/>
    </row>
    <row r="17" spans="1:6" ht="31.5">
      <c r="A17" s="104" t="s">
        <v>1102</v>
      </c>
      <c r="B17" s="104" t="s">
        <v>1103</v>
      </c>
      <c r="C17" s="105" t="s">
        <v>1104</v>
      </c>
      <c r="D17" s="106" t="s">
        <v>56</v>
      </c>
      <c r="E17" s="107" t="s">
        <v>1105</v>
      </c>
      <c r="F17" s="107" t="s">
        <v>1106</v>
      </c>
    </row>
    <row r="18" spans="1:6" ht="30.6" customHeight="1">
      <c r="A18" s="155" t="s">
        <v>1088</v>
      </c>
      <c r="B18" s="97" t="s">
        <v>1089</v>
      </c>
      <c r="C18" s="108" t="s">
        <v>1108</v>
      </c>
      <c r="D18" s="96">
        <v>280</v>
      </c>
      <c r="E18" s="96">
        <f>D18*0.8</f>
        <v>224</v>
      </c>
      <c r="F18" s="96">
        <f>D18*0.7</f>
        <v>196</v>
      </c>
    </row>
    <row r="19" spans="1:6" ht="30.6" customHeight="1">
      <c r="A19" s="155"/>
      <c r="B19" s="97" t="s">
        <v>1089</v>
      </c>
      <c r="C19" s="108" t="s">
        <v>1090</v>
      </c>
      <c r="D19" s="96">
        <v>270</v>
      </c>
      <c r="E19" s="96">
        <f t="shared" ref="E19:E22" si="4">D19*0.8</f>
        <v>216</v>
      </c>
      <c r="F19" s="96">
        <f t="shared" ref="F19:F21" si="5">D19*0.7</f>
        <v>189</v>
      </c>
    </row>
    <row r="20" spans="1:6" ht="30.6" customHeight="1">
      <c r="A20" s="155"/>
      <c r="B20" s="97" t="s">
        <v>1089</v>
      </c>
      <c r="C20" s="110" t="s">
        <v>1118</v>
      </c>
      <c r="D20" s="96">
        <v>190</v>
      </c>
      <c r="E20" s="96">
        <f t="shared" si="4"/>
        <v>152</v>
      </c>
      <c r="F20" s="96">
        <f t="shared" si="5"/>
        <v>133</v>
      </c>
    </row>
    <row r="21" spans="1:6" ht="30.6" customHeight="1">
      <c r="A21" s="155" t="s">
        <v>1134</v>
      </c>
      <c r="B21" s="97" t="s">
        <v>1089</v>
      </c>
      <c r="C21" s="108" t="s">
        <v>1090</v>
      </c>
      <c r="D21" s="96">
        <v>270</v>
      </c>
      <c r="E21" s="96">
        <f t="shared" si="4"/>
        <v>216</v>
      </c>
      <c r="F21" s="96">
        <f t="shared" si="5"/>
        <v>189</v>
      </c>
    </row>
    <row r="22" spans="1:6" ht="30.6" customHeight="1">
      <c r="A22" s="155"/>
      <c r="B22" s="97" t="s">
        <v>1089</v>
      </c>
      <c r="C22" s="110" t="s">
        <v>1082</v>
      </c>
      <c r="D22" s="96">
        <v>190</v>
      </c>
      <c r="E22" s="96">
        <f t="shared" si="4"/>
        <v>152</v>
      </c>
      <c r="F22" s="96">
        <f t="shared" ref="F22" si="6">D22*0.7</f>
        <v>133</v>
      </c>
    </row>
    <row r="23" spans="1:6" ht="30.6" customHeight="1">
      <c r="A23" s="155" t="s">
        <v>1124</v>
      </c>
      <c r="B23" s="97" t="s">
        <v>1089</v>
      </c>
      <c r="C23" s="112" t="s">
        <v>1084</v>
      </c>
      <c r="D23" s="96">
        <v>280</v>
      </c>
      <c r="E23" s="96">
        <f t="shared" ref="E23:E29" si="7">D23*0.8</f>
        <v>224</v>
      </c>
      <c r="F23" s="96">
        <f t="shared" ref="F23:F29" si="8">D23*0.7</f>
        <v>196</v>
      </c>
    </row>
    <row r="24" spans="1:6" ht="30.6" customHeight="1">
      <c r="A24" s="155"/>
      <c r="B24" s="97" t="s">
        <v>1089</v>
      </c>
      <c r="C24" s="113" t="s">
        <v>1087</v>
      </c>
      <c r="D24" s="96">
        <v>300</v>
      </c>
      <c r="E24" s="96">
        <f t="shared" si="7"/>
        <v>240</v>
      </c>
      <c r="F24" s="96">
        <f t="shared" si="8"/>
        <v>210</v>
      </c>
    </row>
    <row r="25" spans="1:6" ht="30.6" customHeight="1">
      <c r="A25" s="155" t="s">
        <v>1125</v>
      </c>
      <c r="B25" s="97" t="s">
        <v>1089</v>
      </c>
      <c r="C25" s="112" t="s">
        <v>1084</v>
      </c>
      <c r="D25" s="96">
        <v>280</v>
      </c>
      <c r="E25" s="96">
        <f t="shared" si="7"/>
        <v>224</v>
      </c>
      <c r="F25" s="96">
        <f t="shared" si="8"/>
        <v>196</v>
      </c>
    </row>
    <row r="26" spans="1:6" ht="30.6" customHeight="1">
      <c r="A26" s="155"/>
      <c r="B26" s="97" t="s">
        <v>1089</v>
      </c>
      <c r="C26" s="112" t="s">
        <v>1111</v>
      </c>
      <c r="D26" s="96">
        <v>320</v>
      </c>
      <c r="E26" s="96">
        <f t="shared" si="7"/>
        <v>256</v>
      </c>
      <c r="F26" s="96">
        <f t="shared" si="8"/>
        <v>224</v>
      </c>
    </row>
    <row r="27" spans="1:6" ht="30.6" customHeight="1">
      <c r="A27" s="155"/>
      <c r="B27" s="90" t="s">
        <v>1085</v>
      </c>
      <c r="C27" s="113" t="s">
        <v>1128</v>
      </c>
      <c r="D27" s="96">
        <v>270</v>
      </c>
      <c r="E27" s="96">
        <f t="shared" si="7"/>
        <v>216</v>
      </c>
      <c r="F27" s="96">
        <f t="shared" si="8"/>
        <v>189</v>
      </c>
    </row>
    <row r="28" spans="1:6" ht="30.6" customHeight="1">
      <c r="A28" s="155"/>
      <c r="B28" s="90" t="s">
        <v>1086</v>
      </c>
      <c r="C28" s="112" t="s">
        <v>1112</v>
      </c>
      <c r="D28" s="96">
        <v>200</v>
      </c>
      <c r="E28" s="96">
        <f t="shared" si="7"/>
        <v>160</v>
      </c>
      <c r="F28" s="96">
        <f t="shared" si="8"/>
        <v>140</v>
      </c>
    </row>
    <row r="29" spans="1:6" ht="30.6" customHeight="1">
      <c r="A29" s="155"/>
      <c r="B29" s="97" t="s">
        <v>1089</v>
      </c>
      <c r="C29" s="113" t="s">
        <v>1113</v>
      </c>
      <c r="D29" s="96">
        <v>180</v>
      </c>
      <c r="E29" s="96">
        <f t="shared" si="7"/>
        <v>144</v>
      </c>
      <c r="F29" s="96">
        <f t="shared" si="8"/>
        <v>125.99999999999999</v>
      </c>
    </row>
    <row r="30" spans="1:6" ht="12" customHeight="1">
      <c r="A30" s="93"/>
      <c r="B30" s="94"/>
      <c r="C30" s="114"/>
      <c r="D30" s="95"/>
      <c r="E30" s="95"/>
    </row>
    <row r="31" spans="1:6">
      <c r="A31" s="148" t="s">
        <v>1114</v>
      </c>
      <c r="B31" s="149"/>
      <c r="C31" s="149"/>
      <c r="D31" s="149"/>
      <c r="E31" s="149"/>
      <c r="F31" s="149"/>
    </row>
    <row r="32" spans="1:6" ht="31.5">
      <c r="A32" s="104" t="s">
        <v>1102</v>
      </c>
      <c r="B32" s="104" t="s">
        <v>1103</v>
      </c>
      <c r="C32" s="105" t="s">
        <v>1104</v>
      </c>
      <c r="D32" s="106" t="s">
        <v>56</v>
      </c>
      <c r="E32" s="107" t="s">
        <v>1105</v>
      </c>
      <c r="F32" s="107" t="s">
        <v>1106</v>
      </c>
    </row>
    <row r="33" spans="1:6" ht="31.5">
      <c r="A33" s="155" t="s">
        <v>1091</v>
      </c>
      <c r="B33" s="91" t="s">
        <v>1117</v>
      </c>
      <c r="C33" s="110" t="s">
        <v>1092</v>
      </c>
      <c r="D33" s="92">
        <v>120</v>
      </c>
      <c r="E33" s="96">
        <f t="shared" ref="E33:E42" si="9">D33*0.8</f>
        <v>96</v>
      </c>
      <c r="F33" s="96">
        <f t="shared" ref="F33:F36" si="10">D33*0.7</f>
        <v>84</v>
      </c>
    </row>
    <row r="34" spans="1:6" ht="31.5">
      <c r="A34" s="155"/>
      <c r="B34" s="91" t="s">
        <v>1117</v>
      </c>
      <c r="C34" s="110" t="s">
        <v>1082</v>
      </c>
      <c r="D34" s="92">
        <v>120</v>
      </c>
      <c r="E34" s="96">
        <f t="shared" si="9"/>
        <v>96</v>
      </c>
      <c r="F34" s="96">
        <f t="shared" si="10"/>
        <v>84</v>
      </c>
    </row>
    <row r="35" spans="1:6" ht="31.5">
      <c r="A35" s="155"/>
      <c r="B35" s="91" t="s">
        <v>1117</v>
      </c>
      <c r="C35" s="112" t="s">
        <v>1093</v>
      </c>
      <c r="D35" s="92">
        <v>270</v>
      </c>
      <c r="E35" s="96">
        <f t="shared" si="9"/>
        <v>216</v>
      </c>
      <c r="F35" s="96">
        <f t="shared" si="10"/>
        <v>189</v>
      </c>
    </row>
    <row r="36" spans="1:6" ht="31.5">
      <c r="A36" s="155"/>
      <c r="B36" s="91" t="s">
        <v>1117</v>
      </c>
      <c r="C36" s="110" t="s">
        <v>1094</v>
      </c>
      <c r="D36" s="92">
        <v>340</v>
      </c>
      <c r="E36" s="96">
        <f t="shared" si="9"/>
        <v>272</v>
      </c>
      <c r="F36" s="96">
        <f t="shared" si="10"/>
        <v>237.99999999999997</v>
      </c>
    </row>
    <row r="37" spans="1:6" ht="33" customHeight="1">
      <c r="A37" s="90" t="s">
        <v>1095</v>
      </c>
      <c r="B37" s="90" t="s">
        <v>1085</v>
      </c>
      <c r="C37" s="108" t="s">
        <v>1108</v>
      </c>
      <c r="D37" s="92">
        <v>280</v>
      </c>
      <c r="E37" s="96">
        <f t="shared" si="9"/>
        <v>224</v>
      </c>
      <c r="F37" s="96">
        <f t="shared" ref="F37:F39" si="11">D37*0.7</f>
        <v>196</v>
      </c>
    </row>
    <row r="38" spans="1:6" ht="33" customHeight="1">
      <c r="A38" s="152" t="s">
        <v>1135</v>
      </c>
      <c r="B38" s="90" t="s">
        <v>1085</v>
      </c>
      <c r="C38" s="108" t="s">
        <v>1116</v>
      </c>
      <c r="D38" s="102">
        <v>390</v>
      </c>
      <c r="E38" s="96">
        <f t="shared" si="9"/>
        <v>312</v>
      </c>
      <c r="F38" s="96">
        <f t="shared" si="11"/>
        <v>273</v>
      </c>
    </row>
    <row r="39" spans="1:6" ht="33" customHeight="1">
      <c r="A39" s="154"/>
      <c r="B39" s="90" t="s">
        <v>1085</v>
      </c>
      <c r="C39" s="108" t="s">
        <v>1115</v>
      </c>
      <c r="D39" s="102">
        <v>280</v>
      </c>
      <c r="E39" s="96">
        <f t="shared" si="9"/>
        <v>224</v>
      </c>
      <c r="F39" s="96">
        <f t="shared" si="11"/>
        <v>196</v>
      </c>
    </row>
    <row r="40" spans="1:6" ht="33" customHeight="1">
      <c r="A40" s="156" t="s">
        <v>1136</v>
      </c>
      <c r="B40" s="90" t="s">
        <v>1085</v>
      </c>
      <c r="C40" s="103" t="s">
        <v>1120</v>
      </c>
      <c r="D40" s="102">
        <v>390</v>
      </c>
      <c r="E40" s="96">
        <f t="shared" si="9"/>
        <v>312</v>
      </c>
      <c r="F40" s="96">
        <f t="shared" ref="F40:F41" si="12">D40*0.7</f>
        <v>273</v>
      </c>
    </row>
    <row r="41" spans="1:6" ht="33" customHeight="1">
      <c r="A41" s="157"/>
      <c r="B41" s="90" t="s">
        <v>1085</v>
      </c>
      <c r="C41" s="103" t="s">
        <v>1119</v>
      </c>
      <c r="D41" s="102">
        <v>440</v>
      </c>
      <c r="E41" s="96">
        <f t="shared" si="9"/>
        <v>352</v>
      </c>
      <c r="F41" s="96">
        <f t="shared" si="12"/>
        <v>308</v>
      </c>
    </row>
    <row r="42" spans="1:6" ht="33" customHeight="1">
      <c r="A42" s="158" t="s">
        <v>1137</v>
      </c>
      <c r="B42" s="90" t="s">
        <v>1085</v>
      </c>
      <c r="C42" s="103" t="s">
        <v>1120</v>
      </c>
      <c r="D42" s="102">
        <v>390</v>
      </c>
      <c r="E42" s="96">
        <f t="shared" si="9"/>
        <v>312</v>
      </c>
      <c r="F42" s="96">
        <f t="shared" ref="F42" si="13">D42*0.7</f>
        <v>273</v>
      </c>
    </row>
    <row r="43" spans="1:6" ht="33" customHeight="1">
      <c r="A43" s="159"/>
      <c r="B43" s="90" t="s">
        <v>1085</v>
      </c>
      <c r="C43" s="103" t="s">
        <v>1119</v>
      </c>
      <c r="D43" s="102">
        <v>440</v>
      </c>
      <c r="E43" s="96">
        <f>D43*0.8</f>
        <v>352</v>
      </c>
      <c r="F43" s="96">
        <f>D43*0.7</f>
        <v>308</v>
      </c>
    </row>
    <row r="44" spans="1:6" ht="12" customHeight="1">
      <c r="A44" s="99"/>
      <c r="B44" s="100"/>
      <c r="C44" s="115"/>
      <c r="D44" s="101"/>
      <c r="E44" s="101"/>
    </row>
    <row r="45" spans="1:6">
      <c r="A45" s="148" t="s">
        <v>1123</v>
      </c>
      <c r="B45" s="149"/>
      <c r="C45" s="149"/>
      <c r="D45" s="149"/>
      <c r="E45" s="149"/>
      <c r="F45" s="149"/>
    </row>
    <row r="46" spans="1:6" ht="31.5">
      <c r="A46" s="104" t="s">
        <v>1102</v>
      </c>
      <c r="B46" s="104" t="s">
        <v>1103</v>
      </c>
      <c r="C46" s="105" t="s">
        <v>1104</v>
      </c>
      <c r="D46" s="106" t="s">
        <v>56</v>
      </c>
      <c r="E46" s="107" t="s">
        <v>1105</v>
      </c>
      <c r="F46" s="107" t="s">
        <v>1106</v>
      </c>
    </row>
    <row r="47" spans="1:6" ht="26.45" customHeight="1">
      <c r="A47" s="155" t="s">
        <v>1133</v>
      </c>
      <c r="B47" s="90" t="s">
        <v>1085</v>
      </c>
      <c r="C47" s="150" t="s">
        <v>1132</v>
      </c>
      <c r="D47" s="102">
        <v>290</v>
      </c>
      <c r="E47" s="96">
        <f t="shared" ref="E47:E49" si="14">D47*0.8</f>
        <v>232</v>
      </c>
      <c r="F47" s="96">
        <f t="shared" ref="F47" si="15">D47*0.7</f>
        <v>203</v>
      </c>
    </row>
    <row r="48" spans="1:6" ht="26.45" customHeight="1">
      <c r="A48" s="155"/>
      <c r="B48" s="90" t="s">
        <v>1121</v>
      </c>
      <c r="C48" s="151"/>
      <c r="D48" s="102">
        <v>290</v>
      </c>
      <c r="E48" s="96">
        <f>D48*0.8</f>
        <v>232</v>
      </c>
      <c r="F48" s="96">
        <f>D48*0.7</f>
        <v>203</v>
      </c>
    </row>
    <row r="49" spans="1:6" ht="25.15" customHeight="1">
      <c r="A49" s="152" t="s">
        <v>1096</v>
      </c>
      <c r="B49" s="90" t="s">
        <v>1085</v>
      </c>
      <c r="C49" s="116" t="s">
        <v>1097</v>
      </c>
      <c r="D49" s="102">
        <v>120</v>
      </c>
      <c r="E49" s="96">
        <f t="shared" si="14"/>
        <v>96</v>
      </c>
      <c r="F49" s="96">
        <f t="shared" ref="F49" si="16">D49*0.7</f>
        <v>84</v>
      </c>
    </row>
    <row r="50" spans="1:6" ht="25.15" customHeight="1">
      <c r="A50" s="153"/>
      <c r="B50" s="90" t="s">
        <v>1085</v>
      </c>
      <c r="C50" s="116" t="s">
        <v>1098</v>
      </c>
      <c r="D50" s="102">
        <v>120</v>
      </c>
      <c r="E50" s="96">
        <f t="shared" ref="E50:E55" si="17">D50*0.8</f>
        <v>96</v>
      </c>
      <c r="F50" s="96">
        <f t="shared" ref="F50:F55" si="18">D50*0.7</f>
        <v>84</v>
      </c>
    </row>
    <row r="51" spans="1:6" ht="25.15" customHeight="1">
      <c r="A51" s="153"/>
      <c r="B51" s="90" t="s">
        <v>1085</v>
      </c>
      <c r="C51" s="112" t="s">
        <v>1099</v>
      </c>
      <c r="D51" s="102">
        <v>110</v>
      </c>
      <c r="E51" s="96">
        <f t="shared" si="17"/>
        <v>88</v>
      </c>
      <c r="F51" s="96">
        <f t="shared" si="18"/>
        <v>77</v>
      </c>
    </row>
    <row r="52" spans="1:6" ht="25.15" customHeight="1">
      <c r="A52" s="153"/>
      <c r="B52" s="90" t="s">
        <v>1085</v>
      </c>
      <c r="C52" s="112" t="s">
        <v>1100</v>
      </c>
      <c r="D52" s="102">
        <v>150</v>
      </c>
      <c r="E52" s="96">
        <f t="shared" si="17"/>
        <v>120</v>
      </c>
      <c r="F52" s="96">
        <f t="shared" si="18"/>
        <v>105</v>
      </c>
    </row>
    <row r="53" spans="1:6" ht="25.15" customHeight="1">
      <c r="A53" s="153"/>
      <c r="B53" s="90" t="s">
        <v>1085</v>
      </c>
      <c r="C53" s="112" t="s">
        <v>1101</v>
      </c>
      <c r="D53" s="102">
        <v>100</v>
      </c>
      <c r="E53" s="96">
        <f t="shared" si="17"/>
        <v>80</v>
      </c>
      <c r="F53" s="96">
        <f t="shared" si="18"/>
        <v>70</v>
      </c>
    </row>
    <row r="54" spans="1:6" ht="25.15" customHeight="1">
      <c r="A54" s="153"/>
      <c r="B54" s="90" t="s">
        <v>1085</v>
      </c>
      <c r="C54" s="113" t="s">
        <v>1131</v>
      </c>
      <c r="D54" s="102">
        <v>120</v>
      </c>
      <c r="E54" s="96">
        <f t="shared" si="17"/>
        <v>96</v>
      </c>
      <c r="F54" s="96">
        <f t="shared" si="18"/>
        <v>84</v>
      </c>
    </row>
    <row r="55" spans="1:6" ht="25.15" customHeight="1">
      <c r="A55" s="154"/>
      <c r="B55" s="90" t="s">
        <v>1085</v>
      </c>
      <c r="C55" s="113" t="s">
        <v>1129</v>
      </c>
      <c r="D55" s="102">
        <v>180</v>
      </c>
      <c r="E55" s="96">
        <f t="shared" si="17"/>
        <v>144</v>
      </c>
      <c r="F55" s="96">
        <f t="shared" si="18"/>
        <v>125.99999999999999</v>
      </c>
    </row>
    <row r="56" spans="1:6" ht="25.15" customHeight="1">
      <c r="A56" s="90" t="s">
        <v>1122</v>
      </c>
      <c r="B56" s="90" t="s">
        <v>1085</v>
      </c>
      <c r="C56" s="113" t="s">
        <v>1130</v>
      </c>
      <c r="D56" s="102">
        <v>400</v>
      </c>
      <c r="E56" s="96">
        <f t="shared" ref="E56" si="19">D56*0.8</f>
        <v>320</v>
      </c>
      <c r="F56" s="96">
        <f t="shared" ref="F56" si="20">D56*0.7</f>
        <v>280</v>
      </c>
    </row>
    <row r="59" spans="1:6" ht="25.15" customHeight="1"/>
  </sheetData>
  <mergeCells count="17">
    <mergeCell ref="A21:A22"/>
    <mergeCell ref="A1:F1"/>
    <mergeCell ref="A2:F2"/>
    <mergeCell ref="A9:F9"/>
    <mergeCell ref="A16:F16"/>
    <mergeCell ref="A18:A20"/>
    <mergeCell ref="A45:F45"/>
    <mergeCell ref="C47:C48"/>
    <mergeCell ref="A49:A55"/>
    <mergeCell ref="A47:A48"/>
    <mergeCell ref="A23:A24"/>
    <mergeCell ref="A25:A29"/>
    <mergeCell ref="A31:F31"/>
    <mergeCell ref="A33:A36"/>
    <mergeCell ref="A38:A39"/>
    <mergeCell ref="A40:A41"/>
    <mergeCell ref="A42:A43"/>
  </mergeCells>
  <phoneticPr fontId="45" type="noConversion"/>
  <pageMargins left="0.7" right="0.7" top="0.75" bottom="0.75" header="0.3" footer="0.3"/>
  <pageSetup paperSize="9" scale="70" fitToHeight="0"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74"/>
  <sheetViews>
    <sheetView topLeftCell="A6" zoomScaleNormal="100" zoomScaleSheetLayoutView="90" workbookViewId="0">
      <selection sqref="A1:G2"/>
    </sheetView>
  </sheetViews>
  <sheetFormatPr defaultColWidth="9" defaultRowHeight="15.75"/>
  <cols>
    <col min="1" max="2" width="6.625" customWidth="1"/>
    <col min="3" max="3" width="15.375" customWidth="1"/>
    <col min="4" max="4" width="42.625" customWidth="1"/>
    <col min="5" max="5" width="11.125" customWidth="1"/>
    <col min="6" max="6" width="11.875" bestFit="1" customWidth="1"/>
    <col min="7" max="7" width="13.625" bestFit="1" customWidth="1"/>
  </cols>
  <sheetData>
    <row r="1" spans="1:7" s="17" customFormat="1" ht="26.25" customHeight="1">
      <c r="A1" s="119" t="s">
        <v>527</v>
      </c>
      <c r="B1" s="120"/>
      <c r="C1" s="120"/>
      <c r="D1" s="120"/>
      <c r="E1" s="120"/>
      <c r="F1" s="120"/>
      <c r="G1" s="120"/>
    </row>
    <row r="2" spans="1:7" s="17" customFormat="1" ht="62.25" customHeight="1">
      <c r="A2" s="18"/>
      <c r="B2" s="18"/>
      <c r="C2" s="18"/>
      <c r="D2" s="18" t="s">
        <v>55</v>
      </c>
      <c r="E2" s="19" t="s">
        <v>56</v>
      </c>
      <c r="F2" s="29" t="s">
        <v>533</v>
      </c>
      <c r="G2" s="29" t="s">
        <v>532</v>
      </c>
    </row>
    <row r="3" spans="1:7" s="17" customFormat="1" ht="30" customHeight="1">
      <c r="A3" s="118" t="s">
        <v>531</v>
      </c>
      <c r="B3" s="118"/>
      <c r="C3" s="118"/>
      <c r="D3" s="118"/>
      <c r="E3" s="118"/>
      <c r="F3" s="118"/>
      <c r="G3" s="118"/>
    </row>
    <row r="4" spans="1:7" s="17" customFormat="1" ht="66" customHeight="1">
      <c r="A4" s="30"/>
      <c r="B4" s="22">
        <v>1</v>
      </c>
      <c r="C4" s="25"/>
      <c r="D4" s="164" t="s">
        <v>528</v>
      </c>
      <c r="E4" s="162">
        <v>126</v>
      </c>
      <c r="F4" s="162">
        <f>E4*0.7</f>
        <v>88.199999999999989</v>
      </c>
      <c r="G4" s="162">
        <f>E4*0.6</f>
        <v>75.599999999999994</v>
      </c>
    </row>
    <row r="5" spans="1:7" s="17" customFormat="1" ht="53.25" customHeight="1">
      <c r="A5" s="30"/>
      <c r="B5" s="22">
        <v>2</v>
      </c>
      <c r="C5" s="25"/>
      <c r="D5" s="165"/>
      <c r="E5" s="163"/>
      <c r="F5" s="163"/>
      <c r="G5" s="163"/>
    </row>
    <row r="6" spans="1:7" s="17" customFormat="1" ht="63.75" customHeight="1">
      <c r="A6" s="30"/>
      <c r="B6" s="9"/>
      <c r="C6" s="9"/>
      <c r="D6" s="164" t="s">
        <v>529</v>
      </c>
      <c r="E6" s="162">
        <v>82</v>
      </c>
      <c r="F6" s="162">
        <f>E6*0.7</f>
        <v>57.4</v>
      </c>
      <c r="G6" s="162">
        <f>E6*0.6</f>
        <v>49.199999999999996</v>
      </c>
    </row>
    <row r="7" spans="1:7" s="17" customFormat="1" ht="66" customHeight="1">
      <c r="A7" s="30"/>
      <c r="B7" s="9"/>
      <c r="C7" s="9"/>
      <c r="D7" s="165"/>
      <c r="E7" s="163"/>
      <c r="F7" s="163"/>
      <c r="G7" s="163"/>
    </row>
    <row r="8" spans="1:7" s="17" customFormat="1" ht="56.25" customHeight="1">
      <c r="A8" s="30"/>
      <c r="B8" s="9"/>
      <c r="C8" s="9"/>
      <c r="D8" s="166" t="s">
        <v>530</v>
      </c>
      <c r="E8" s="168">
        <v>180</v>
      </c>
      <c r="F8" s="162">
        <f>E8*0.7</f>
        <v>125.99999999999999</v>
      </c>
      <c r="G8" s="162">
        <f>E8*0.6</f>
        <v>108</v>
      </c>
    </row>
    <row r="9" spans="1:7" s="17" customFormat="1" ht="51.75" customHeight="1">
      <c r="A9" s="30"/>
      <c r="B9" s="9"/>
      <c r="C9" s="9"/>
      <c r="D9" s="167"/>
      <c r="E9" s="169"/>
      <c r="F9" s="163"/>
      <c r="G9" s="163"/>
    </row>
    <row r="10" spans="1:7" s="17" customFormat="1" ht="26.25" hidden="1" customHeight="1">
      <c r="A10" s="117" t="s">
        <v>58</v>
      </c>
      <c r="B10" s="117"/>
      <c r="C10" s="117"/>
      <c r="D10" s="117"/>
      <c r="E10" s="117"/>
      <c r="F10" s="117"/>
      <c r="G10" s="117"/>
    </row>
    <row r="11" spans="1:7" s="17" customFormat="1" ht="51" hidden="1" customHeight="1">
      <c r="A11" s="18" t="s">
        <v>103</v>
      </c>
      <c r="B11" s="18" t="s">
        <v>54</v>
      </c>
      <c r="C11" s="18"/>
      <c r="D11" s="18" t="s">
        <v>55</v>
      </c>
      <c r="E11" s="19" t="s">
        <v>56</v>
      </c>
      <c r="F11" s="29" t="s">
        <v>219</v>
      </c>
      <c r="G11" s="29" t="s">
        <v>220</v>
      </c>
    </row>
    <row r="12" spans="1:7" s="17" customFormat="1" ht="30" hidden="1" customHeight="1">
      <c r="A12" s="118" t="s">
        <v>62</v>
      </c>
      <c r="B12" s="118"/>
      <c r="C12" s="118"/>
      <c r="D12" s="118"/>
      <c r="E12" s="118"/>
      <c r="F12" s="118"/>
      <c r="G12" s="118"/>
    </row>
    <row r="13" spans="1:7" s="17" customFormat="1" ht="39.75" hidden="1" customHeight="1">
      <c r="A13" s="30"/>
      <c r="B13" s="9">
        <v>1</v>
      </c>
      <c r="C13" s="9"/>
      <c r="D13" s="13" t="s">
        <v>121</v>
      </c>
      <c r="E13" s="8">
        <v>1390</v>
      </c>
      <c r="F13" s="8">
        <f t="shared" ref="F13:F61" si="0">E13*0.65</f>
        <v>903.5</v>
      </c>
      <c r="G13" s="8">
        <f t="shared" ref="G13:G70" si="1">E13*0.6</f>
        <v>834</v>
      </c>
    </row>
    <row r="14" spans="1:7" s="17" customFormat="1" ht="39.75" hidden="1" customHeight="1">
      <c r="A14" s="30"/>
      <c r="B14" s="9">
        <v>2</v>
      </c>
      <c r="C14" s="9"/>
      <c r="D14" s="13" t="s">
        <v>122</v>
      </c>
      <c r="E14" s="8">
        <v>1095</v>
      </c>
      <c r="F14" s="8">
        <f t="shared" si="0"/>
        <v>711.75</v>
      </c>
      <c r="G14" s="8">
        <f t="shared" si="1"/>
        <v>657</v>
      </c>
    </row>
    <row r="15" spans="1:7" s="17" customFormat="1" ht="39.75" hidden="1" customHeight="1">
      <c r="A15" s="30"/>
      <c r="B15" s="9">
        <v>3</v>
      </c>
      <c r="C15" s="9"/>
      <c r="D15" s="13" t="s">
        <v>123</v>
      </c>
      <c r="E15" s="8">
        <v>1480</v>
      </c>
      <c r="F15" s="8">
        <f t="shared" si="0"/>
        <v>962</v>
      </c>
      <c r="G15" s="8">
        <f t="shared" si="1"/>
        <v>888</v>
      </c>
    </row>
    <row r="16" spans="1:7" s="17" customFormat="1" ht="39.75" hidden="1" customHeight="1">
      <c r="A16" s="30"/>
      <c r="B16" s="9">
        <v>4</v>
      </c>
      <c r="C16" s="9"/>
      <c r="D16" s="13" t="s">
        <v>124</v>
      </c>
      <c r="E16" s="8">
        <v>1390</v>
      </c>
      <c r="F16" s="8">
        <f t="shared" si="0"/>
        <v>903.5</v>
      </c>
      <c r="G16" s="8">
        <f t="shared" si="1"/>
        <v>834</v>
      </c>
    </row>
    <row r="17" spans="1:7" s="17" customFormat="1" ht="39.75" hidden="1" customHeight="1">
      <c r="A17" s="30"/>
      <c r="B17" s="9">
        <v>5</v>
      </c>
      <c r="C17" s="9"/>
      <c r="D17" s="13" t="s">
        <v>125</v>
      </c>
      <c r="E17" s="8">
        <v>1480</v>
      </c>
      <c r="F17" s="8">
        <f t="shared" si="0"/>
        <v>962</v>
      </c>
      <c r="G17" s="8">
        <f t="shared" si="1"/>
        <v>888</v>
      </c>
    </row>
    <row r="18" spans="1:7" s="17" customFormat="1" ht="39.75" hidden="1" customHeight="1">
      <c r="A18" s="30"/>
      <c r="B18" s="9">
        <v>6</v>
      </c>
      <c r="C18" s="9"/>
      <c r="D18" s="15" t="s">
        <v>126</v>
      </c>
      <c r="E18" s="8">
        <v>1800</v>
      </c>
      <c r="F18" s="8">
        <f t="shared" si="0"/>
        <v>1170</v>
      </c>
      <c r="G18" s="8">
        <f t="shared" si="1"/>
        <v>1080</v>
      </c>
    </row>
    <row r="19" spans="1:7" s="17" customFormat="1" ht="39.75" hidden="1" customHeight="1">
      <c r="A19" s="30"/>
      <c r="B19" s="9">
        <v>7</v>
      </c>
      <c r="C19" s="9"/>
      <c r="D19" s="13" t="s">
        <v>127</v>
      </c>
      <c r="E19" s="8">
        <v>1545</v>
      </c>
      <c r="F19" s="8">
        <f t="shared" si="0"/>
        <v>1004.25</v>
      </c>
      <c r="G19" s="8">
        <f t="shared" si="1"/>
        <v>927</v>
      </c>
    </row>
    <row r="20" spans="1:7" s="17" customFormat="1" ht="30" hidden="1" customHeight="1">
      <c r="A20" s="118" t="s">
        <v>59</v>
      </c>
      <c r="B20" s="118"/>
      <c r="C20" s="118"/>
      <c r="D20" s="118"/>
      <c r="E20" s="118"/>
      <c r="F20" s="118"/>
      <c r="G20" s="118"/>
    </row>
    <row r="21" spans="1:7" s="17" customFormat="1" ht="39.75" hidden="1" customHeight="1">
      <c r="A21" s="30"/>
      <c r="B21" s="9">
        <v>1</v>
      </c>
      <c r="C21" s="9"/>
      <c r="D21" s="13" t="s">
        <v>128</v>
      </c>
      <c r="E21" s="8">
        <v>1295</v>
      </c>
      <c r="F21" s="8">
        <f>E21*0.65</f>
        <v>841.75</v>
      </c>
      <c r="G21" s="8">
        <f>E21*0.6</f>
        <v>777</v>
      </c>
    </row>
    <row r="22" spans="1:7" s="17" customFormat="1" ht="39.75" hidden="1" customHeight="1">
      <c r="A22" s="30"/>
      <c r="B22" s="9">
        <v>2</v>
      </c>
      <c r="C22" s="9"/>
      <c r="D22" s="13" t="s">
        <v>129</v>
      </c>
      <c r="E22" s="8">
        <v>1295</v>
      </c>
      <c r="F22" s="8">
        <f t="shared" si="0"/>
        <v>841.75</v>
      </c>
      <c r="G22" s="8">
        <f t="shared" si="1"/>
        <v>777</v>
      </c>
    </row>
    <row r="23" spans="1:7" s="17" customFormat="1" ht="39.75" hidden="1" customHeight="1">
      <c r="A23" s="30"/>
      <c r="B23" s="9">
        <v>3</v>
      </c>
      <c r="C23" s="9"/>
      <c r="D23" s="13" t="s">
        <v>130</v>
      </c>
      <c r="E23" s="8">
        <v>1200</v>
      </c>
      <c r="F23" s="8">
        <f>E23*0.65</f>
        <v>780</v>
      </c>
      <c r="G23" s="8">
        <f>E23*0.6</f>
        <v>720</v>
      </c>
    </row>
    <row r="24" spans="1:7" s="17" customFormat="1" ht="39.75" hidden="1" customHeight="1">
      <c r="A24" s="30"/>
      <c r="B24" s="9">
        <v>4</v>
      </c>
      <c r="C24" s="9"/>
      <c r="D24" s="13" t="s">
        <v>131</v>
      </c>
      <c r="E24" s="8">
        <v>1240</v>
      </c>
      <c r="F24" s="8">
        <f>E24*0.65</f>
        <v>806</v>
      </c>
      <c r="G24" s="8">
        <f>E24*0.6</f>
        <v>744</v>
      </c>
    </row>
    <row r="25" spans="1:7" s="17" customFormat="1" ht="39.75" hidden="1" customHeight="1">
      <c r="A25" s="30"/>
      <c r="B25" s="9">
        <v>5</v>
      </c>
      <c r="C25" s="9"/>
      <c r="D25" s="13" t="s">
        <v>132</v>
      </c>
      <c r="E25" s="8">
        <v>1295</v>
      </c>
      <c r="F25" s="8">
        <f>E25*0.65</f>
        <v>841.75</v>
      </c>
      <c r="G25" s="8">
        <f>E25*0.6</f>
        <v>777</v>
      </c>
    </row>
    <row r="26" spans="1:7" s="17" customFormat="1" ht="39.75" hidden="1" customHeight="1">
      <c r="A26" s="30"/>
      <c r="B26" s="9">
        <v>6</v>
      </c>
      <c r="C26" s="9"/>
      <c r="D26" s="13" t="s">
        <v>133</v>
      </c>
      <c r="E26" s="8">
        <v>1600</v>
      </c>
      <c r="F26" s="8">
        <f>E26*0.65</f>
        <v>1040</v>
      </c>
      <c r="G26" s="8">
        <f>E26*0.6</f>
        <v>960</v>
      </c>
    </row>
    <row r="27" spans="1:7" s="17" customFormat="1" ht="39.75" hidden="1" customHeight="1">
      <c r="A27" s="30"/>
      <c r="B27" s="9">
        <v>7</v>
      </c>
      <c r="C27" s="9"/>
      <c r="D27" s="13" t="s">
        <v>134</v>
      </c>
      <c r="E27" s="8">
        <v>1650</v>
      </c>
      <c r="F27" s="8">
        <f>E27*0.65</f>
        <v>1072.5</v>
      </c>
      <c r="G27" s="8">
        <f>E27*0.6</f>
        <v>990</v>
      </c>
    </row>
    <row r="28" spans="1:7" s="17" customFormat="1" ht="39.75" hidden="1" customHeight="1">
      <c r="A28" s="30"/>
      <c r="B28" s="9">
        <v>8</v>
      </c>
      <c r="C28" s="9"/>
      <c r="D28" s="13" t="s">
        <v>135</v>
      </c>
      <c r="E28" s="8">
        <v>1400</v>
      </c>
      <c r="F28" s="8">
        <f t="shared" si="0"/>
        <v>910</v>
      </c>
      <c r="G28" s="8">
        <f t="shared" si="1"/>
        <v>840</v>
      </c>
    </row>
    <row r="29" spans="1:7" s="17" customFormat="1" ht="39.75" hidden="1" customHeight="1">
      <c r="A29" s="30"/>
      <c r="B29" s="9">
        <v>9</v>
      </c>
      <c r="C29" s="9"/>
      <c r="D29" s="13" t="s">
        <v>136</v>
      </c>
      <c r="E29" s="8">
        <v>1500</v>
      </c>
      <c r="F29" s="8">
        <f t="shared" si="0"/>
        <v>975</v>
      </c>
      <c r="G29" s="8">
        <f t="shared" si="1"/>
        <v>900</v>
      </c>
    </row>
    <row r="30" spans="1:7" s="17" customFormat="1" ht="39.75" hidden="1" customHeight="1">
      <c r="A30" s="30"/>
      <c r="B30" s="9">
        <v>10</v>
      </c>
      <c r="C30" s="9"/>
      <c r="D30" s="13" t="s">
        <v>137</v>
      </c>
      <c r="E30" s="8">
        <v>1400</v>
      </c>
      <c r="F30" s="8">
        <f t="shared" si="0"/>
        <v>910</v>
      </c>
      <c r="G30" s="8">
        <f t="shared" si="1"/>
        <v>840</v>
      </c>
    </row>
    <row r="31" spans="1:7" s="17" customFormat="1" ht="39.75" hidden="1" customHeight="1">
      <c r="A31" s="30"/>
      <c r="B31" s="9">
        <v>11</v>
      </c>
      <c r="C31" s="9"/>
      <c r="D31" s="13" t="s">
        <v>138</v>
      </c>
      <c r="E31" s="8">
        <v>1500</v>
      </c>
      <c r="F31" s="8">
        <f t="shared" si="0"/>
        <v>975</v>
      </c>
      <c r="G31" s="8">
        <f t="shared" si="1"/>
        <v>900</v>
      </c>
    </row>
    <row r="32" spans="1:7" s="17" customFormat="1" ht="39.75" hidden="1" customHeight="1">
      <c r="A32" s="30"/>
      <c r="B32" s="9">
        <v>12</v>
      </c>
      <c r="C32" s="9"/>
      <c r="D32" s="12" t="s">
        <v>139</v>
      </c>
      <c r="E32" s="8">
        <v>1300</v>
      </c>
      <c r="F32" s="8">
        <f>E32*0.65</f>
        <v>845</v>
      </c>
      <c r="G32" s="8">
        <f>E32*0.6</f>
        <v>780</v>
      </c>
    </row>
    <row r="33" spans="1:7" s="17" customFormat="1" ht="39.75" hidden="1" customHeight="1">
      <c r="A33" s="30"/>
      <c r="B33" s="9">
        <v>13</v>
      </c>
      <c r="C33" s="9"/>
      <c r="D33" s="13" t="s">
        <v>140</v>
      </c>
      <c r="E33" s="8">
        <v>1745</v>
      </c>
      <c r="F33" s="8">
        <f>E33*0.65</f>
        <v>1134.25</v>
      </c>
      <c r="G33" s="8">
        <f>E33*0.6</f>
        <v>1047</v>
      </c>
    </row>
    <row r="34" spans="1:7" s="17" customFormat="1" ht="39.75" hidden="1" customHeight="1">
      <c r="A34" s="30"/>
      <c r="B34" s="9">
        <v>14</v>
      </c>
      <c r="C34" s="9"/>
      <c r="D34" s="13" t="s">
        <v>141</v>
      </c>
      <c r="E34" s="8">
        <v>1800</v>
      </c>
      <c r="F34" s="8">
        <f>E34*0.65</f>
        <v>1170</v>
      </c>
      <c r="G34" s="8">
        <f>E34*0.6</f>
        <v>1080</v>
      </c>
    </row>
    <row r="35" spans="1:7" s="17" customFormat="1" ht="39.75" hidden="1" customHeight="1">
      <c r="A35" s="30"/>
      <c r="B35" s="9">
        <v>15</v>
      </c>
      <c r="C35" s="9"/>
      <c r="D35" s="13" t="s">
        <v>142</v>
      </c>
      <c r="E35" s="8">
        <v>1695</v>
      </c>
      <c r="F35" s="8">
        <f>E35*0.65</f>
        <v>1101.75</v>
      </c>
      <c r="G35" s="8">
        <f>E35*0.6</f>
        <v>1017</v>
      </c>
    </row>
    <row r="36" spans="1:7" s="17" customFormat="1" ht="47.25" hidden="1" customHeight="1">
      <c r="A36" s="18" t="s">
        <v>103</v>
      </c>
      <c r="B36" s="18" t="s">
        <v>54</v>
      </c>
      <c r="C36" s="18"/>
      <c r="D36" s="18" t="s">
        <v>55</v>
      </c>
      <c r="E36" s="19" t="s">
        <v>56</v>
      </c>
      <c r="F36" s="29" t="s">
        <v>100</v>
      </c>
      <c r="G36" s="29" t="s">
        <v>101</v>
      </c>
    </row>
    <row r="37" spans="1:7" s="17" customFormat="1" ht="39.75" hidden="1" customHeight="1">
      <c r="A37" s="30"/>
      <c r="B37" s="9">
        <v>1</v>
      </c>
      <c r="C37" s="9"/>
      <c r="D37" s="13" t="s">
        <v>143</v>
      </c>
      <c r="E37" s="8">
        <v>1695</v>
      </c>
      <c r="F37" s="8">
        <f>E37*0.65</f>
        <v>1101.75</v>
      </c>
      <c r="G37" s="8">
        <f>E37*0.6</f>
        <v>1017</v>
      </c>
    </row>
    <row r="38" spans="1:7" s="17" customFormat="1" ht="39.75" hidden="1" customHeight="1">
      <c r="A38" s="30"/>
      <c r="B38" s="9">
        <v>2</v>
      </c>
      <c r="C38" s="9"/>
      <c r="D38" s="13" t="s">
        <v>144</v>
      </c>
      <c r="E38" s="8">
        <v>1520</v>
      </c>
      <c r="F38" s="8">
        <f t="shared" si="0"/>
        <v>988</v>
      </c>
      <c r="G38" s="8">
        <f t="shared" si="1"/>
        <v>912</v>
      </c>
    </row>
    <row r="39" spans="1:7" s="17" customFormat="1" ht="39.75" hidden="1" customHeight="1">
      <c r="A39" s="30"/>
      <c r="B39" s="9">
        <v>3</v>
      </c>
      <c r="C39" s="9"/>
      <c r="D39" s="13" t="s">
        <v>145</v>
      </c>
      <c r="E39" s="8">
        <v>2415</v>
      </c>
      <c r="F39" s="8">
        <f t="shared" si="0"/>
        <v>1569.75</v>
      </c>
      <c r="G39" s="8">
        <f t="shared" si="1"/>
        <v>1449</v>
      </c>
    </row>
    <row r="40" spans="1:7" s="17" customFormat="1" ht="39.75" hidden="1" customHeight="1">
      <c r="A40" s="30"/>
      <c r="B40" s="9">
        <v>4</v>
      </c>
      <c r="C40" s="9"/>
      <c r="D40" s="13" t="s">
        <v>146</v>
      </c>
      <c r="E40" s="8">
        <v>2105</v>
      </c>
      <c r="F40" s="8">
        <f t="shared" si="0"/>
        <v>1368.25</v>
      </c>
      <c r="G40" s="8">
        <f t="shared" si="1"/>
        <v>1263</v>
      </c>
    </row>
    <row r="41" spans="1:7" s="17" customFormat="1" ht="30" hidden="1" customHeight="1">
      <c r="A41" s="118" t="s">
        <v>64</v>
      </c>
      <c r="B41" s="118"/>
      <c r="C41" s="118"/>
      <c r="D41" s="118"/>
      <c r="E41" s="118"/>
      <c r="F41" s="118"/>
      <c r="G41" s="118"/>
    </row>
    <row r="42" spans="1:7" s="17" customFormat="1" ht="39.75" hidden="1" customHeight="1">
      <c r="A42" s="30"/>
      <c r="B42" s="9">
        <v>1</v>
      </c>
      <c r="C42" s="9"/>
      <c r="D42" s="12" t="s">
        <v>147</v>
      </c>
      <c r="E42" s="8">
        <v>1050</v>
      </c>
      <c r="F42" s="8">
        <f t="shared" si="0"/>
        <v>682.5</v>
      </c>
      <c r="G42" s="8">
        <f t="shared" si="1"/>
        <v>630</v>
      </c>
    </row>
    <row r="43" spans="1:7" s="17" customFormat="1" ht="30" hidden="1" customHeight="1">
      <c r="A43" s="118" t="s">
        <v>60</v>
      </c>
      <c r="B43" s="118"/>
      <c r="C43" s="118"/>
      <c r="D43" s="118"/>
      <c r="E43" s="118"/>
      <c r="F43" s="118"/>
      <c r="G43" s="118"/>
    </row>
    <row r="44" spans="1:7" s="17" customFormat="1" ht="39.75" hidden="1" customHeight="1">
      <c r="A44" s="30"/>
      <c r="B44" s="9">
        <v>1</v>
      </c>
      <c r="C44" s="9"/>
      <c r="D44" s="13" t="s">
        <v>148</v>
      </c>
      <c r="E44" s="8">
        <v>1210</v>
      </c>
      <c r="F44" s="8">
        <f t="shared" si="0"/>
        <v>786.5</v>
      </c>
      <c r="G44" s="8">
        <f t="shared" si="1"/>
        <v>726</v>
      </c>
    </row>
    <row r="45" spans="1:7" s="17" customFormat="1" ht="39.75" hidden="1" customHeight="1">
      <c r="A45" s="30"/>
      <c r="B45" s="9">
        <v>2</v>
      </c>
      <c r="C45" s="9"/>
      <c r="D45" s="13" t="s">
        <v>149</v>
      </c>
      <c r="E45" s="8">
        <v>1495</v>
      </c>
      <c r="F45" s="8">
        <f t="shared" si="0"/>
        <v>971.75</v>
      </c>
      <c r="G45" s="8">
        <f t="shared" si="1"/>
        <v>897</v>
      </c>
    </row>
    <row r="46" spans="1:7" s="17" customFormat="1" ht="39.75" hidden="1" customHeight="1">
      <c r="A46" s="30"/>
      <c r="B46" s="9">
        <v>3</v>
      </c>
      <c r="C46" s="9"/>
      <c r="D46" s="13" t="s">
        <v>150</v>
      </c>
      <c r="E46" s="8">
        <v>800</v>
      </c>
      <c r="F46" s="8">
        <f t="shared" si="0"/>
        <v>520</v>
      </c>
      <c r="G46" s="8">
        <f t="shared" si="1"/>
        <v>480</v>
      </c>
    </row>
    <row r="47" spans="1:7" s="17" customFormat="1" ht="39.75" hidden="1" customHeight="1">
      <c r="A47" s="30"/>
      <c r="B47" s="9">
        <v>4</v>
      </c>
      <c r="C47" s="9"/>
      <c r="D47" s="13" t="s">
        <v>151</v>
      </c>
      <c r="E47" s="8">
        <v>1825</v>
      </c>
      <c r="F47" s="8">
        <f>E47*0.65</f>
        <v>1186.25</v>
      </c>
      <c r="G47" s="8">
        <f>E47*0.6</f>
        <v>1095</v>
      </c>
    </row>
    <row r="48" spans="1:7" s="14" customFormat="1" ht="39.75" hidden="1" customHeight="1">
      <c r="A48" s="32"/>
      <c r="B48" s="9">
        <v>5</v>
      </c>
      <c r="C48" s="9"/>
      <c r="D48" s="12" t="s">
        <v>152</v>
      </c>
      <c r="E48" s="8">
        <v>800</v>
      </c>
      <c r="F48" s="8">
        <f t="shared" si="0"/>
        <v>520</v>
      </c>
      <c r="G48" s="8">
        <f t="shared" si="1"/>
        <v>480</v>
      </c>
    </row>
    <row r="49" spans="1:7" s="17" customFormat="1" ht="39.75" hidden="1" customHeight="1">
      <c r="A49" s="30"/>
      <c r="B49" s="9">
        <v>6</v>
      </c>
      <c r="C49" s="9"/>
      <c r="D49" s="13" t="s">
        <v>153</v>
      </c>
      <c r="E49" s="8">
        <v>2295</v>
      </c>
      <c r="F49" s="8">
        <f t="shared" si="0"/>
        <v>1491.75</v>
      </c>
      <c r="G49" s="8">
        <f t="shared" si="1"/>
        <v>1377</v>
      </c>
    </row>
    <row r="50" spans="1:7" s="17" customFormat="1" ht="30" hidden="1" customHeight="1">
      <c r="A50" s="118" t="s">
        <v>63</v>
      </c>
      <c r="B50" s="118"/>
      <c r="C50" s="118"/>
      <c r="D50" s="118"/>
      <c r="E50" s="118"/>
      <c r="F50" s="118"/>
      <c r="G50" s="118"/>
    </row>
    <row r="51" spans="1:7" s="17" customFormat="1" ht="39.75" hidden="1" customHeight="1">
      <c r="A51" s="30"/>
      <c r="B51" s="9">
        <v>1</v>
      </c>
      <c r="C51" s="9"/>
      <c r="D51" s="13" t="s">
        <v>154</v>
      </c>
      <c r="E51" s="8">
        <v>1070</v>
      </c>
      <c r="F51" s="8">
        <f t="shared" si="0"/>
        <v>695.5</v>
      </c>
      <c r="G51" s="8">
        <f t="shared" si="1"/>
        <v>642</v>
      </c>
    </row>
    <row r="52" spans="1:7" s="17" customFormat="1" ht="39.75" hidden="1" customHeight="1">
      <c r="A52" s="30"/>
      <c r="B52" s="9">
        <v>2</v>
      </c>
      <c r="C52" s="9"/>
      <c r="D52" s="13" t="s">
        <v>155</v>
      </c>
      <c r="E52" s="8">
        <v>1300</v>
      </c>
      <c r="F52" s="8">
        <f t="shared" si="0"/>
        <v>845</v>
      </c>
      <c r="G52" s="8">
        <f t="shared" si="1"/>
        <v>780</v>
      </c>
    </row>
    <row r="53" spans="1:7" s="17" customFormat="1" ht="30" hidden="1" customHeight="1">
      <c r="A53" s="118" t="s">
        <v>66</v>
      </c>
      <c r="B53" s="118"/>
      <c r="C53" s="118"/>
      <c r="D53" s="118"/>
      <c r="E53" s="118"/>
      <c r="F53" s="118"/>
      <c r="G53" s="118"/>
    </row>
    <row r="54" spans="1:7" s="17" customFormat="1" ht="39.75" hidden="1" customHeight="1">
      <c r="A54" s="30"/>
      <c r="B54" s="9">
        <v>1</v>
      </c>
      <c r="C54" s="9"/>
      <c r="D54" s="13" t="s">
        <v>156</v>
      </c>
      <c r="E54" s="8">
        <v>1250</v>
      </c>
      <c r="F54" s="8">
        <f t="shared" si="0"/>
        <v>812.5</v>
      </c>
      <c r="G54" s="8">
        <f t="shared" si="1"/>
        <v>750</v>
      </c>
    </row>
    <row r="55" spans="1:7" s="17" customFormat="1" ht="39.75" hidden="1" customHeight="1">
      <c r="A55" s="30"/>
      <c r="B55" s="9">
        <v>2</v>
      </c>
      <c r="C55" s="9"/>
      <c r="D55" s="13" t="s">
        <v>157</v>
      </c>
      <c r="E55" s="8">
        <v>1290</v>
      </c>
      <c r="F55" s="8">
        <f t="shared" si="0"/>
        <v>838.5</v>
      </c>
      <c r="G55" s="8">
        <f t="shared" si="1"/>
        <v>774</v>
      </c>
    </row>
    <row r="56" spans="1:7" s="17" customFormat="1" ht="39.75" hidden="1" customHeight="1">
      <c r="A56" s="30"/>
      <c r="B56" s="9">
        <v>3</v>
      </c>
      <c r="C56" s="9"/>
      <c r="D56" s="13" t="s">
        <v>158</v>
      </c>
      <c r="E56" s="8">
        <v>1290</v>
      </c>
      <c r="F56" s="8">
        <f t="shared" si="0"/>
        <v>838.5</v>
      </c>
      <c r="G56" s="8">
        <f t="shared" si="1"/>
        <v>774</v>
      </c>
    </row>
    <row r="57" spans="1:7" s="17" customFormat="1" ht="39.75" hidden="1" customHeight="1">
      <c r="A57" s="30"/>
      <c r="B57" s="9">
        <v>4</v>
      </c>
      <c r="C57" s="9"/>
      <c r="D57" s="13" t="s">
        <v>159</v>
      </c>
      <c r="E57" s="8">
        <v>1290</v>
      </c>
      <c r="F57" s="8">
        <f t="shared" si="0"/>
        <v>838.5</v>
      </c>
      <c r="G57" s="8">
        <f t="shared" si="1"/>
        <v>774</v>
      </c>
    </row>
    <row r="58" spans="1:7" s="17" customFormat="1" ht="39.75" hidden="1" customHeight="1">
      <c r="A58" s="30"/>
      <c r="B58" s="9">
        <v>5</v>
      </c>
      <c r="C58" s="9"/>
      <c r="D58" s="13" t="s">
        <v>160</v>
      </c>
      <c r="E58" s="8">
        <v>1290</v>
      </c>
      <c r="F58" s="8">
        <f t="shared" si="0"/>
        <v>838.5</v>
      </c>
      <c r="G58" s="8">
        <f t="shared" si="1"/>
        <v>774</v>
      </c>
    </row>
    <row r="59" spans="1:7" s="17" customFormat="1" ht="39.75" hidden="1" customHeight="1">
      <c r="A59" s="30"/>
      <c r="B59" s="9">
        <v>6</v>
      </c>
      <c r="C59" s="9"/>
      <c r="D59" s="13" t="s">
        <v>161</v>
      </c>
      <c r="E59" s="8">
        <v>1290</v>
      </c>
      <c r="F59" s="8">
        <f t="shared" si="0"/>
        <v>838.5</v>
      </c>
      <c r="G59" s="8">
        <f t="shared" si="1"/>
        <v>774</v>
      </c>
    </row>
    <row r="60" spans="1:7" s="17" customFormat="1" ht="30" hidden="1" customHeight="1">
      <c r="A60" s="118" t="s">
        <v>65</v>
      </c>
      <c r="B60" s="118"/>
      <c r="C60" s="118"/>
      <c r="D60" s="118"/>
      <c r="E60" s="118"/>
      <c r="F60" s="118"/>
      <c r="G60" s="118"/>
    </row>
    <row r="61" spans="1:7" s="17" customFormat="1" ht="39.75" hidden="1" customHeight="1">
      <c r="A61" s="30"/>
      <c r="B61" s="9">
        <v>1</v>
      </c>
      <c r="C61" s="9"/>
      <c r="D61" s="13" t="s">
        <v>162</v>
      </c>
      <c r="E61" s="8">
        <v>1250</v>
      </c>
      <c r="F61" s="8">
        <f t="shared" si="0"/>
        <v>812.5</v>
      </c>
      <c r="G61" s="8">
        <f t="shared" si="1"/>
        <v>750</v>
      </c>
    </row>
    <row r="62" spans="1:7" s="17" customFormat="1" ht="47.25" hidden="1" customHeight="1">
      <c r="A62" s="18" t="s">
        <v>103</v>
      </c>
      <c r="B62" s="18" t="s">
        <v>54</v>
      </c>
      <c r="C62" s="18"/>
      <c r="D62" s="18" t="s">
        <v>55</v>
      </c>
      <c r="E62" s="19" t="s">
        <v>56</v>
      </c>
      <c r="F62" s="29" t="s">
        <v>100</v>
      </c>
      <c r="G62" s="29" t="s">
        <v>101</v>
      </c>
    </row>
    <row r="63" spans="1:7" s="17" customFormat="1" ht="30" hidden="1" customHeight="1">
      <c r="A63" s="118" t="s">
        <v>61</v>
      </c>
      <c r="B63" s="118"/>
      <c r="C63" s="118"/>
      <c r="D63" s="118"/>
      <c r="E63" s="118"/>
      <c r="F63" s="118"/>
      <c r="G63" s="118"/>
    </row>
    <row r="64" spans="1:7" s="17" customFormat="1" ht="39.75" hidden="1" customHeight="1">
      <c r="A64" s="30"/>
      <c r="B64" s="9">
        <v>1</v>
      </c>
      <c r="C64" s="9"/>
      <c r="D64" s="13" t="s">
        <v>163</v>
      </c>
      <c r="E64" s="33">
        <v>1130</v>
      </c>
      <c r="F64" s="8">
        <f t="shared" ref="F64:F70" si="2">E64*0.65</f>
        <v>734.5</v>
      </c>
      <c r="G64" s="8">
        <f t="shared" si="1"/>
        <v>678</v>
      </c>
    </row>
    <row r="65" spans="1:7" s="17" customFormat="1" ht="39.75" hidden="1" customHeight="1">
      <c r="A65" s="30"/>
      <c r="B65" s="9">
        <v>2</v>
      </c>
      <c r="C65" s="9"/>
      <c r="D65" s="13" t="s">
        <v>164</v>
      </c>
      <c r="E65" s="33">
        <v>1130</v>
      </c>
      <c r="F65" s="8">
        <f t="shared" si="2"/>
        <v>734.5</v>
      </c>
      <c r="G65" s="8">
        <f t="shared" si="1"/>
        <v>678</v>
      </c>
    </row>
    <row r="66" spans="1:7" s="17" customFormat="1" ht="39.75" hidden="1" customHeight="1">
      <c r="A66" s="30"/>
      <c r="B66" s="9">
        <v>3</v>
      </c>
      <c r="C66" s="9"/>
      <c r="D66" s="13" t="s">
        <v>165</v>
      </c>
      <c r="E66" s="8">
        <v>1245</v>
      </c>
      <c r="F66" s="8">
        <f t="shared" si="2"/>
        <v>809.25</v>
      </c>
      <c r="G66" s="8">
        <f t="shared" si="1"/>
        <v>747</v>
      </c>
    </row>
    <row r="67" spans="1:7" s="17" customFormat="1" ht="39.75" hidden="1" customHeight="1">
      <c r="A67" s="30"/>
      <c r="B67" s="9">
        <v>4</v>
      </c>
      <c r="C67" s="9"/>
      <c r="D67" s="13" t="s">
        <v>166</v>
      </c>
      <c r="E67" s="8">
        <v>1180</v>
      </c>
      <c r="F67" s="8">
        <f t="shared" si="2"/>
        <v>767</v>
      </c>
      <c r="G67" s="8">
        <f t="shared" si="1"/>
        <v>708</v>
      </c>
    </row>
    <row r="68" spans="1:7" s="17" customFormat="1" ht="39.75" hidden="1" customHeight="1">
      <c r="A68" s="30"/>
      <c r="B68" s="9">
        <v>5</v>
      </c>
      <c r="C68" s="9"/>
      <c r="D68" s="13" t="s">
        <v>167</v>
      </c>
      <c r="E68" s="8">
        <v>1390</v>
      </c>
      <c r="F68" s="8">
        <f t="shared" si="2"/>
        <v>903.5</v>
      </c>
      <c r="G68" s="8">
        <f t="shared" si="1"/>
        <v>834</v>
      </c>
    </row>
    <row r="69" spans="1:7" s="17" customFormat="1" ht="39.75" hidden="1" customHeight="1">
      <c r="A69" s="30"/>
      <c r="B69" s="9">
        <v>6</v>
      </c>
      <c r="C69" s="9"/>
      <c r="D69" s="13" t="s">
        <v>168</v>
      </c>
      <c r="E69" s="33">
        <v>1130</v>
      </c>
      <c r="F69" s="8">
        <f t="shared" si="2"/>
        <v>734.5</v>
      </c>
      <c r="G69" s="8">
        <f t="shared" si="1"/>
        <v>678</v>
      </c>
    </row>
    <row r="70" spans="1:7" s="17" customFormat="1" ht="39.75" hidden="1" customHeight="1">
      <c r="A70" s="30"/>
      <c r="B70" s="9">
        <v>7</v>
      </c>
      <c r="C70" s="9"/>
      <c r="D70" s="13" t="s">
        <v>169</v>
      </c>
      <c r="E70" s="33">
        <v>1130</v>
      </c>
      <c r="F70" s="8">
        <f t="shared" si="2"/>
        <v>734.5</v>
      </c>
      <c r="G70" s="8">
        <f t="shared" si="1"/>
        <v>678</v>
      </c>
    </row>
    <row r="71" spans="1:7" s="17" customFormat="1" ht="29.25" hidden="1" customHeight="1">
      <c r="A71" s="117" t="s">
        <v>104</v>
      </c>
      <c r="B71" s="117"/>
      <c r="C71" s="117"/>
      <c r="D71" s="117"/>
      <c r="E71" s="117"/>
      <c r="F71" s="117"/>
      <c r="G71" s="117"/>
    </row>
    <row r="72" spans="1:7" s="17" customFormat="1" ht="51" hidden="1" customHeight="1">
      <c r="A72" s="18" t="s">
        <v>103</v>
      </c>
      <c r="B72" s="18" t="s">
        <v>54</v>
      </c>
      <c r="C72" s="18"/>
      <c r="D72" s="18" t="s">
        <v>55</v>
      </c>
      <c r="E72" s="19" t="s">
        <v>56</v>
      </c>
      <c r="F72" s="29" t="s">
        <v>219</v>
      </c>
      <c r="G72" s="29" t="s">
        <v>220</v>
      </c>
    </row>
    <row r="73" spans="1:7" s="17" customFormat="1" ht="27" hidden="1" customHeight="1">
      <c r="A73" s="30"/>
      <c r="B73" s="9">
        <v>1</v>
      </c>
      <c r="C73" s="9"/>
      <c r="D73" s="11" t="s">
        <v>84</v>
      </c>
      <c r="E73" s="10">
        <v>420</v>
      </c>
      <c r="F73" s="8">
        <f>E73*0.65</f>
        <v>273</v>
      </c>
      <c r="G73" s="8">
        <f>E73*0.6</f>
        <v>252</v>
      </c>
    </row>
    <row r="74" spans="1:7" s="17" customFormat="1" ht="27" hidden="1" customHeight="1">
      <c r="A74" s="30"/>
      <c r="B74" s="9">
        <v>2</v>
      </c>
      <c r="C74" s="9"/>
      <c r="D74" s="11" t="s">
        <v>85</v>
      </c>
      <c r="E74" s="10">
        <v>470</v>
      </c>
      <c r="F74" s="8">
        <f>E74*0.65</f>
        <v>305.5</v>
      </c>
      <c r="G74" s="8">
        <f>E74*0.6</f>
        <v>282</v>
      </c>
    </row>
  </sheetData>
  <mergeCells count="24">
    <mergeCell ref="A53:G53"/>
    <mergeCell ref="A60:G60"/>
    <mergeCell ref="A63:G63"/>
    <mergeCell ref="A71:G71"/>
    <mergeCell ref="A1:G1"/>
    <mergeCell ref="A3:G3"/>
    <mergeCell ref="A10:G10"/>
    <mergeCell ref="A12:G12"/>
    <mergeCell ref="A20:G20"/>
    <mergeCell ref="A41:G41"/>
    <mergeCell ref="D4:D5"/>
    <mergeCell ref="D6:D7"/>
    <mergeCell ref="D8:D9"/>
    <mergeCell ref="E4:E5"/>
    <mergeCell ref="E8:E9"/>
    <mergeCell ref="F8:F9"/>
    <mergeCell ref="G8:G9"/>
    <mergeCell ref="A43:G43"/>
    <mergeCell ref="A50:G50"/>
    <mergeCell ref="F4:F5"/>
    <mergeCell ref="G4:G5"/>
    <mergeCell ref="E6:E7"/>
    <mergeCell ref="F6:F7"/>
    <mergeCell ref="G6:G7"/>
  </mergeCells>
  <phoneticPr fontId="24" type="noConversion"/>
  <pageMargins left="0.31496062992125984" right="0.31496062992125984" top="0.74803149606299213" bottom="0.74803149606299213" header="0.31496062992125984" footer="0.31496062992125984"/>
  <pageSetup paperSize="9" scale="80" orientation="portrait" r:id="rId1"/>
  <headerFooter>
    <oddHeader>&amp;L&amp;"Arial Unicode MS,粗體"&amp;22ARMA SPEED 2020 Alloy type Price List</oddHeader>
    <oddFooter>&amp;L&amp;"Arial Unicode MS,標準"email: info@armaspeed.com&amp;C&amp;"Arial Unicode MS,標準"web: www.armaspeed.com&amp;R&amp;P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3"/>
  <sheetViews>
    <sheetView topLeftCell="C10" zoomScale="120" zoomScaleNormal="120" zoomScaleSheetLayoutView="90" workbookViewId="0">
      <selection activeCell="L103" sqref="L103"/>
    </sheetView>
  </sheetViews>
  <sheetFormatPr defaultColWidth="9" defaultRowHeight="15.75"/>
  <cols>
    <col min="1" max="2" width="6.625" customWidth="1"/>
    <col min="3" max="3" width="15.375" customWidth="1"/>
    <col min="4" max="4" width="45.625" customWidth="1"/>
    <col min="5" max="5" width="11.125" customWidth="1"/>
    <col min="6" max="6" width="11.875" bestFit="1" customWidth="1"/>
    <col min="7" max="7" width="13.625" bestFit="1" customWidth="1"/>
  </cols>
  <sheetData>
    <row r="1" spans="1:9" s="17" customFormat="1" ht="26.25" customHeight="1">
      <c r="A1" s="119" t="s">
        <v>502</v>
      </c>
      <c r="B1" s="120"/>
      <c r="C1" s="120"/>
      <c r="D1" s="120"/>
      <c r="E1" s="120"/>
      <c r="F1" s="120"/>
      <c r="G1" s="120"/>
    </row>
    <row r="2" spans="1:9" s="17" customFormat="1" ht="62.25" customHeight="1">
      <c r="A2" s="18" t="s">
        <v>103</v>
      </c>
      <c r="B2" s="18" t="s">
        <v>54</v>
      </c>
      <c r="C2" s="18" t="s">
        <v>298</v>
      </c>
      <c r="D2" s="18" t="s">
        <v>55</v>
      </c>
      <c r="E2" s="19" t="s">
        <v>56</v>
      </c>
      <c r="F2" s="29" t="s">
        <v>516</v>
      </c>
      <c r="G2" s="29" t="s">
        <v>517</v>
      </c>
    </row>
    <row r="3" spans="1:9" s="17" customFormat="1" ht="32.450000000000003" customHeight="1">
      <c r="A3" s="118" t="s">
        <v>62</v>
      </c>
      <c r="B3" s="118"/>
      <c r="C3" s="118"/>
      <c r="D3" s="118"/>
      <c r="E3" s="118"/>
      <c r="F3" s="118"/>
      <c r="G3" s="118"/>
    </row>
    <row r="4" spans="1:9" s="17" customFormat="1" ht="42" customHeight="1">
      <c r="A4" s="59"/>
      <c r="B4" s="22">
        <v>1</v>
      </c>
      <c r="C4" s="34" t="s">
        <v>794</v>
      </c>
      <c r="D4" s="34" t="s">
        <v>792</v>
      </c>
      <c r="E4" s="8">
        <v>385</v>
      </c>
      <c r="F4" s="8">
        <f t="shared" ref="F4:F5" si="0">E4*0.65</f>
        <v>250.25</v>
      </c>
      <c r="G4" s="8">
        <f t="shared" ref="G4:G5" si="1">E4*0.55</f>
        <v>211.75000000000003</v>
      </c>
    </row>
    <row r="5" spans="1:9" s="17" customFormat="1" ht="42" customHeight="1">
      <c r="A5" s="59"/>
      <c r="B5" s="22">
        <v>2</v>
      </c>
      <c r="C5" s="34" t="s">
        <v>619</v>
      </c>
      <c r="D5" s="34" t="s">
        <v>793</v>
      </c>
      <c r="E5" s="8">
        <v>385</v>
      </c>
      <c r="F5" s="8">
        <f t="shared" si="0"/>
        <v>250.25</v>
      </c>
      <c r="G5" s="8">
        <f t="shared" si="1"/>
        <v>211.75000000000003</v>
      </c>
    </row>
    <row r="6" spans="1:9" s="17" customFormat="1" ht="30" customHeight="1">
      <c r="A6" s="118" t="s">
        <v>59</v>
      </c>
      <c r="B6" s="118"/>
      <c r="C6" s="118"/>
      <c r="D6" s="118"/>
      <c r="E6" s="118"/>
      <c r="F6" s="118"/>
      <c r="G6" s="118"/>
    </row>
    <row r="7" spans="1:9" s="17" customFormat="1" ht="39" customHeight="1">
      <c r="A7" s="30"/>
      <c r="B7" s="22">
        <v>1</v>
      </c>
      <c r="C7" s="25" t="s">
        <v>503</v>
      </c>
      <c r="D7" s="34" t="s">
        <v>957</v>
      </c>
      <c r="E7" s="8">
        <v>418</v>
      </c>
      <c r="F7" s="8">
        <f>E7*0.65</f>
        <v>271.7</v>
      </c>
      <c r="G7" s="8">
        <f>E7*0.55</f>
        <v>229.9</v>
      </c>
    </row>
    <row r="8" spans="1:9" s="17" customFormat="1" ht="39" customHeight="1">
      <c r="A8" s="30"/>
      <c r="B8" s="22">
        <v>2</v>
      </c>
      <c r="C8" s="25" t="s">
        <v>958</v>
      </c>
      <c r="D8" s="34" t="s">
        <v>959</v>
      </c>
      <c r="E8" s="8">
        <v>520</v>
      </c>
      <c r="F8" s="8">
        <f t="shared" ref="F8:F12" si="2">E8*0.65</f>
        <v>338</v>
      </c>
      <c r="G8" s="8">
        <f t="shared" ref="G8:G12" si="3">E8*0.55</f>
        <v>286</v>
      </c>
    </row>
    <row r="9" spans="1:9" s="17" customFormat="1" ht="39" customHeight="1">
      <c r="A9" s="30"/>
      <c r="B9" s="22">
        <v>3</v>
      </c>
      <c r="C9" s="25" t="s">
        <v>960</v>
      </c>
      <c r="D9" s="34" t="s">
        <v>961</v>
      </c>
      <c r="E9" s="8">
        <v>418</v>
      </c>
      <c r="F9" s="8">
        <f t="shared" si="2"/>
        <v>271.7</v>
      </c>
      <c r="G9" s="8">
        <f t="shared" si="3"/>
        <v>229.9</v>
      </c>
    </row>
    <row r="10" spans="1:9" s="17" customFormat="1" ht="39" customHeight="1">
      <c r="A10" s="30"/>
      <c r="B10" s="22">
        <v>4</v>
      </c>
      <c r="C10" s="25" t="s">
        <v>962</v>
      </c>
      <c r="D10" s="34" t="s">
        <v>963</v>
      </c>
      <c r="E10" s="8">
        <v>520</v>
      </c>
      <c r="F10" s="8">
        <f t="shared" si="2"/>
        <v>338</v>
      </c>
      <c r="G10" s="8">
        <f t="shared" si="3"/>
        <v>286</v>
      </c>
    </row>
    <row r="11" spans="1:9" s="17" customFormat="1" ht="39" customHeight="1">
      <c r="A11" s="30"/>
      <c r="B11" s="22">
        <v>5</v>
      </c>
      <c r="C11" s="25" t="s">
        <v>964</v>
      </c>
      <c r="D11" s="34" t="s">
        <v>965</v>
      </c>
      <c r="E11" s="8">
        <v>418</v>
      </c>
      <c r="F11" s="8">
        <f t="shared" si="2"/>
        <v>271.7</v>
      </c>
      <c r="G11" s="8">
        <f t="shared" si="3"/>
        <v>229.9</v>
      </c>
    </row>
    <row r="12" spans="1:9" s="17" customFormat="1" ht="39" customHeight="1">
      <c r="A12" s="30"/>
      <c r="B12" s="22">
        <v>6</v>
      </c>
      <c r="C12" s="25" t="s">
        <v>966</v>
      </c>
      <c r="D12" s="34" t="s">
        <v>967</v>
      </c>
      <c r="E12" s="8">
        <v>520</v>
      </c>
      <c r="F12" s="8">
        <f t="shared" si="2"/>
        <v>338</v>
      </c>
      <c r="G12" s="8">
        <f t="shared" si="3"/>
        <v>286</v>
      </c>
    </row>
    <row r="13" spans="1:9" s="17" customFormat="1" ht="39" customHeight="1">
      <c r="A13" s="30"/>
      <c r="B13" s="22">
        <v>7</v>
      </c>
      <c r="C13" s="25" t="s">
        <v>505</v>
      </c>
      <c r="D13" s="34" t="s">
        <v>506</v>
      </c>
      <c r="E13" s="8">
        <v>418</v>
      </c>
      <c r="F13" s="8">
        <f>E13*0.65</f>
        <v>271.7</v>
      </c>
      <c r="G13" s="8">
        <f>E13*0.55</f>
        <v>229.9</v>
      </c>
    </row>
    <row r="14" spans="1:9" s="17" customFormat="1" ht="39" customHeight="1">
      <c r="A14" s="30"/>
      <c r="B14" s="22">
        <v>8</v>
      </c>
      <c r="C14" s="25" t="s">
        <v>890</v>
      </c>
      <c r="D14" s="34" t="s">
        <v>507</v>
      </c>
      <c r="E14" s="8">
        <v>418</v>
      </c>
      <c r="F14" s="8">
        <f>E14*0.65</f>
        <v>271.7</v>
      </c>
      <c r="G14" s="8">
        <f>E14*0.55</f>
        <v>229.9</v>
      </c>
      <c r="I14" s="17" t="s">
        <v>1045</v>
      </c>
    </row>
    <row r="15" spans="1:9" s="17" customFormat="1" ht="30.75" customHeight="1">
      <c r="A15" s="118" t="s">
        <v>514</v>
      </c>
      <c r="B15" s="118"/>
      <c r="C15" s="118"/>
      <c r="D15" s="118"/>
      <c r="E15" s="118"/>
      <c r="F15" s="118"/>
      <c r="G15" s="118"/>
    </row>
    <row r="16" spans="1:9" s="17" customFormat="1" ht="32.1" customHeight="1">
      <c r="A16" s="30"/>
      <c r="B16" s="9">
        <v>1</v>
      </c>
      <c r="C16" s="9" t="s">
        <v>515</v>
      </c>
      <c r="D16" s="16" t="s">
        <v>612</v>
      </c>
      <c r="E16" s="10">
        <v>396</v>
      </c>
      <c r="F16" s="8">
        <f>E16*0.65</f>
        <v>257.40000000000003</v>
      </c>
      <c r="G16" s="8">
        <f>E16*0.55</f>
        <v>217.8</v>
      </c>
    </row>
    <row r="17" spans="1:7" s="17" customFormat="1" ht="32.1" customHeight="1">
      <c r="A17" s="30"/>
      <c r="B17" s="9">
        <v>2</v>
      </c>
      <c r="C17" s="9" t="s">
        <v>600</v>
      </c>
      <c r="D17" s="15" t="s">
        <v>652</v>
      </c>
      <c r="E17" s="10">
        <v>517</v>
      </c>
      <c r="F17" s="8">
        <f>E17*0.65</f>
        <v>336.05</v>
      </c>
      <c r="G17" s="8">
        <f>E17*0.55</f>
        <v>284.35000000000002</v>
      </c>
    </row>
    <row r="18" spans="1:7" s="17" customFormat="1" ht="32.1" customHeight="1">
      <c r="A18" s="30"/>
      <c r="B18" s="9">
        <v>3</v>
      </c>
      <c r="C18" s="64" t="s">
        <v>778</v>
      </c>
      <c r="D18" s="15" t="s">
        <v>654</v>
      </c>
      <c r="E18" s="10">
        <v>451</v>
      </c>
      <c r="F18" s="8">
        <f>E18*0.65</f>
        <v>293.15000000000003</v>
      </c>
      <c r="G18" s="8">
        <f>E18*0.55</f>
        <v>248.05</v>
      </c>
    </row>
    <row r="19" spans="1:7" s="17" customFormat="1" ht="32.1" customHeight="1">
      <c r="A19" s="30"/>
      <c r="B19" s="9">
        <v>4</v>
      </c>
      <c r="C19" s="64" t="s">
        <v>779</v>
      </c>
      <c r="D19" s="15" t="s">
        <v>653</v>
      </c>
      <c r="E19" s="10">
        <v>561</v>
      </c>
      <c r="F19" s="8">
        <f>E19*0.65</f>
        <v>364.65000000000003</v>
      </c>
      <c r="G19" s="8">
        <f>E19*0.55</f>
        <v>308.55</v>
      </c>
    </row>
    <row r="20" spans="1:7" s="17" customFormat="1" ht="32.1" customHeight="1">
      <c r="A20" s="118" t="s">
        <v>534</v>
      </c>
      <c r="B20" s="118"/>
      <c r="C20" s="118"/>
      <c r="D20" s="118"/>
      <c r="E20" s="118"/>
      <c r="F20" s="118"/>
      <c r="G20" s="118"/>
    </row>
    <row r="21" spans="1:7" s="17" customFormat="1" ht="32.1" customHeight="1">
      <c r="A21" s="30"/>
      <c r="B21" s="9">
        <v>1</v>
      </c>
      <c r="C21" s="9" t="s">
        <v>821</v>
      </c>
      <c r="D21" s="15" t="s">
        <v>824</v>
      </c>
      <c r="E21" s="10">
        <v>407</v>
      </c>
      <c r="F21" s="8">
        <f>E21*0.65</f>
        <v>264.55</v>
      </c>
      <c r="G21" s="8">
        <f>E21*0.55</f>
        <v>223.85000000000002</v>
      </c>
    </row>
    <row r="22" spans="1:7" s="17" customFormat="1" ht="32.1" customHeight="1">
      <c r="A22" s="30"/>
      <c r="B22" s="9">
        <v>2</v>
      </c>
      <c r="C22" s="9" t="s">
        <v>822</v>
      </c>
      <c r="D22" s="15" t="s">
        <v>823</v>
      </c>
      <c r="E22" s="10">
        <v>407</v>
      </c>
      <c r="F22" s="8">
        <f>E22*0.65</f>
        <v>264.55</v>
      </c>
      <c r="G22" s="8">
        <f>E22*0.55</f>
        <v>223.85000000000002</v>
      </c>
    </row>
    <row r="23" spans="1:7" s="17" customFormat="1" ht="32.1" customHeight="1">
      <c r="A23" s="30"/>
      <c r="B23" s="9">
        <v>3</v>
      </c>
      <c r="C23" s="9" t="s">
        <v>705</v>
      </c>
      <c r="D23" s="15" t="s">
        <v>825</v>
      </c>
      <c r="E23" s="10">
        <v>407</v>
      </c>
      <c r="F23" s="8">
        <f>E23*0.65</f>
        <v>264.55</v>
      </c>
      <c r="G23" s="8">
        <f>E23*0.55</f>
        <v>223.85000000000002</v>
      </c>
    </row>
    <row r="24" spans="1:7" s="17" customFormat="1" ht="32.1" customHeight="1">
      <c r="A24" s="30"/>
      <c r="B24" s="9">
        <v>4</v>
      </c>
      <c r="C24" s="9" t="s">
        <v>827</v>
      </c>
      <c r="D24" s="15" t="s">
        <v>826</v>
      </c>
      <c r="E24" s="10">
        <v>407</v>
      </c>
      <c r="F24" s="8">
        <f>E24*0.65</f>
        <v>264.55</v>
      </c>
      <c r="G24" s="8">
        <f>E24*0.55</f>
        <v>223.85000000000002</v>
      </c>
    </row>
    <row r="25" spans="1:7" s="17" customFormat="1" ht="30" customHeight="1">
      <c r="A25" s="118" t="s">
        <v>60</v>
      </c>
      <c r="B25" s="118"/>
      <c r="C25" s="118"/>
      <c r="D25" s="118"/>
      <c r="E25" s="118"/>
      <c r="F25" s="118"/>
      <c r="G25" s="118"/>
    </row>
    <row r="26" spans="1:7" s="17" customFormat="1" ht="32.1" customHeight="1">
      <c r="A26" s="30"/>
      <c r="B26" s="9">
        <v>1</v>
      </c>
      <c r="C26" s="9" t="s">
        <v>508</v>
      </c>
      <c r="D26" s="23" t="s">
        <v>509</v>
      </c>
      <c r="E26" s="8">
        <v>396</v>
      </c>
      <c r="F26" s="8">
        <f>E26*0.65</f>
        <v>257.40000000000003</v>
      </c>
      <c r="G26" s="8">
        <f>E26*0.55</f>
        <v>217.8</v>
      </c>
    </row>
    <row r="27" spans="1:7" s="17" customFormat="1" ht="30" customHeight="1">
      <c r="A27" s="118" t="s">
        <v>65</v>
      </c>
      <c r="B27" s="118"/>
      <c r="C27" s="118"/>
      <c r="D27" s="118"/>
      <c r="E27" s="118"/>
      <c r="F27" s="118"/>
      <c r="G27" s="118"/>
    </row>
    <row r="28" spans="1:7" s="17" customFormat="1" ht="32.1" customHeight="1">
      <c r="A28" s="30"/>
      <c r="B28" s="9">
        <v>1</v>
      </c>
      <c r="C28" s="9" t="s">
        <v>535</v>
      </c>
      <c r="D28" s="15" t="s">
        <v>780</v>
      </c>
      <c r="E28" s="10">
        <v>610</v>
      </c>
      <c r="F28" s="8">
        <f t="shared" ref="F28:F35" si="4">E28*0.65</f>
        <v>396.5</v>
      </c>
      <c r="G28" s="8">
        <f t="shared" ref="G28:G35" si="5">E28*0.55</f>
        <v>335.5</v>
      </c>
    </row>
    <row r="29" spans="1:7" s="17" customFormat="1" ht="32.1" customHeight="1">
      <c r="A29" s="30"/>
      <c r="B29" s="9">
        <v>2</v>
      </c>
      <c r="C29" s="9" t="s">
        <v>536</v>
      </c>
      <c r="D29" s="15" t="s">
        <v>781</v>
      </c>
      <c r="E29" s="10">
        <v>790</v>
      </c>
      <c r="F29" s="8">
        <f t="shared" si="4"/>
        <v>513.5</v>
      </c>
      <c r="G29" s="8">
        <f t="shared" si="5"/>
        <v>434.50000000000006</v>
      </c>
    </row>
    <row r="30" spans="1:7" s="17" customFormat="1" ht="32.1" customHeight="1">
      <c r="A30" s="30"/>
      <c r="B30" s="9">
        <v>3</v>
      </c>
      <c r="C30" s="9" t="s">
        <v>537</v>
      </c>
      <c r="D30" s="15" t="s">
        <v>782</v>
      </c>
      <c r="E30" s="10">
        <v>790</v>
      </c>
      <c r="F30" s="8">
        <f t="shared" si="4"/>
        <v>513.5</v>
      </c>
      <c r="G30" s="8">
        <f t="shared" si="5"/>
        <v>434.50000000000006</v>
      </c>
    </row>
    <row r="31" spans="1:7" s="17" customFormat="1" ht="32.1" customHeight="1">
      <c r="A31" s="30"/>
      <c r="B31" s="9">
        <v>4</v>
      </c>
      <c r="C31" s="9" t="s">
        <v>786</v>
      </c>
      <c r="D31" s="15" t="s">
        <v>783</v>
      </c>
      <c r="E31" s="10">
        <v>610</v>
      </c>
      <c r="F31" s="8">
        <f t="shared" si="4"/>
        <v>396.5</v>
      </c>
      <c r="G31" s="8">
        <f t="shared" si="5"/>
        <v>335.5</v>
      </c>
    </row>
    <row r="32" spans="1:7" s="17" customFormat="1" ht="32.1" customHeight="1">
      <c r="A32" s="30"/>
      <c r="B32" s="9">
        <v>5</v>
      </c>
      <c r="C32" s="9" t="s">
        <v>788</v>
      </c>
      <c r="D32" s="15" t="s">
        <v>784</v>
      </c>
      <c r="E32" s="10">
        <v>790</v>
      </c>
      <c r="F32" s="8">
        <f t="shared" si="4"/>
        <v>513.5</v>
      </c>
      <c r="G32" s="8">
        <f t="shared" si="5"/>
        <v>434.50000000000006</v>
      </c>
    </row>
    <row r="33" spans="1:7" s="17" customFormat="1" ht="32.1" customHeight="1">
      <c r="A33" s="30"/>
      <c r="B33" s="9">
        <v>6</v>
      </c>
      <c r="C33" s="9" t="s">
        <v>787</v>
      </c>
      <c r="D33" s="15" t="s">
        <v>785</v>
      </c>
      <c r="E33" s="10">
        <v>790</v>
      </c>
      <c r="F33" s="8">
        <f t="shared" si="4"/>
        <v>513.5</v>
      </c>
      <c r="G33" s="8">
        <f t="shared" si="5"/>
        <v>434.50000000000006</v>
      </c>
    </row>
    <row r="34" spans="1:7" s="17" customFormat="1" ht="32.1" customHeight="1">
      <c r="A34" s="30"/>
      <c r="B34" s="9">
        <v>7</v>
      </c>
      <c r="C34" s="9" t="s">
        <v>806</v>
      </c>
      <c r="D34" s="15" t="s">
        <v>805</v>
      </c>
      <c r="E34" s="10">
        <v>190</v>
      </c>
      <c r="F34" s="8">
        <f t="shared" si="4"/>
        <v>123.5</v>
      </c>
      <c r="G34" s="8">
        <f t="shared" si="5"/>
        <v>104.50000000000001</v>
      </c>
    </row>
    <row r="35" spans="1:7" s="17" customFormat="1" ht="32.1" customHeight="1">
      <c r="A35" s="30"/>
      <c r="B35" s="9">
        <v>8</v>
      </c>
      <c r="C35" s="9" t="s">
        <v>807</v>
      </c>
      <c r="D35" s="15" t="s">
        <v>808</v>
      </c>
      <c r="E35" s="10">
        <v>190</v>
      </c>
      <c r="F35" s="8">
        <f t="shared" si="4"/>
        <v>123.5</v>
      </c>
      <c r="G35" s="8">
        <f t="shared" si="5"/>
        <v>104.50000000000001</v>
      </c>
    </row>
    <row r="36" spans="1:7" s="17" customFormat="1" ht="30" customHeight="1">
      <c r="A36" s="118" t="s">
        <v>599</v>
      </c>
      <c r="B36" s="118"/>
      <c r="C36" s="118"/>
      <c r="D36" s="118"/>
      <c r="E36" s="118"/>
      <c r="F36" s="118"/>
      <c r="G36" s="118"/>
    </row>
    <row r="37" spans="1:7" s="17" customFormat="1" ht="32.1" customHeight="1">
      <c r="A37" s="30"/>
      <c r="B37" s="9">
        <v>1</v>
      </c>
      <c r="C37" s="9" t="s">
        <v>504</v>
      </c>
      <c r="D37" s="15" t="s">
        <v>610</v>
      </c>
      <c r="E37" s="10">
        <v>374</v>
      </c>
      <c r="F37" s="8">
        <f>E37*0.65</f>
        <v>243.1</v>
      </c>
      <c r="G37" s="8">
        <f>E37*0.55</f>
        <v>205.70000000000002</v>
      </c>
    </row>
    <row r="38" spans="1:7" s="17" customFormat="1" ht="26.25" hidden="1" customHeight="1">
      <c r="A38" s="117" t="s">
        <v>58</v>
      </c>
      <c r="B38" s="117"/>
      <c r="C38" s="117"/>
      <c r="D38" s="117"/>
      <c r="E38" s="117"/>
      <c r="F38" s="117"/>
      <c r="G38" s="117"/>
    </row>
    <row r="39" spans="1:7" s="17" customFormat="1" ht="51" hidden="1" customHeight="1">
      <c r="A39" s="18" t="s">
        <v>103</v>
      </c>
      <c r="B39" s="18" t="s">
        <v>54</v>
      </c>
      <c r="C39" s="18"/>
      <c r="D39" s="18" t="s">
        <v>55</v>
      </c>
      <c r="E39" s="19" t="s">
        <v>56</v>
      </c>
      <c r="F39" s="29" t="s">
        <v>219</v>
      </c>
      <c r="G39" s="29" t="s">
        <v>220</v>
      </c>
    </row>
    <row r="40" spans="1:7" s="17" customFormat="1" ht="30" hidden="1" customHeight="1">
      <c r="A40" s="118" t="s">
        <v>62</v>
      </c>
      <c r="B40" s="118"/>
      <c r="C40" s="118"/>
      <c r="D40" s="118"/>
      <c r="E40" s="118"/>
      <c r="F40" s="118"/>
      <c r="G40" s="118"/>
    </row>
    <row r="41" spans="1:7" s="17" customFormat="1" ht="39.75" hidden="1" customHeight="1">
      <c r="A41" s="30"/>
      <c r="B41" s="9">
        <v>1</v>
      </c>
      <c r="C41" s="9"/>
      <c r="D41" s="13" t="s">
        <v>121</v>
      </c>
      <c r="E41" s="8">
        <v>1390</v>
      </c>
      <c r="F41" s="8">
        <f t="shared" ref="F41:F89" si="6">E41*0.65</f>
        <v>903.5</v>
      </c>
      <c r="G41" s="8">
        <f t="shared" ref="G41:G98" si="7">E41*0.6</f>
        <v>834</v>
      </c>
    </row>
    <row r="42" spans="1:7" s="17" customFormat="1" ht="39.75" hidden="1" customHeight="1">
      <c r="A42" s="30"/>
      <c r="B42" s="9">
        <v>2</v>
      </c>
      <c r="C42" s="9"/>
      <c r="D42" s="13" t="s">
        <v>122</v>
      </c>
      <c r="E42" s="8">
        <v>1095</v>
      </c>
      <c r="F42" s="8">
        <f t="shared" si="6"/>
        <v>711.75</v>
      </c>
      <c r="G42" s="8">
        <f t="shared" si="7"/>
        <v>657</v>
      </c>
    </row>
    <row r="43" spans="1:7" s="17" customFormat="1" ht="39.75" hidden="1" customHeight="1">
      <c r="A43" s="30"/>
      <c r="B43" s="9">
        <v>3</v>
      </c>
      <c r="C43" s="9"/>
      <c r="D43" s="13" t="s">
        <v>123</v>
      </c>
      <c r="E43" s="8">
        <v>1480</v>
      </c>
      <c r="F43" s="8">
        <f t="shared" si="6"/>
        <v>962</v>
      </c>
      <c r="G43" s="8">
        <f t="shared" si="7"/>
        <v>888</v>
      </c>
    </row>
    <row r="44" spans="1:7" s="17" customFormat="1" ht="39.75" hidden="1" customHeight="1">
      <c r="A44" s="30"/>
      <c r="B44" s="9">
        <v>4</v>
      </c>
      <c r="C44" s="9"/>
      <c r="D44" s="13" t="s">
        <v>124</v>
      </c>
      <c r="E44" s="8">
        <v>1390</v>
      </c>
      <c r="F44" s="8">
        <f t="shared" si="6"/>
        <v>903.5</v>
      </c>
      <c r="G44" s="8">
        <f t="shared" si="7"/>
        <v>834</v>
      </c>
    </row>
    <row r="45" spans="1:7" s="17" customFormat="1" ht="39.75" hidden="1" customHeight="1">
      <c r="A45" s="30"/>
      <c r="B45" s="9">
        <v>5</v>
      </c>
      <c r="C45" s="9"/>
      <c r="D45" s="13" t="s">
        <v>125</v>
      </c>
      <c r="E45" s="8">
        <v>1480</v>
      </c>
      <c r="F45" s="8">
        <f t="shared" si="6"/>
        <v>962</v>
      </c>
      <c r="G45" s="8">
        <f t="shared" si="7"/>
        <v>888</v>
      </c>
    </row>
    <row r="46" spans="1:7" s="17" customFormat="1" ht="39.75" hidden="1" customHeight="1">
      <c r="A46" s="30"/>
      <c r="B46" s="9">
        <v>6</v>
      </c>
      <c r="C46" s="9"/>
      <c r="D46" s="15" t="s">
        <v>126</v>
      </c>
      <c r="E46" s="8">
        <v>1800</v>
      </c>
      <c r="F46" s="8">
        <f t="shared" si="6"/>
        <v>1170</v>
      </c>
      <c r="G46" s="8">
        <f t="shared" si="7"/>
        <v>1080</v>
      </c>
    </row>
    <row r="47" spans="1:7" s="17" customFormat="1" ht="39.75" hidden="1" customHeight="1">
      <c r="A47" s="30"/>
      <c r="B47" s="9">
        <v>7</v>
      </c>
      <c r="C47" s="9"/>
      <c r="D47" s="13" t="s">
        <v>127</v>
      </c>
      <c r="E47" s="8">
        <v>1545</v>
      </c>
      <c r="F47" s="8">
        <f t="shared" si="6"/>
        <v>1004.25</v>
      </c>
      <c r="G47" s="8">
        <f t="shared" si="7"/>
        <v>927</v>
      </c>
    </row>
    <row r="48" spans="1:7" s="17" customFormat="1" ht="30" hidden="1" customHeight="1">
      <c r="A48" s="118" t="s">
        <v>59</v>
      </c>
      <c r="B48" s="118"/>
      <c r="C48" s="118"/>
      <c r="D48" s="118"/>
      <c r="E48" s="118"/>
      <c r="F48" s="118"/>
      <c r="G48" s="118"/>
    </row>
    <row r="49" spans="1:7" s="17" customFormat="1" ht="39.75" hidden="1" customHeight="1">
      <c r="A49" s="30"/>
      <c r="B49" s="9">
        <v>1</v>
      </c>
      <c r="C49" s="9"/>
      <c r="D49" s="13" t="s">
        <v>128</v>
      </c>
      <c r="E49" s="8">
        <v>1295</v>
      </c>
      <c r="F49" s="8">
        <f>E49*0.65</f>
        <v>841.75</v>
      </c>
      <c r="G49" s="8">
        <f>E49*0.6</f>
        <v>777</v>
      </c>
    </row>
    <row r="50" spans="1:7" s="17" customFormat="1" ht="39.75" hidden="1" customHeight="1">
      <c r="A50" s="30"/>
      <c r="B50" s="9">
        <v>2</v>
      </c>
      <c r="C50" s="9"/>
      <c r="D50" s="13" t="s">
        <v>129</v>
      </c>
      <c r="E50" s="8">
        <v>1295</v>
      </c>
      <c r="F50" s="8">
        <f t="shared" si="6"/>
        <v>841.75</v>
      </c>
      <c r="G50" s="8">
        <f t="shared" si="7"/>
        <v>777</v>
      </c>
    </row>
    <row r="51" spans="1:7" s="17" customFormat="1" ht="39.75" hidden="1" customHeight="1">
      <c r="A51" s="30"/>
      <c r="B51" s="9">
        <v>3</v>
      </c>
      <c r="C51" s="9"/>
      <c r="D51" s="13" t="s">
        <v>130</v>
      </c>
      <c r="E51" s="8">
        <v>1200</v>
      </c>
      <c r="F51" s="8">
        <f>E51*0.65</f>
        <v>780</v>
      </c>
      <c r="G51" s="8">
        <f>E51*0.6</f>
        <v>720</v>
      </c>
    </row>
    <row r="52" spans="1:7" s="17" customFormat="1" ht="39.75" hidden="1" customHeight="1">
      <c r="A52" s="30"/>
      <c r="B52" s="9">
        <v>4</v>
      </c>
      <c r="C52" s="9"/>
      <c r="D52" s="13" t="s">
        <v>131</v>
      </c>
      <c r="E52" s="8">
        <v>1240</v>
      </c>
      <c r="F52" s="8">
        <f>E52*0.65</f>
        <v>806</v>
      </c>
      <c r="G52" s="8">
        <f>E52*0.6</f>
        <v>744</v>
      </c>
    </row>
    <row r="53" spans="1:7" s="17" customFormat="1" ht="39.75" hidden="1" customHeight="1">
      <c r="A53" s="30"/>
      <c r="B53" s="9">
        <v>5</v>
      </c>
      <c r="C53" s="9"/>
      <c r="D53" s="13" t="s">
        <v>132</v>
      </c>
      <c r="E53" s="8">
        <v>1295</v>
      </c>
      <c r="F53" s="8">
        <f>E53*0.65</f>
        <v>841.75</v>
      </c>
      <c r="G53" s="8">
        <f>E53*0.6</f>
        <v>777</v>
      </c>
    </row>
    <row r="54" spans="1:7" s="17" customFormat="1" ht="39.75" hidden="1" customHeight="1">
      <c r="A54" s="30"/>
      <c r="B54" s="9">
        <v>6</v>
      </c>
      <c r="C54" s="9"/>
      <c r="D54" s="13" t="s">
        <v>133</v>
      </c>
      <c r="E54" s="8">
        <v>1600</v>
      </c>
      <c r="F54" s="8">
        <f>E54*0.65</f>
        <v>1040</v>
      </c>
      <c r="G54" s="8">
        <f>E54*0.6</f>
        <v>960</v>
      </c>
    </row>
    <row r="55" spans="1:7" s="17" customFormat="1" ht="39.75" hidden="1" customHeight="1">
      <c r="A55" s="30"/>
      <c r="B55" s="9">
        <v>7</v>
      </c>
      <c r="C55" s="9"/>
      <c r="D55" s="13" t="s">
        <v>134</v>
      </c>
      <c r="E55" s="8">
        <v>1650</v>
      </c>
      <c r="F55" s="8">
        <f>E55*0.65</f>
        <v>1072.5</v>
      </c>
      <c r="G55" s="8">
        <f>E55*0.6</f>
        <v>990</v>
      </c>
    </row>
    <row r="56" spans="1:7" s="17" customFormat="1" ht="39.75" hidden="1" customHeight="1">
      <c r="A56" s="30"/>
      <c r="B56" s="9">
        <v>8</v>
      </c>
      <c r="C56" s="9"/>
      <c r="D56" s="13" t="s">
        <v>135</v>
      </c>
      <c r="E56" s="8">
        <v>1400</v>
      </c>
      <c r="F56" s="8">
        <f t="shared" si="6"/>
        <v>910</v>
      </c>
      <c r="G56" s="8">
        <f t="shared" si="7"/>
        <v>840</v>
      </c>
    </row>
    <row r="57" spans="1:7" s="17" customFormat="1" ht="39.75" hidden="1" customHeight="1">
      <c r="A57" s="30"/>
      <c r="B57" s="9">
        <v>9</v>
      </c>
      <c r="C57" s="9"/>
      <c r="D57" s="13" t="s">
        <v>136</v>
      </c>
      <c r="E57" s="8">
        <v>1500</v>
      </c>
      <c r="F57" s="8">
        <f t="shared" si="6"/>
        <v>975</v>
      </c>
      <c r="G57" s="8">
        <f t="shared" si="7"/>
        <v>900</v>
      </c>
    </row>
    <row r="58" spans="1:7" s="17" customFormat="1" ht="39.75" hidden="1" customHeight="1">
      <c r="A58" s="30"/>
      <c r="B58" s="9">
        <v>10</v>
      </c>
      <c r="C58" s="9"/>
      <c r="D58" s="13" t="s">
        <v>137</v>
      </c>
      <c r="E58" s="8">
        <v>1400</v>
      </c>
      <c r="F58" s="8">
        <f t="shared" si="6"/>
        <v>910</v>
      </c>
      <c r="G58" s="8">
        <f t="shared" si="7"/>
        <v>840</v>
      </c>
    </row>
    <row r="59" spans="1:7" s="17" customFormat="1" ht="39.75" hidden="1" customHeight="1">
      <c r="A59" s="30"/>
      <c r="B59" s="9">
        <v>11</v>
      </c>
      <c r="C59" s="9"/>
      <c r="D59" s="13" t="s">
        <v>138</v>
      </c>
      <c r="E59" s="8">
        <v>1500</v>
      </c>
      <c r="F59" s="8">
        <f t="shared" si="6"/>
        <v>975</v>
      </c>
      <c r="G59" s="8">
        <f t="shared" si="7"/>
        <v>900</v>
      </c>
    </row>
    <row r="60" spans="1:7" s="17" customFormat="1" ht="39.75" hidden="1" customHeight="1">
      <c r="A60" s="30"/>
      <c r="B60" s="9">
        <v>12</v>
      </c>
      <c r="C60" s="9"/>
      <c r="D60" s="12" t="s">
        <v>139</v>
      </c>
      <c r="E60" s="8">
        <v>1300</v>
      </c>
      <c r="F60" s="8">
        <f>E60*0.65</f>
        <v>845</v>
      </c>
      <c r="G60" s="8">
        <f>E60*0.6</f>
        <v>780</v>
      </c>
    </row>
    <row r="61" spans="1:7" s="17" customFormat="1" ht="39.75" hidden="1" customHeight="1">
      <c r="A61" s="30"/>
      <c r="B61" s="9">
        <v>13</v>
      </c>
      <c r="C61" s="9"/>
      <c r="D61" s="13" t="s">
        <v>140</v>
      </c>
      <c r="E61" s="8">
        <v>1745</v>
      </c>
      <c r="F61" s="8">
        <f>E61*0.65</f>
        <v>1134.25</v>
      </c>
      <c r="G61" s="8">
        <f>E61*0.6</f>
        <v>1047</v>
      </c>
    </row>
    <row r="62" spans="1:7" s="17" customFormat="1" ht="39.75" hidden="1" customHeight="1">
      <c r="A62" s="30"/>
      <c r="B62" s="9">
        <v>14</v>
      </c>
      <c r="C62" s="9"/>
      <c r="D62" s="13" t="s">
        <v>141</v>
      </c>
      <c r="E62" s="8">
        <v>1800</v>
      </c>
      <c r="F62" s="8">
        <f>E62*0.65</f>
        <v>1170</v>
      </c>
      <c r="G62" s="8">
        <f>E62*0.6</f>
        <v>1080</v>
      </c>
    </row>
    <row r="63" spans="1:7" s="17" customFormat="1" ht="39.75" hidden="1" customHeight="1">
      <c r="A63" s="30"/>
      <c r="B63" s="9">
        <v>15</v>
      </c>
      <c r="C63" s="9"/>
      <c r="D63" s="13" t="s">
        <v>142</v>
      </c>
      <c r="E63" s="8">
        <v>1695</v>
      </c>
      <c r="F63" s="8">
        <f>E63*0.65</f>
        <v>1101.75</v>
      </c>
      <c r="G63" s="8">
        <f>E63*0.6</f>
        <v>1017</v>
      </c>
    </row>
    <row r="64" spans="1:7" s="17" customFormat="1" ht="47.25" hidden="1" customHeight="1">
      <c r="A64" s="18" t="s">
        <v>103</v>
      </c>
      <c r="B64" s="18" t="s">
        <v>54</v>
      </c>
      <c r="C64" s="18"/>
      <c r="D64" s="18" t="s">
        <v>55</v>
      </c>
      <c r="E64" s="19" t="s">
        <v>56</v>
      </c>
      <c r="F64" s="29" t="s">
        <v>100</v>
      </c>
      <c r="G64" s="29" t="s">
        <v>101</v>
      </c>
    </row>
    <row r="65" spans="1:7" s="17" customFormat="1" ht="39.75" hidden="1" customHeight="1">
      <c r="A65" s="30"/>
      <c r="B65" s="9">
        <v>1</v>
      </c>
      <c r="C65" s="9"/>
      <c r="D65" s="13" t="s">
        <v>143</v>
      </c>
      <c r="E65" s="8">
        <v>1695</v>
      </c>
      <c r="F65" s="8">
        <f>E65*0.65</f>
        <v>1101.75</v>
      </c>
      <c r="G65" s="8">
        <f>E65*0.6</f>
        <v>1017</v>
      </c>
    </row>
    <row r="66" spans="1:7" s="17" customFormat="1" ht="39.75" hidden="1" customHeight="1">
      <c r="A66" s="30"/>
      <c r="B66" s="9">
        <v>2</v>
      </c>
      <c r="C66" s="9"/>
      <c r="D66" s="13" t="s">
        <v>144</v>
      </c>
      <c r="E66" s="8">
        <v>1520</v>
      </c>
      <c r="F66" s="8">
        <f t="shared" si="6"/>
        <v>988</v>
      </c>
      <c r="G66" s="8">
        <f t="shared" si="7"/>
        <v>912</v>
      </c>
    </row>
    <row r="67" spans="1:7" s="17" customFormat="1" ht="39.75" hidden="1" customHeight="1">
      <c r="A67" s="30"/>
      <c r="B67" s="9">
        <v>3</v>
      </c>
      <c r="C67" s="9"/>
      <c r="D67" s="13" t="s">
        <v>145</v>
      </c>
      <c r="E67" s="8">
        <v>2415</v>
      </c>
      <c r="F67" s="8">
        <f t="shared" si="6"/>
        <v>1569.75</v>
      </c>
      <c r="G67" s="8">
        <f t="shared" si="7"/>
        <v>1449</v>
      </c>
    </row>
    <row r="68" spans="1:7" s="17" customFormat="1" ht="39.75" hidden="1" customHeight="1">
      <c r="A68" s="30"/>
      <c r="B68" s="9">
        <v>4</v>
      </c>
      <c r="C68" s="9"/>
      <c r="D68" s="13" t="s">
        <v>146</v>
      </c>
      <c r="E68" s="8">
        <v>2105</v>
      </c>
      <c r="F68" s="8">
        <f t="shared" si="6"/>
        <v>1368.25</v>
      </c>
      <c r="G68" s="8">
        <f t="shared" si="7"/>
        <v>1263</v>
      </c>
    </row>
    <row r="69" spans="1:7" s="17" customFormat="1" ht="30" hidden="1" customHeight="1">
      <c r="A69" s="118" t="s">
        <v>64</v>
      </c>
      <c r="B69" s="118"/>
      <c r="C69" s="118"/>
      <c r="D69" s="118"/>
      <c r="E69" s="118"/>
      <c r="F69" s="118"/>
      <c r="G69" s="118"/>
    </row>
    <row r="70" spans="1:7" s="17" customFormat="1" ht="39.75" hidden="1" customHeight="1">
      <c r="A70" s="30"/>
      <c r="B70" s="9">
        <v>1</v>
      </c>
      <c r="C70" s="9"/>
      <c r="D70" s="12" t="s">
        <v>147</v>
      </c>
      <c r="E70" s="8">
        <v>1050</v>
      </c>
      <c r="F70" s="8">
        <f t="shared" si="6"/>
        <v>682.5</v>
      </c>
      <c r="G70" s="8">
        <f t="shared" si="7"/>
        <v>630</v>
      </c>
    </row>
    <row r="71" spans="1:7" s="17" customFormat="1" ht="30" hidden="1" customHeight="1">
      <c r="A71" s="118" t="s">
        <v>60</v>
      </c>
      <c r="B71" s="118"/>
      <c r="C71" s="118"/>
      <c r="D71" s="118"/>
      <c r="E71" s="118"/>
      <c r="F71" s="118"/>
      <c r="G71" s="118"/>
    </row>
    <row r="72" spans="1:7" s="17" customFormat="1" ht="39.75" hidden="1" customHeight="1">
      <c r="A72" s="30"/>
      <c r="B72" s="9">
        <v>1</v>
      </c>
      <c r="C72" s="9"/>
      <c r="D72" s="13" t="s">
        <v>148</v>
      </c>
      <c r="E72" s="8">
        <v>1210</v>
      </c>
      <c r="F72" s="8">
        <f t="shared" si="6"/>
        <v>786.5</v>
      </c>
      <c r="G72" s="8">
        <f t="shared" si="7"/>
        <v>726</v>
      </c>
    </row>
    <row r="73" spans="1:7" s="17" customFormat="1" ht="39.75" hidden="1" customHeight="1">
      <c r="A73" s="30"/>
      <c r="B73" s="9">
        <v>2</v>
      </c>
      <c r="C73" s="9"/>
      <c r="D73" s="13" t="s">
        <v>149</v>
      </c>
      <c r="E73" s="8">
        <v>1495</v>
      </c>
      <c r="F73" s="8">
        <f t="shared" si="6"/>
        <v>971.75</v>
      </c>
      <c r="G73" s="8">
        <f t="shared" si="7"/>
        <v>897</v>
      </c>
    </row>
    <row r="74" spans="1:7" s="17" customFormat="1" ht="39.75" hidden="1" customHeight="1">
      <c r="A74" s="30"/>
      <c r="B74" s="9">
        <v>3</v>
      </c>
      <c r="C74" s="9"/>
      <c r="D74" s="13" t="s">
        <v>150</v>
      </c>
      <c r="E74" s="8">
        <v>800</v>
      </c>
      <c r="F74" s="8">
        <f t="shared" si="6"/>
        <v>520</v>
      </c>
      <c r="G74" s="8">
        <f t="shared" si="7"/>
        <v>480</v>
      </c>
    </row>
    <row r="75" spans="1:7" s="17" customFormat="1" ht="39.75" hidden="1" customHeight="1">
      <c r="A75" s="30"/>
      <c r="B75" s="9">
        <v>4</v>
      </c>
      <c r="C75" s="9"/>
      <c r="D75" s="13" t="s">
        <v>151</v>
      </c>
      <c r="E75" s="8">
        <v>1825</v>
      </c>
      <c r="F75" s="8">
        <f>E75*0.65</f>
        <v>1186.25</v>
      </c>
      <c r="G75" s="8">
        <f>E75*0.6</f>
        <v>1095</v>
      </c>
    </row>
    <row r="76" spans="1:7" s="14" customFormat="1" ht="39.75" hidden="1" customHeight="1">
      <c r="A76" s="32"/>
      <c r="B76" s="9">
        <v>5</v>
      </c>
      <c r="C76" s="9"/>
      <c r="D76" s="12" t="s">
        <v>152</v>
      </c>
      <c r="E76" s="8">
        <v>800</v>
      </c>
      <c r="F76" s="8">
        <f t="shared" si="6"/>
        <v>520</v>
      </c>
      <c r="G76" s="8">
        <f t="shared" si="7"/>
        <v>480</v>
      </c>
    </row>
    <row r="77" spans="1:7" s="17" customFormat="1" ht="39.75" hidden="1" customHeight="1">
      <c r="A77" s="30"/>
      <c r="B77" s="9">
        <v>6</v>
      </c>
      <c r="C77" s="9"/>
      <c r="D77" s="13" t="s">
        <v>153</v>
      </c>
      <c r="E77" s="8">
        <v>2295</v>
      </c>
      <c r="F77" s="8">
        <f t="shared" si="6"/>
        <v>1491.75</v>
      </c>
      <c r="G77" s="8">
        <f t="shared" si="7"/>
        <v>1377</v>
      </c>
    </row>
    <row r="78" spans="1:7" s="17" customFormat="1" ht="30" hidden="1" customHeight="1">
      <c r="A78" s="118" t="s">
        <v>63</v>
      </c>
      <c r="B78" s="118"/>
      <c r="C78" s="118"/>
      <c r="D78" s="118"/>
      <c r="E78" s="118"/>
      <c r="F78" s="118"/>
      <c r="G78" s="118"/>
    </row>
    <row r="79" spans="1:7" s="17" customFormat="1" ht="39.75" hidden="1" customHeight="1">
      <c r="A79" s="30"/>
      <c r="B79" s="9">
        <v>1</v>
      </c>
      <c r="C79" s="9"/>
      <c r="D79" s="13" t="s">
        <v>154</v>
      </c>
      <c r="E79" s="8">
        <v>1070</v>
      </c>
      <c r="F79" s="8">
        <f t="shared" si="6"/>
        <v>695.5</v>
      </c>
      <c r="G79" s="8">
        <f t="shared" si="7"/>
        <v>642</v>
      </c>
    </row>
    <row r="80" spans="1:7" s="17" customFormat="1" ht="39.75" hidden="1" customHeight="1">
      <c r="A80" s="30"/>
      <c r="B80" s="9">
        <v>2</v>
      </c>
      <c r="C80" s="9"/>
      <c r="D80" s="13" t="s">
        <v>155</v>
      </c>
      <c r="E80" s="8">
        <v>1300</v>
      </c>
      <c r="F80" s="8">
        <f t="shared" si="6"/>
        <v>845</v>
      </c>
      <c r="G80" s="8">
        <f t="shared" si="7"/>
        <v>780</v>
      </c>
    </row>
    <row r="81" spans="1:7" s="17" customFormat="1" ht="30" hidden="1" customHeight="1">
      <c r="A81" s="118" t="s">
        <v>66</v>
      </c>
      <c r="B81" s="118"/>
      <c r="C81" s="118"/>
      <c r="D81" s="118"/>
      <c r="E81" s="118"/>
      <c r="F81" s="118"/>
      <c r="G81" s="118"/>
    </row>
    <row r="82" spans="1:7" s="17" customFormat="1" ht="39.75" hidden="1" customHeight="1">
      <c r="A82" s="30"/>
      <c r="B82" s="9">
        <v>1</v>
      </c>
      <c r="C82" s="9"/>
      <c r="D82" s="13" t="s">
        <v>156</v>
      </c>
      <c r="E82" s="8">
        <v>1250</v>
      </c>
      <c r="F82" s="8">
        <f t="shared" si="6"/>
        <v>812.5</v>
      </c>
      <c r="G82" s="8">
        <f t="shared" si="7"/>
        <v>750</v>
      </c>
    </row>
    <row r="83" spans="1:7" s="17" customFormat="1" ht="39.75" hidden="1" customHeight="1">
      <c r="A83" s="30"/>
      <c r="B83" s="9">
        <v>2</v>
      </c>
      <c r="C83" s="9"/>
      <c r="D83" s="13" t="s">
        <v>157</v>
      </c>
      <c r="E83" s="8">
        <v>1290</v>
      </c>
      <c r="F83" s="8">
        <f t="shared" si="6"/>
        <v>838.5</v>
      </c>
      <c r="G83" s="8">
        <f t="shared" si="7"/>
        <v>774</v>
      </c>
    </row>
    <row r="84" spans="1:7" s="17" customFormat="1" ht="39.75" hidden="1" customHeight="1">
      <c r="A84" s="30"/>
      <c r="B84" s="9">
        <v>3</v>
      </c>
      <c r="C84" s="9"/>
      <c r="D84" s="13" t="s">
        <v>158</v>
      </c>
      <c r="E84" s="8">
        <v>1290</v>
      </c>
      <c r="F84" s="8">
        <f t="shared" si="6"/>
        <v>838.5</v>
      </c>
      <c r="G84" s="8">
        <f t="shared" si="7"/>
        <v>774</v>
      </c>
    </row>
    <row r="85" spans="1:7" s="17" customFormat="1" ht="39.75" hidden="1" customHeight="1">
      <c r="A85" s="30"/>
      <c r="B85" s="9">
        <v>4</v>
      </c>
      <c r="C85" s="9"/>
      <c r="D85" s="13" t="s">
        <v>159</v>
      </c>
      <c r="E85" s="8">
        <v>1290</v>
      </c>
      <c r="F85" s="8">
        <f t="shared" si="6"/>
        <v>838.5</v>
      </c>
      <c r="G85" s="8">
        <f t="shared" si="7"/>
        <v>774</v>
      </c>
    </row>
    <row r="86" spans="1:7" s="17" customFormat="1" ht="39.75" hidden="1" customHeight="1">
      <c r="A86" s="30"/>
      <c r="B86" s="9">
        <v>5</v>
      </c>
      <c r="C86" s="9"/>
      <c r="D86" s="13" t="s">
        <v>160</v>
      </c>
      <c r="E86" s="8">
        <v>1290</v>
      </c>
      <c r="F86" s="8">
        <f t="shared" si="6"/>
        <v>838.5</v>
      </c>
      <c r="G86" s="8">
        <f t="shared" si="7"/>
        <v>774</v>
      </c>
    </row>
    <row r="87" spans="1:7" s="17" customFormat="1" ht="39.75" hidden="1" customHeight="1">
      <c r="A87" s="30"/>
      <c r="B87" s="9">
        <v>6</v>
      </c>
      <c r="C87" s="9"/>
      <c r="D87" s="13" t="s">
        <v>161</v>
      </c>
      <c r="E87" s="8">
        <v>1290</v>
      </c>
      <c r="F87" s="8">
        <f t="shared" si="6"/>
        <v>838.5</v>
      </c>
      <c r="G87" s="8">
        <f t="shared" si="7"/>
        <v>774</v>
      </c>
    </row>
    <row r="88" spans="1:7" s="17" customFormat="1" ht="30" hidden="1" customHeight="1">
      <c r="A88" s="118" t="s">
        <v>65</v>
      </c>
      <c r="B88" s="118"/>
      <c r="C88" s="118"/>
      <c r="D88" s="118"/>
      <c r="E88" s="118"/>
      <c r="F88" s="118"/>
      <c r="G88" s="118"/>
    </row>
    <row r="89" spans="1:7" s="17" customFormat="1" ht="39.75" hidden="1" customHeight="1">
      <c r="A89" s="30"/>
      <c r="B89" s="9">
        <v>1</v>
      </c>
      <c r="C89" s="9"/>
      <c r="D89" s="13" t="s">
        <v>162</v>
      </c>
      <c r="E89" s="8">
        <v>1250</v>
      </c>
      <c r="F89" s="8">
        <f t="shared" si="6"/>
        <v>812.5</v>
      </c>
      <c r="G89" s="8">
        <f t="shared" si="7"/>
        <v>750</v>
      </c>
    </row>
    <row r="90" spans="1:7" s="17" customFormat="1" ht="47.25" hidden="1" customHeight="1">
      <c r="A90" s="18" t="s">
        <v>103</v>
      </c>
      <c r="B90" s="18" t="s">
        <v>54</v>
      </c>
      <c r="C90" s="18"/>
      <c r="D90" s="18" t="s">
        <v>55</v>
      </c>
      <c r="E90" s="19" t="s">
        <v>56</v>
      </c>
      <c r="F90" s="29" t="s">
        <v>100</v>
      </c>
      <c r="G90" s="29" t="s">
        <v>101</v>
      </c>
    </row>
    <row r="91" spans="1:7" s="17" customFormat="1" ht="30" hidden="1" customHeight="1">
      <c r="A91" s="118" t="s">
        <v>61</v>
      </c>
      <c r="B91" s="118"/>
      <c r="C91" s="118"/>
      <c r="D91" s="118"/>
      <c r="E91" s="118"/>
      <c r="F91" s="118"/>
      <c r="G91" s="118"/>
    </row>
    <row r="92" spans="1:7" s="17" customFormat="1" ht="39.75" hidden="1" customHeight="1">
      <c r="A92" s="30"/>
      <c r="B92" s="9">
        <v>1</v>
      </c>
      <c r="C92" s="9"/>
      <c r="D92" s="13" t="s">
        <v>163</v>
      </c>
      <c r="E92" s="33">
        <v>1130</v>
      </c>
      <c r="F92" s="8">
        <f t="shared" ref="F92:F98" si="8">E92*0.65</f>
        <v>734.5</v>
      </c>
      <c r="G92" s="8">
        <f t="shared" si="7"/>
        <v>678</v>
      </c>
    </row>
    <row r="93" spans="1:7" s="17" customFormat="1" ht="39.75" hidden="1" customHeight="1">
      <c r="A93" s="30"/>
      <c r="B93" s="9">
        <v>2</v>
      </c>
      <c r="C93" s="9"/>
      <c r="D93" s="13" t="s">
        <v>164</v>
      </c>
      <c r="E93" s="33">
        <v>1130</v>
      </c>
      <c r="F93" s="8">
        <f t="shared" si="8"/>
        <v>734.5</v>
      </c>
      <c r="G93" s="8">
        <f t="shared" si="7"/>
        <v>678</v>
      </c>
    </row>
    <row r="94" spans="1:7" s="17" customFormat="1" ht="39.75" hidden="1" customHeight="1">
      <c r="A94" s="30"/>
      <c r="B94" s="9">
        <v>3</v>
      </c>
      <c r="C94" s="9"/>
      <c r="D94" s="13" t="s">
        <v>165</v>
      </c>
      <c r="E94" s="8">
        <v>1245</v>
      </c>
      <c r="F94" s="8">
        <f t="shared" si="8"/>
        <v>809.25</v>
      </c>
      <c r="G94" s="8">
        <f t="shared" si="7"/>
        <v>747</v>
      </c>
    </row>
    <row r="95" spans="1:7" s="17" customFormat="1" ht="39.75" hidden="1" customHeight="1">
      <c r="A95" s="30"/>
      <c r="B95" s="9">
        <v>4</v>
      </c>
      <c r="C95" s="9"/>
      <c r="D95" s="13" t="s">
        <v>166</v>
      </c>
      <c r="E95" s="8">
        <v>1180</v>
      </c>
      <c r="F95" s="8">
        <f t="shared" si="8"/>
        <v>767</v>
      </c>
      <c r="G95" s="8">
        <f t="shared" si="7"/>
        <v>708</v>
      </c>
    </row>
    <row r="96" spans="1:7" s="17" customFormat="1" ht="39.75" hidden="1" customHeight="1">
      <c r="A96" s="30"/>
      <c r="B96" s="9">
        <v>5</v>
      </c>
      <c r="C96" s="9"/>
      <c r="D96" s="13" t="s">
        <v>167</v>
      </c>
      <c r="E96" s="8">
        <v>1390</v>
      </c>
      <c r="F96" s="8">
        <f t="shared" si="8"/>
        <v>903.5</v>
      </c>
      <c r="G96" s="8">
        <f t="shared" si="7"/>
        <v>834</v>
      </c>
    </row>
    <row r="97" spans="1:7" s="17" customFormat="1" ht="39.75" hidden="1" customHeight="1">
      <c r="A97" s="30"/>
      <c r="B97" s="9">
        <v>6</v>
      </c>
      <c r="C97" s="9"/>
      <c r="D97" s="13" t="s">
        <v>168</v>
      </c>
      <c r="E97" s="33">
        <v>1130</v>
      </c>
      <c r="F97" s="8">
        <f t="shared" si="8"/>
        <v>734.5</v>
      </c>
      <c r="G97" s="8">
        <f t="shared" si="7"/>
        <v>678</v>
      </c>
    </row>
    <row r="98" spans="1:7" s="17" customFormat="1" ht="39.75" hidden="1" customHeight="1">
      <c r="A98" s="30"/>
      <c r="B98" s="9">
        <v>7</v>
      </c>
      <c r="C98" s="9"/>
      <c r="D98" s="13" t="s">
        <v>169</v>
      </c>
      <c r="E98" s="33">
        <v>1130</v>
      </c>
      <c r="F98" s="8">
        <f t="shared" si="8"/>
        <v>734.5</v>
      </c>
      <c r="G98" s="8">
        <f t="shared" si="7"/>
        <v>678</v>
      </c>
    </row>
    <row r="99" spans="1:7" s="17" customFormat="1" ht="29.25" hidden="1" customHeight="1">
      <c r="A99" s="117" t="s">
        <v>104</v>
      </c>
      <c r="B99" s="117"/>
      <c r="C99" s="117"/>
      <c r="D99" s="117"/>
      <c r="E99" s="117"/>
      <c r="F99" s="117"/>
      <c r="G99" s="117"/>
    </row>
    <row r="100" spans="1:7" s="17" customFormat="1" ht="51" hidden="1" customHeight="1">
      <c r="A100" s="18" t="s">
        <v>103</v>
      </c>
      <c r="B100" s="18" t="s">
        <v>54</v>
      </c>
      <c r="C100" s="18"/>
      <c r="D100" s="18" t="s">
        <v>55</v>
      </c>
      <c r="E100" s="19" t="s">
        <v>56</v>
      </c>
      <c r="F100" s="29" t="s">
        <v>219</v>
      </c>
      <c r="G100" s="29" t="s">
        <v>220</v>
      </c>
    </row>
    <row r="101" spans="1:7" s="17" customFormat="1" ht="27" hidden="1" customHeight="1">
      <c r="A101" s="30"/>
      <c r="B101" s="9">
        <v>1</v>
      </c>
      <c r="C101" s="9"/>
      <c r="D101" s="11" t="s">
        <v>84</v>
      </c>
      <c r="E101" s="10">
        <v>420</v>
      </c>
      <c r="F101" s="8">
        <f>E101*0.65</f>
        <v>273</v>
      </c>
      <c r="G101" s="8">
        <f>E101*0.6</f>
        <v>252</v>
      </c>
    </row>
    <row r="102" spans="1:7" s="17" customFormat="1" ht="27" hidden="1" customHeight="1">
      <c r="A102" s="30"/>
      <c r="B102" s="9">
        <v>2</v>
      </c>
      <c r="C102" s="9"/>
      <c r="D102" s="11" t="s">
        <v>85</v>
      </c>
      <c r="E102" s="10">
        <v>470</v>
      </c>
      <c r="F102" s="8">
        <f>E102*0.65</f>
        <v>305.5</v>
      </c>
      <c r="G102" s="8">
        <f>E102*0.6</f>
        <v>282</v>
      </c>
    </row>
    <row r="103" spans="1:7" ht="26.45" customHeight="1">
      <c r="A103" s="30"/>
      <c r="B103" s="9">
        <v>2</v>
      </c>
      <c r="C103" s="9" t="s">
        <v>613</v>
      </c>
      <c r="D103" s="15" t="s">
        <v>614</v>
      </c>
      <c r="E103" s="10">
        <v>352</v>
      </c>
      <c r="F103" s="8">
        <f>E103*0.65</f>
        <v>228.8</v>
      </c>
      <c r="G103" s="8">
        <f>E103*0.55</f>
        <v>193.60000000000002</v>
      </c>
    </row>
  </sheetData>
  <mergeCells count="18">
    <mergeCell ref="A99:G99"/>
    <mergeCell ref="A40:G40"/>
    <mergeCell ref="A48:G48"/>
    <mergeCell ref="A69:G69"/>
    <mergeCell ref="A71:G71"/>
    <mergeCell ref="A78:G78"/>
    <mergeCell ref="A81:G81"/>
    <mergeCell ref="A36:G36"/>
    <mergeCell ref="A38:G38"/>
    <mergeCell ref="A88:G88"/>
    <mergeCell ref="A91:G91"/>
    <mergeCell ref="A1:G1"/>
    <mergeCell ref="A15:G15"/>
    <mergeCell ref="A25:G25"/>
    <mergeCell ref="A27:G27"/>
    <mergeCell ref="A6:G6"/>
    <mergeCell ref="A20:G20"/>
    <mergeCell ref="A3:G3"/>
  </mergeCells>
  <phoneticPr fontId="1" type="noConversion"/>
  <pageMargins left="0.31496062992125984" right="0.31496062992125984" top="0.74803149606299213" bottom="0.74803149606299213" header="0.31496062992125984" footer="0.31496062992125984"/>
  <pageSetup paperSize="9" scale="80" orientation="portrait" r:id="rId1"/>
  <headerFooter>
    <oddHeader>&amp;L&amp;"Arial Unicode MS,粗體"&amp;22ARMASPEED 2022 Alloy Type Intake Price List</oddHeader>
    <oddFooter>&amp;L&amp;"Arial Unicode MS,標準"email: info@armaspeed.com&amp;C&amp;"Arial Unicode MS,標準"web: www.armaspeed.com&amp;R&amp;P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8526F-48B3-4CB0-9CAF-C056BDBEE837}">
  <dimension ref="A1:H27"/>
  <sheetViews>
    <sheetView topLeftCell="A11" zoomScaleNormal="100" zoomScaleSheetLayoutView="90" workbookViewId="0">
      <selection activeCell="N5" sqref="N5"/>
    </sheetView>
  </sheetViews>
  <sheetFormatPr defaultColWidth="9" defaultRowHeight="15.75"/>
  <cols>
    <col min="1" max="2" width="6.625" customWidth="1"/>
    <col min="3" max="3" width="16.125" style="58" customWidth="1"/>
    <col min="4" max="4" width="41.875" customWidth="1"/>
    <col min="5" max="6" width="10.125" bestFit="1" customWidth="1"/>
    <col min="7" max="7" width="12.5" customWidth="1"/>
    <col min="8" max="8" width="13.375" customWidth="1"/>
  </cols>
  <sheetData>
    <row r="1" spans="1:8" s="17" customFormat="1" ht="27" customHeight="1">
      <c r="A1" s="117" t="s">
        <v>926</v>
      </c>
      <c r="B1" s="117"/>
      <c r="C1" s="117"/>
      <c r="D1" s="117"/>
      <c r="E1" s="117"/>
      <c r="F1" s="117"/>
      <c r="G1" s="117"/>
      <c r="H1" s="117"/>
    </row>
    <row r="2" spans="1:8" s="17" customFormat="1" ht="51" customHeight="1">
      <c r="A2" s="18" t="s">
        <v>103</v>
      </c>
      <c r="B2" s="18" t="s">
        <v>54</v>
      </c>
      <c r="C2" s="57" t="s">
        <v>298</v>
      </c>
      <c r="D2" s="18" t="s">
        <v>55</v>
      </c>
      <c r="E2" s="72" t="s">
        <v>56</v>
      </c>
      <c r="F2" s="73" t="s">
        <v>816</v>
      </c>
      <c r="G2" s="73" t="s">
        <v>817</v>
      </c>
      <c r="H2" s="73" t="s">
        <v>818</v>
      </c>
    </row>
    <row r="3" spans="1:8" s="17" customFormat="1" ht="32.1" customHeight="1">
      <c r="A3" s="118" t="s">
        <v>921</v>
      </c>
      <c r="B3" s="118"/>
      <c r="C3" s="118"/>
      <c r="D3" s="118"/>
      <c r="E3" s="118"/>
      <c r="F3" s="118"/>
      <c r="G3" s="118"/>
      <c r="H3" s="118"/>
    </row>
    <row r="4" spans="1:8" s="17" customFormat="1" ht="32.1" customHeight="1">
      <c r="A4" s="30"/>
      <c r="B4" s="55">
        <v>1</v>
      </c>
      <c r="C4" s="23" t="s">
        <v>909</v>
      </c>
      <c r="D4" s="23" t="s">
        <v>950</v>
      </c>
      <c r="E4" s="8">
        <v>310</v>
      </c>
      <c r="F4" s="56">
        <f>E4*0.75</f>
        <v>232.5</v>
      </c>
      <c r="G4" s="56">
        <f>E4*0.7</f>
        <v>217</v>
      </c>
      <c r="H4" s="56">
        <f>E4*0.65</f>
        <v>201.5</v>
      </c>
    </row>
    <row r="5" spans="1:8" s="17" customFormat="1" ht="32.1" customHeight="1">
      <c r="A5" s="30"/>
      <c r="B5" s="55">
        <v>2</v>
      </c>
      <c r="C5" s="23" t="s">
        <v>910</v>
      </c>
      <c r="D5" s="23" t="s">
        <v>912</v>
      </c>
      <c r="E5" s="8">
        <v>310</v>
      </c>
      <c r="F5" s="56">
        <f t="shared" ref="F5:F9" si="0">E5*0.75</f>
        <v>232.5</v>
      </c>
      <c r="G5" s="56">
        <f t="shared" ref="G5:G6" si="1">E5*0.7</f>
        <v>217</v>
      </c>
      <c r="H5" s="56">
        <f t="shared" ref="H5:H9" si="2">E5*0.65</f>
        <v>201.5</v>
      </c>
    </row>
    <row r="6" spans="1:8" s="17" customFormat="1" ht="32.1" customHeight="1">
      <c r="A6" s="30"/>
      <c r="B6" s="55">
        <v>3</v>
      </c>
      <c r="C6" s="23" t="s">
        <v>907</v>
      </c>
      <c r="D6" s="34" t="s">
        <v>951</v>
      </c>
      <c r="E6" s="8">
        <v>350</v>
      </c>
      <c r="F6" s="56">
        <f t="shared" si="0"/>
        <v>262.5</v>
      </c>
      <c r="G6" s="56">
        <f t="shared" si="1"/>
        <v>244.99999999999997</v>
      </c>
      <c r="H6" s="56">
        <f t="shared" si="2"/>
        <v>227.5</v>
      </c>
    </row>
    <row r="7" spans="1:8" s="17" customFormat="1" ht="32.1" customHeight="1">
      <c r="A7" s="30"/>
      <c r="B7" s="55">
        <v>4</v>
      </c>
      <c r="C7" s="23" t="s">
        <v>908</v>
      </c>
      <c r="D7" s="34" t="s">
        <v>911</v>
      </c>
      <c r="E7" s="8">
        <v>350</v>
      </c>
      <c r="F7" s="56">
        <f t="shared" si="0"/>
        <v>262.5</v>
      </c>
      <c r="G7" s="56">
        <f>E7*0.7</f>
        <v>244.99999999999997</v>
      </c>
      <c r="H7" s="56">
        <f t="shared" si="2"/>
        <v>227.5</v>
      </c>
    </row>
    <row r="8" spans="1:8" s="17" customFormat="1" ht="32.1" customHeight="1">
      <c r="A8" s="30"/>
      <c r="B8" s="55">
        <v>5</v>
      </c>
      <c r="C8" s="23" t="s">
        <v>913</v>
      </c>
      <c r="D8" s="34" t="s">
        <v>915</v>
      </c>
      <c r="E8" s="8">
        <v>590</v>
      </c>
      <c r="F8" s="56">
        <f t="shared" si="0"/>
        <v>442.5</v>
      </c>
      <c r="G8" s="56">
        <f>E8*0.7</f>
        <v>413</v>
      </c>
      <c r="H8" s="56">
        <f t="shared" si="2"/>
        <v>383.5</v>
      </c>
    </row>
    <row r="9" spans="1:8" s="17" customFormat="1" ht="32.1" customHeight="1">
      <c r="A9" s="30"/>
      <c r="B9" s="55">
        <v>6</v>
      </c>
      <c r="C9" s="23" t="s">
        <v>914</v>
      </c>
      <c r="D9" s="34" t="s">
        <v>916</v>
      </c>
      <c r="E9" s="8">
        <v>590</v>
      </c>
      <c r="F9" s="56">
        <f t="shared" si="0"/>
        <v>442.5</v>
      </c>
      <c r="G9" s="56">
        <f t="shared" ref="G9" si="3">E9*0.7</f>
        <v>413</v>
      </c>
      <c r="H9" s="56">
        <f t="shared" si="2"/>
        <v>383.5</v>
      </c>
    </row>
    <row r="10" spans="1:8" s="17" customFormat="1" ht="32.1" customHeight="1">
      <c r="A10" s="118" t="s">
        <v>925</v>
      </c>
      <c r="B10" s="118"/>
      <c r="C10" s="118"/>
      <c r="D10" s="118"/>
      <c r="E10" s="118"/>
      <c r="F10" s="118"/>
      <c r="G10" s="118"/>
      <c r="H10" s="118"/>
    </row>
    <row r="11" spans="1:8" s="17" customFormat="1" ht="32.1" customHeight="1">
      <c r="A11" s="59"/>
      <c r="B11" s="55">
        <v>1</v>
      </c>
      <c r="C11" s="23" t="s">
        <v>928</v>
      </c>
      <c r="D11" s="34" t="s">
        <v>927</v>
      </c>
      <c r="E11" s="8">
        <v>320</v>
      </c>
      <c r="F11" s="56">
        <f>E11*0.75</f>
        <v>240</v>
      </c>
      <c r="G11" s="56">
        <f>E11*0.7</f>
        <v>224</v>
      </c>
      <c r="H11" s="56">
        <f>E11*0.65</f>
        <v>208</v>
      </c>
    </row>
    <row r="12" spans="1:8" s="17" customFormat="1" ht="32.1" customHeight="1">
      <c r="A12" s="59"/>
      <c r="B12" s="55">
        <v>2</v>
      </c>
      <c r="C12" s="23" t="s">
        <v>929</v>
      </c>
      <c r="D12" s="34" t="s">
        <v>930</v>
      </c>
      <c r="E12" s="8">
        <v>320</v>
      </c>
      <c r="F12" s="56">
        <f t="shared" ref="F12:F18" si="4">E12*0.75</f>
        <v>240</v>
      </c>
      <c r="G12" s="56">
        <f t="shared" ref="G12:G18" si="5">E12*0.7</f>
        <v>224</v>
      </c>
      <c r="H12" s="56">
        <f t="shared" ref="H12:H18" si="6">E12*0.65</f>
        <v>208</v>
      </c>
    </row>
    <row r="13" spans="1:8" s="17" customFormat="1" ht="32.1" customHeight="1">
      <c r="A13" s="59"/>
      <c r="B13" s="55">
        <v>3</v>
      </c>
      <c r="C13" s="23" t="s">
        <v>932</v>
      </c>
      <c r="D13" s="23" t="s">
        <v>931</v>
      </c>
      <c r="E13" s="8">
        <v>370</v>
      </c>
      <c r="F13" s="56">
        <f t="shared" si="4"/>
        <v>277.5</v>
      </c>
      <c r="G13" s="56">
        <f t="shared" si="5"/>
        <v>259</v>
      </c>
      <c r="H13" s="56">
        <f t="shared" si="6"/>
        <v>240.5</v>
      </c>
    </row>
    <row r="14" spans="1:8" s="17" customFormat="1" ht="32.1" customHeight="1">
      <c r="A14" s="59"/>
      <c r="B14" s="55">
        <v>4</v>
      </c>
      <c r="C14" s="23" t="s">
        <v>933</v>
      </c>
      <c r="D14" s="23" t="s">
        <v>935</v>
      </c>
      <c r="E14" s="8">
        <v>370</v>
      </c>
      <c r="F14" s="56">
        <f t="shared" si="4"/>
        <v>277.5</v>
      </c>
      <c r="G14" s="56">
        <f t="shared" si="5"/>
        <v>259</v>
      </c>
      <c r="H14" s="56">
        <f t="shared" si="6"/>
        <v>240.5</v>
      </c>
    </row>
    <row r="15" spans="1:8" s="17" customFormat="1" ht="32.1" customHeight="1">
      <c r="A15" s="30"/>
      <c r="B15" s="55">
        <v>5</v>
      </c>
      <c r="C15" s="23" t="s">
        <v>936</v>
      </c>
      <c r="D15" s="23" t="s">
        <v>934</v>
      </c>
      <c r="E15" s="8">
        <v>330</v>
      </c>
      <c r="F15" s="56">
        <f t="shared" si="4"/>
        <v>247.5</v>
      </c>
      <c r="G15" s="56">
        <f t="shared" si="5"/>
        <v>230.99999999999997</v>
      </c>
      <c r="H15" s="56">
        <f t="shared" si="6"/>
        <v>214.5</v>
      </c>
    </row>
    <row r="16" spans="1:8" s="17" customFormat="1" ht="32.1" customHeight="1">
      <c r="A16" s="30"/>
      <c r="B16" s="55">
        <v>6</v>
      </c>
      <c r="C16" s="23" t="s">
        <v>938</v>
      </c>
      <c r="D16" s="23" t="s">
        <v>937</v>
      </c>
      <c r="E16" s="8">
        <v>330</v>
      </c>
      <c r="F16" s="56">
        <f t="shared" si="4"/>
        <v>247.5</v>
      </c>
      <c r="G16" s="56">
        <f t="shared" si="5"/>
        <v>230.99999999999997</v>
      </c>
      <c r="H16" s="56">
        <f t="shared" si="6"/>
        <v>214.5</v>
      </c>
    </row>
    <row r="17" spans="1:8" s="17" customFormat="1" ht="32.1" customHeight="1">
      <c r="A17" s="30"/>
      <c r="B17" s="55">
        <v>7</v>
      </c>
      <c r="C17" s="23" t="s">
        <v>939</v>
      </c>
      <c r="D17" s="23" t="s">
        <v>941</v>
      </c>
      <c r="E17" s="8">
        <v>790</v>
      </c>
      <c r="F17" s="56">
        <f t="shared" si="4"/>
        <v>592.5</v>
      </c>
      <c r="G17" s="56">
        <f t="shared" si="5"/>
        <v>553</v>
      </c>
      <c r="H17" s="56">
        <f t="shared" si="6"/>
        <v>513.5</v>
      </c>
    </row>
    <row r="18" spans="1:8" s="17" customFormat="1" ht="32.1" customHeight="1">
      <c r="A18" s="30"/>
      <c r="B18" s="55">
        <v>8</v>
      </c>
      <c r="C18" s="23" t="s">
        <v>940</v>
      </c>
      <c r="D18" s="23" t="s">
        <v>942</v>
      </c>
      <c r="E18" s="8">
        <v>790</v>
      </c>
      <c r="F18" s="56">
        <f t="shared" si="4"/>
        <v>592.5</v>
      </c>
      <c r="G18" s="56">
        <f t="shared" si="5"/>
        <v>553</v>
      </c>
      <c r="H18" s="56">
        <f t="shared" si="6"/>
        <v>513.5</v>
      </c>
    </row>
    <row r="19" spans="1:8" s="17" customFormat="1" ht="55.7" customHeight="1">
      <c r="A19" s="126" t="s">
        <v>900</v>
      </c>
      <c r="B19" s="127"/>
      <c r="C19" s="127"/>
      <c r="D19" s="127"/>
      <c r="E19" s="127"/>
      <c r="F19" s="127"/>
      <c r="G19" s="127"/>
      <c r="H19" s="128"/>
    </row>
    <row r="20" spans="1:8" s="17" customFormat="1" ht="32.1" customHeight="1">
      <c r="A20" s="22"/>
      <c r="B20" s="22">
        <v>1</v>
      </c>
      <c r="C20" s="23" t="s">
        <v>978</v>
      </c>
      <c r="D20" s="71" t="s">
        <v>946</v>
      </c>
      <c r="E20" s="8">
        <v>310</v>
      </c>
      <c r="F20" s="8">
        <f>E20*0.75</f>
        <v>232.5</v>
      </c>
      <c r="G20" s="8">
        <f>E20*0.7</f>
        <v>217</v>
      </c>
      <c r="H20" s="8">
        <f>E20*0.65</f>
        <v>201.5</v>
      </c>
    </row>
    <row r="21" spans="1:8" s="17" customFormat="1" ht="32.1" customHeight="1">
      <c r="A21" s="22"/>
      <c r="B21" s="22">
        <v>2</v>
      </c>
      <c r="C21" s="23" t="s">
        <v>979</v>
      </c>
      <c r="D21" s="71" t="s">
        <v>947</v>
      </c>
      <c r="E21" s="8">
        <v>310</v>
      </c>
      <c r="F21" s="8">
        <f>E21*0.75</f>
        <v>232.5</v>
      </c>
      <c r="G21" s="8">
        <f>E21*0.7</f>
        <v>217</v>
      </c>
      <c r="H21" s="8">
        <f>E21*0.65</f>
        <v>201.5</v>
      </c>
    </row>
    <row r="22" spans="1:8" s="17" customFormat="1" ht="32.1" customHeight="1">
      <c r="A22" s="22"/>
      <c r="B22" s="22">
        <v>3</v>
      </c>
      <c r="C22" s="23" t="s">
        <v>980</v>
      </c>
      <c r="D22" s="71" t="s">
        <v>948</v>
      </c>
      <c r="E22" s="8">
        <v>350</v>
      </c>
      <c r="F22" s="8">
        <f>E22*0.75</f>
        <v>262.5</v>
      </c>
      <c r="G22" s="8">
        <f>E22*0.7</f>
        <v>244.99999999999997</v>
      </c>
      <c r="H22" s="8">
        <f>E22*0.65</f>
        <v>227.5</v>
      </c>
    </row>
    <row r="23" spans="1:8" s="17" customFormat="1" ht="32.1" customHeight="1">
      <c r="A23" s="22"/>
      <c r="B23" s="22">
        <v>4</v>
      </c>
      <c r="C23" s="23" t="s">
        <v>981</v>
      </c>
      <c r="D23" s="71" t="s">
        <v>949</v>
      </c>
      <c r="E23" s="8">
        <v>350</v>
      </c>
      <c r="F23" s="8">
        <f t="shared" ref="F23:F27" si="7">E23*0.75</f>
        <v>262.5</v>
      </c>
      <c r="G23" s="8">
        <f t="shared" ref="G23:G27" si="8">E23*0.7</f>
        <v>244.99999999999997</v>
      </c>
      <c r="H23" s="8">
        <f t="shared" ref="H23:H27" si="9">E23*0.65</f>
        <v>227.5</v>
      </c>
    </row>
    <row r="24" spans="1:8" s="17" customFormat="1" ht="32.1" customHeight="1">
      <c r="A24" s="22"/>
      <c r="B24" s="22">
        <v>5</v>
      </c>
      <c r="C24" s="23" t="s">
        <v>984</v>
      </c>
      <c r="D24" s="71" t="s">
        <v>986</v>
      </c>
      <c r="E24" s="8">
        <v>330</v>
      </c>
      <c r="F24" s="8">
        <f t="shared" ref="F24:F25" si="10">E24*0.75</f>
        <v>247.5</v>
      </c>
      <c r="G24" s="8">
        <f t="shared" ref="G24:G25" si="11">E24*0.7</f>
        <v>230.99999999999997</v>
      </c>
      <c r="H24" s="8">
        <f t="shared" ref="H24:H25" si="12">E24*0.65</f>
        <v>214.5</v>
      </c>
    </row>
    <row r="25" spans="1:8" s="17" customFormat="1" ht="32.1" customHeight="1">
      <c r="A25" s="22"/>
      <c r="B25" s="22">
        <v>6</v>
      </c>
      <c r="C25" s="23" t="s">
        <v>985</v>
      </c>
      <c r="D25" s="71" t="s">
        <v>987</v>
      </c>
      <c r="E25" s="8">
        <v>330</v>
      </c>
      <c r="F25" s="8">
        <f t="shared" si="10"/>
        <v>247.5</v>
      </c>
      <c r="G25" s="8">
        <f t="shared" si="11"/>
        <v>230.99999999999997</v>
      </c>
      <c r="H25" s="8">
        <f t="shared" si="12"/>
        <v>214.5</v>
      </c>
    </row>
    <row r="26" spans="1:8" s="17" customFormat="1" ht="32.1" customHeight="1">
      <c r="A26" s="22"/>
      <c r="B26" s="22">
        <v>7</v>
      </c>
      <c r="C26" s="23" t="s">
        <v>944</v>
      </c>
      <c r="D26" s="76" t="s">
        <v>988</v>
      </c>
      <c r="E26" s="8">
        <v>790</v>
      </c>
      <c r="F26" s="8">
        <f t="shared" si="7"/>
        <v>592.5</v>
      </c>
      <c r="G26" s="8">
        <f t="shared" si="8"/>
        <v>553</v>
      </c>
      <c r="H26" s="8">
        <f t="shared" si="9"/>
        <v>513.5</v>
      </c>
    </row>
    <row r="27" spans="1:8" s="17" customFormat="1" ht="32.1" customHeight="1">
      <c r="A27" s="22"/>
      <c r="B27" s="22">
        <v>8</v>
      </c>
      <c r="C27" s="23" t="s">
        <v>945</v>
      </c>
      <c r="D27" s="76" t="s">
        <v>989</v>
      </c>
      <c r="E27" s="8">
        <v>790</v>
      </c>
      <c r="F27" s="8">
        <f t="shared" si="7"/>
        <v>592.5</v>
      </c>
      <c r="G27" s="8">
        <f t="shared" si="8"/>
        <v>553</v>
      </c>
      <c r="H27" s="8">
        <f t="shared" si="9"/>
        <v>513.5</v>
      </c>
    </row>
  </sheetData>
  <mergeCells count="4">
    <mergeCell ref="A1:H1"/>
    <mergeCell ref="A3:H3"/>
    <mergeCell ref="A10:H10"/>
    <mergeCell ref="A19:H19"/>
  </mergeCells>
  <phoneticPr fontId="1" type="noConversion"/>
  <pageMargins left="0.31496062992125984" right="0.31496062992125984" top="0.74803149606299213" bottom="0.74803149606299213" header="0.31496062992125984" footer="0.31496062992125984"/>
  <pageSetup paperSize="9" scale="73" orientation="portrait" r:id="rId1"/>
  <headerFooter>
    <oddHeader>&amp;L&amp;"Arial Unicode MS,粗體"&amp;22ARMASPEED 2022 Carbon Fiber Intake Price List</oddHeader>
    <oddFooter>&amp;L&amp;"Arial Unicode MS,標準"email: info@armaspeed.com&amp;C&amp;"Arial Unicode MS,標準"web: www.armaspeed.com&amp;R&amp;P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39"/>
  <sheetViews>
    <sheetView topLeftCell="A3" zoomScale="85" zoomScaleNormal="85" zoomScaleSheetLayoutView="90" workbookViewId="0">
      <selection activeCell="C8" sqref="C8"/>
    </sheetView>
  </sheetViews>
  <sheetFormatPr defaultColWidth="8.875" defaultRowHeight="15.75"/>
  <cols>
    <col min="1" max="1" width="6.625" customWidth="1"/>
    <col min="2" max="2" width="15.375" customWidth="1"/>
    <col min="3" max="3" width="42.625" customWidth="1"/>
    <col min="4" max="4" width="11.125" customWidth="1"/>
    <col min="5" max="5" width="12" customWidth="1"/>
    <col min="6" max="6" width="10.375" customWidth="1"/>
  </cols>
  <sheetData>
    <row r="1" spans="1:6" s="17" customFormat="1" ht="57" customHeight="1">
      <c r="A1" s="18" t="s">
        <v>54</v>
      </c>
      <c r="B1" s="18" t="s">
        <v>298</v>
      </c>
      <c r="C1" s="18" t="s">
        <v>55</v>
      </c>
      <c r="D1" s="19" t="s">
        <v>56</v>
      </c>
      <c r="E1" s="29" t="s">
        <v>565</v>
      </c>
      <c r="F1" s="29" t="s">
        <v>566</v>
      </c>
    </row>
    <row r="2" spans="1:6" s="17" customFormat="1" ht="37.35" customHeight="1">
      <c r="A2" s="126" t="s">
        <v>62</v>
      </c>
      <c r="B2" s="127"/>
      <c r="C2" s="127"/>
      <c r="D2" s="127"/>
      <c r="E2" s="127"/>
      <c r="F2" s="128"/>
    </row>
    <row r="3" spans="1:6" s="17" customFormat="1" ht="58.5" customHeight="1">
      <c r="A3" s="9">
        <v>1</v>
      </c>
      <c r="B3" s="25" t="s">
        <v>591</v>
      </c>
      <c r="C3" s="37" t="s">
        <v>735</v>
      </c>
      <c r="D3" s="8">
        <v>96</v>
      </c>
      <c r="E3" s="8">
        <f t="shared" ref="E3:E6" si="0">D3*0.7</f>
        <v>67.199999999999989</v>
      </c>
      <c r="F3" s="8">
        <f t="shared" ref="F3:F6" si="1">D3*0.6</f>
        <v>57.599999999999994</v>
      </c>
    </row>
    <row r="4" spans="1:6" s="17" customFormat="1" ht="58.5" customHeight="1">
      <c r="A4" s="9">
        <v>2</v>
      </c>
      <c r="B4" s="25" t="s">
        <v>592</v>
      </c>
      <c r="C4" s="37" t="s">
        <v>595</v>
      </c>
      <c r="D4" s="8">
        <v>136</v>
      </c>
      <c r="E4" s="8">
        <f t="shared" si="0"/>
        <v>95.199999999999989</v>
      </c>
      <c r="F4" s="8">
        <f t="shared" si="1"/>
        <v>81.599999999999994</v>
      </c>
    </row>
    <row r="5" spans="1:6" s="17" customFormat="1" ht="58.5" customHeight="1">
      <c r="A5" s="9">
        <v>3</v>
      </c>
      <c r="B5" s="25" t="s">
        <v>707</v>
      </c>
      <c r="C5" s="37" t="s">
        <v>708</v>
      </c>
      <c r="D5" s="8">
        <v>110</v>
      </c>
      <c r="E5" s="8">
        <f t="shared" si="0"/>
        <v>77</v>
      </c>
      <c r="F5" s="8">
        <f t="shared" si="1"/>
        <v>66</v>
      </c>
    </row>
    <row r="6" spans="1:6" s="17" customFormat="1" ht="58.5" customHeight="1">
      <c r="A6" s="9">
        <v>4</v>
      </c>
      <c r="B6" s="25" t="s">
        <v>709</v>
      </c>
      <c r="C6" s="37" t="s">
        <v>736</v>
      </c>
      <c r="D6" s="8">
        <v>150</v>
      </c>
      <c r="E6" s="8">
        <f t="shared" si="0"/>
        <v>105</v>
      </c>
      <c r="F6" s="8">
        <f t="shared" si="1"/>
        <v>90</v>
      </c>
    </row>
    <row r="7" spans="1:6" s="17" customFormat="1" ht="58.5" customHeight="1">
      <c r="A7" s="126" t="s">
        <v>59</v>
      </c>
      <c r="B7" s="127"/>
      <c r="C7" s="127"/>
      <c r="D7" s="127"/>
      <c r="E7" s="127"/>
      <c r="F7" s="128"/>
    </row>
    <row r="8" spans="1:6" s="17" customFormat="1" ht="58.5" customHeight="1">
      <c r="A8" s="9">
        <v>1</v>
      </c>
      <c r="B8" s="25" t="s">
        <v>520</v>
      </c>
      <c r="C8" s="37" t="s">
        <v>765</v>
      </c>
      <c r="D8" s="8">
        <v>90</v>
      </c>
      <c r="E8" s="8">
        <f t="shared" ref="E8:E15" si="2">D8*0.7</f>
        <v>62.999999999999993</v>
      </c>
      <c r="F8" s="8">
        <f t="shared" ref="F8:F15" si="3">D8*0.6</f>
        <v>54</v>
      </c>
    </row>
    <row r="9" spans="1:6" s="17" customFormat="1" ht="58.5" customHeight="1">
      <c r="A9" s="9">
        <v>2</v>
      </c>
      <c r="B9" s="25" t="s">
        <v>561</v>
      </c>
      <c r="C9" s="37" t="s">
        <v>560</v>
      </c>
      <c r="D9" s="8">
        <v>130</v>
      </c>
      <c r="E9" s="8">
        <f t="shared" si="2"/>
        <v>91</v>
      </c>
      <c r="F9" s="8">
        <f t="shared" si="3"/>
        <v>78</v>
      </c>
    </row>
    <row r="10" spans="1:6" s="17" customFormat="1" ht="58.5" customHeight="1">
      <c r="A10" s="9">
        <v>3</v>
      </c>
      <c r="B10" s="25" t="s">
        <v>555</v>
      </c>
      <c r="C10" s="37" t="s">
        <v>606</v>
      </c>
      <c r="D10" s="8">
        <v>96</v>
      </c>
      <c r="E10" s="8">
        <f t="shared" si="2"/>
        <v>67.199999999999989</v>
      </c>
      <c r="F10" s="8">
        <f t="shared" si="3"/>
        <v>57.599999999999994</v>
      </c>
    </row>
    <row r="11" spans="1:6" s="17" customFormat="1" ht="58.5" customHeight="1">
      <c r="A11" s="9">
        <v>4</v>
      </c>
      <c r="B11" s="25" t="s">
        <v>556</v>
      </c>
      <c r="C11" s="37" t="s">
        <v>611</v>
      </c>
      <c r="D11" s="8">
        <v>136</v>
      </c>
      <c r="E11" s="8">
        <f t="shared" si="2"/>
        <v>95.199999999999989</v>
      </c>
      <c r="F11" s="8">
        <f t="shared" si="3"/>
        <v>81.599999999999994</v>
      </c>
    </row>
    <row r="12" spans="1:6" s="17" customFormat="1" ht="58.5" customHeight="1">
      <c r="A12" s="9">
        <v>5</v>
      </c>
      <c r="B12" s="25" t="s">
        <v>641</v>
      </c>
      <c r="C12" s="37" t="s">
        <v>645</v>
      </c>
      <c r="D12" s="8">
        <v>136</v>
      </c>
      <c r="E12" s="8">
        <f t="shared" si="2"/>
        <v>95.199999999999989</v>
      </c>
      <c r="F12" s="8">
        <f t="shared" si="3"/>
        <v>81.599999999999994</v>
      </c>
    </row>
    <row r="13" spans="1:6" s="17" customFormat="1" ht="58.5" customHeight="1">
      <c r="A13" s="9">
        <v>6</v>
      </c>
      <c r="B13" s="25" t="s">
        <v>538</v>
      </c>
      <c r="C13" s="37" t="s">
        <v>539</v>
      </c>
      <c r="D13" s="8">
        <v>96</v>
      </c>
      <c r="E13" s="8">
        <f t="shared" si="2"/>
        <v>67.199999999999989</v>
      </c>
      <c r="F13" s="8">
        <f t="shared" si="3"/>
        <v>57.599999999999994</v>
      </c>
    </row>
    <row r="14" spans="1:6" s="17" customFormat="1" ht="58.5" customHeight="1">
      <c r="A14" s="9">
        <v>7</v>
      </c>
      <c r="B14" s="25" t="s">
        <v>563</v>
      </c>
      <c r="C14" s="37" t="s">
        <v>562</v>
      </c>
      <c r="D14" s="8">
        <v>136</v>
      </c>
      <c r="E14" s="8">
        <f t="shared" si="2"/>
        <v>95.199999999999989</v>
      </c>
      <c r="F14" s="8">
        <f t="shared" si="3"/>
        <v>81.599999999999994</v>
      </c>
    </row>
    <row r="15" spans="1:6" s="17" customFormat="1" ht="58.5" customHeight="1">
      <c r="A15" s="9">
        <v>8</v>
      </c>
      <c r="B15" s="25" t="s">
        <v>640</v>
      </c>
      <c r="C15" s="37" t="s">
        <v>639</v>
      </c>
      <c r="D15" s="8">
        <v>136</v>
      </c>
      <c r="E15" s="8">
        <f t="shared" si="2"/>
        <v>95.199999999999989</v>
      </c>
      <c r="F15" s="8">
        <f t="shared" si="3"/>
        <v>81.599999999999994</v>
      </c>
    </row>
    <row r="16" spans="1:6" s="17" customFormat="1" ht="58.5" customHeight="1">
      <c r="A16" s="126" t="s">
        <v>738</v>
      </c>
      <c r="B16" s="127"/>
      <c r="C16" s="127"/>
      <c r="D16" s="127"/>
      <c r="E16" s="127"/>
      <c r="F16" s="128"/>
    </row>
    <row r="17" spans="1:6" s="17" customFormat="1" ht="58.5" customHeight="1">
      <c r="A17" s="9">
        <v>1</v>
      </c>
      <c r="B17" s="25" t="s">
        <v>630</v>
      </c>
      <c r="C17" s="37" t="s">
        <v>631</v>
      </c>
      <c r="D17" s="8">
        <v>90</v>
      </c>
      <c r="E17" s="8">
        <f t="shared" ref="E17:E19" si="4">D17*0.7</f>
        <v>62.999999999999993</v>
      </c>
      <c r="F17" s="8">
        <f t="shared" ref="F17:F19" si="5">D17*0.6</f>
        <v>54</v>
      </c>
    </row>
    <row r="18" spans="1:6" s="17" customFormat="1" ht="58.5" customHeight="1">
      <c r="A18" s="9">
        <v>2</v>
      </c>
      <c r="B18" s="25" t="s">
        <v>632</v>
      </c>
      <c r="C18" s="37" t="s">
        <v>633</v>
      </c>
      <c r="D18" s="8">
        <v>130</v>
      </c>
      <c r="E18" s="8">
        <f t="shared" si="4"/>
        <v>91</v>
      </c>
      <c r="F18" s="8">
        <f t="shared" si="5"/>
        <v>78</v>
      </c>
    </row>
    <row r="19" spans="1:6" s="17" customFormat="1" ht="58.5" customHeight="1">
      <c r="A19" s="62">
        <v>3</v>
      </c>
      <c r="B19" s="25" t="s">
        <v>643</v>
      </c>
      <c r="C19" s="37" t="s">
        <v>647</v>
      </c>
      <c r="D19" s="8">
        <v>130</v>
      </c>
      <c r="E19" s="8">
        <f t="shared" si="4"/>
        <v>91</v>
      </c>
      <c r="F19" s="8">
        <f t="shared" si="5"/>
        <v>78</v>
      </c>
    </row>
    <row r="20" spans="1:6" s="17" customFormat="1" ht="58.5" customHeight="1">
      <c r="A20" s="126" t="s">
        <v>739</v>
      </c>
      <c r="B20" s="127"/>
      <c r="C20" s="127"/>
      <c r="D20" s="127"/>
      <c r="E20" s="127"/>
      <c r="F20" s="128"/>
    </row>
    <row r="21" spans="1:6" s="17" customFormat="1" ht="58.5" customHeight="1">
      <c r="A21" s="9">
        <v>1</v>
      </c>
      <c r="B21" s="25" t="s">
        <v>684</v>
      </c>
      <c r="C21" s="37" t="s">
        <v>526</v>
      </c>
      <c r="D21" s="8">
        <v>88</v>
      </c>
      <c r="E21" s="8">
        <f>D21*0.7</f>
        <v>61.599999999999994</v>
      </c>
      <c r="F21" s="8">
        <f>D21*0.6</f>
        <v>52.8</v>
      </c>
    </row>
    <row r="22" spans="1:6" s="17" customFormat="1" ht="58.5" customHeight="1">
      <c r="A22" s="9">
        <v>2</v>
      </c>
      <c r="B22" s="25" t="s">
        <v>557</v>
      </c>
      <c r="C22" s="37" t="s">
        <v>583</v>
      </c>
      <c r="D22" s="8">
        <v>132</v>
      </c>
      <c r="E22" s="8">
        <f t="shared" ref="E22:E30" si="6">D22*0.7</f>
        <v>92.399999999999991</v>
      </c>
      <c r="F22" s="8">
        <f t="shared" ref="F22:F30" si="7">D22*0.6</f>
        <v>79.2</v>
      </c>
    </row>
    <row r="23" spans="1:6" s="17" customFormat="1" ht="58.5" customHeight="1">
      <c r="A23" s="9">
        <v>3</v>
      </c>
      <c r="B23" s="25" t="s">
        <v>642</v>
      </c>
      <c r="C23" s="37" t="s">
        <v>646</v>
      </c>
      <c r="D23" s="8">
        <v>132</v>
      </c>
      <c r="E23" s="8">
        <f t="shared" si="6"/>
        <v>92.399999999999991</v>
      </c>
      <c r="F23" s="8">
        <f t="shared" si="7"/>
        <v>79.2</v>
      </c>
    </row>
    <row r="24" spans="1:6" s="17" customFormat="1" ht="58.5" customHeight="1">
      <c r="A24" s="9">
        <v>4</v>
      </c>
      <c r="B24" s="25" t="s">
        <v>1005</v>
      </c>
      <c r="C24" s="37" t="s">
        <v>975</v>
      </c>
      <c r="D24" s="8">
        <v>100</v>
      </c>
      <c r="E24" s="8">
        <f t="shared" si="6"/>
        <v>70</v>
      </c>
      <c r="F24" s="8">
        <f t="shared" si="7"/>
        <v>60</v>
      </c>
    </row>
    <row r="25" spans="1:6" s="17" customFormat="1" ht="58.5" customHeight="1">
      <c r="A25" s="9">
        <v>5</v>
      </c>
      <c r="B25" s="25" t="s">
        <v>1006</v>
      </c>
      <c r="C25" s="37" t="s">
        <v>976</v>
      </c>
      <c r="D25" s="8">
        <v>136</v>
      </c>
      <c r="E25" s="8">
        <f t="shared" si="6"/>
        <v>95.199999999999989</v>
      </c>
      <c r="F25" s="8">
        <f t="shared" si="7"/>
        <v>81.599999999999994</v>
      </c>
    </row>
    <row r="26" spans="1:6" s="17" customFormat="1" ht="58.5" customHeight="1">
      <c r="A26" s="9">
        <v>6</v>
      </c>
      <c r="B26" s="25" t="s">
        <v>1007</v>
      </c>
      <c r="C26" s="37" t="s">
        <v>1009</v>
      </c>
      <c r="D26" s="8">
        <v>100</v>
      </c>
      <c r="E26" s="8">
        <f t="shared" ref="E26:E27" si="8">D26*0.7</f>
        <v>70</v>
      </c>
      <c r="F26" s="8">
        <f t="shared" ref="F26:F27" si="9">D26*0.6</f>
        <v>60</v>
      </c>
    </row>
    <row r="27" spans="1:6" s="17" customFormat="1" ht="58.5" customHeight="1">
      <c r="A27" s="9">
        <v>7</v>
      </c>
      <c r="B27" s="25" t="s">
        <v>1008</v>
      </c>
      <c r="C27" s="37" t="s">
        <v>1010</v>
      </c>
      <c r="D27" s="8">
        <v>136</v>
      </c>
      <c r="E27" s="8">
        <f t="shared" si="8"/>
        <v>95.199999999999989</v>
      </c>
      <c r="F27" s="8">
        <f t="shared" si="9"/>
        <v>81.599999999999994</v>
      </c>
    </row>
    <row r="28" spans="1:6" s="17" customFormat="1" ht="58.5" customHeight="1">
      <c r="A28" s="9">
        <v>8</v>
      </c>
      <c r="B28" s="25" t="s">
        <v>519</v>
      </c>
      <c r="C28" s="37" t="s">
        <v>525</v>
      </c>
      <c r="D28" s="8">
        <v>99</v>
      </c>
      <c r="E28" s="8">
        <f t="shared" si="6"/>
        <v>69.3</v>
      </c>
      <c r="F28" s="8">
        <f t="shared" si="7"/>
        <v>59.4</v>
      </c>
    </row>
    <row r="29" spans="1:6" s="17" customFormat="1" ht="58.5" customHeight="1">
      <c r="A29" s="9">
        <v>9</v>
      </c>
      <c r="B29" s="25" t="s">
        <v>558</v>
      </c>
      <c r="C29" s="37" t="s">
        <v>559</v>
      </c>
      <c r="D29" s="8">
        <v>143</v>
      </c>
      <c r="E29" s="8">
        <f t="shared" si="6"/>
        <v>100.1</v>
      </c>
      <c r="F29" s="8">
        <f t="shared" si="7"/>
        <v>85.8</v>
      </c>
    </row>
    <row r="30" spans="1:6" s="17" customFormat="1" ht="58.5" customHeight="1">
      <c r="A30" s="9">
        <v>10</v>
      </c>
      <c r="B30" s="25" t="s">
        <v>795</v>
      </c>
      <c r="C30" s="37" t="s">
        <v>777</v>
      </c>
      <c r="D30" s="8">
        <v>143</v>
      </c>
      <c r="E30" s="8">
        <f t="shared" si="6"/>
        <v>100.1</v>
      </c>
      <c r="F30" s="8">
        <f t="shared" si="7"/>
        <v>85.8</v>
      </c>
    </row>
    <row r="31" spans="1:6" s="17" customFormat="1" ht="58.5" customHeight="1">
      <c r="A31" s="126" t="s">
        <v>66</v>
      </c>
      <c r="B31" s="127"/>
      <c r="C31" s="127"/>
      <c r="D31" s="127"/>
      <c r="E31" s="127"/>
      <c r="F31" s="128"/>
    </row>
    <row r="32" spans="1:6" s="17" customFormat="1" ht="58.5" customHeight="1">
      <c r="A32" s="9">
        <v>1</v>
      </c>
      <c r="B32" s="25" t="s">
        <v>682</v>
      </c>
      <c r="C32" s="37" t="s">
        <v>680</v>
      </c>
      <c r="D32" s="8">
        <v>100</v>
      </c>
      <c r="E32" s="8">
        <f t="shared" ref="E32:E33" si="10">D32*0.7</f>
        <v>70</v>
      </c>
      <c r="F32" s="8">
        <f t="shared" ref="F32:F33" si="11">D32*0.6</f>
        <v>60</v>
      </c>
    </row>
    <row r="33" spans="1:6" s="17" customFormat="1" ht="58.5" customHeight="1">
      <c r="A33" s="9">
        <v>2</v>
      </c>
      <c r="B33" s="25" t="s">
        <v>683</v>
      </c>
      <c r="C33" s="37" t="s">
        <v>681</v>
      </c>
      <c r="D33" s="8">
        <v>120</v>
      </c>
      <c r="E33" s="8">
        <f t="shared" si="10"/>
        <v>84</v>
      </c>
      <c r="F33" s="8">
        <f t="shared" si="11"/>
        <v>72</v>
      </c>
    </row>
    <row r="34" spans="1:6" s="17" customFormat="1" ht="58.5" customHeight="1">
      <c r="A34" s="126" t="s">
        <v>61</v>
      </c>
      <c r="B34" s="127"/>
      <c r="C34" s="127"/>
      <c r="D34" s="127"/>
      <c r="E34" s="127"/>
      <c r="F34" s="128"/>
    </row>
    <row r="35" spans="1:6" s="17" customFormat="1" ht="58.5" customHeight="1">
      <c r="A35" s="9">
        <v>1</v>
      </c>
      <c r="B35" s="25" t="s">
        <v>512</v>
      </c>
      <c r="C35" s="37" t="s">
        <v>513</v>
      </c>
      <c r="D35" s="8">
        <v>88</v>
      </c>
      <c r="E35" s="8">
        <f t="shared" ref="E35:E39" si="12">D35*0.7</f>
        <v>61.599999999999994</v>
      </c>
      <c r="F35" s="8">
        <f>D35*0.6</f>
        <v>52.8</v>
      </c>
    </row>
    <row r="36" spans="1:6" s="17" customFormat="1" ht="47.25" customHeight="1">
      <c r="A36" s="9">
        <v>2</v>
      </c>
      <c r="B36" s="25" t="s">
        <v>564</v>
      </c>
      <c r="C36" s="37" t="s">
        <v>582</v>
      </c>
      <c r="D36" s="8">
        <v>132</v>
      </c>
      <c r="E36" s="8">
        <f t="shared" si="12"/>
        <v>92.399999999999991</v>
      </c>
      <c r="F36" s="8">
        <f t="shared" ref="F36:F39" si="13">D36*0.6</f>
        <v>79.2</v>
      </c>
    </row>
    <row r="37" spans="1:6" s="17" customFormat="1" ht="47.25" customHeight="1">
      <c r="A37" s="9">
        <v>3</v>
      </c>
      <c r="B37" s="25" t="s">
        <v>644</v>
      </c>
      <c r="C37" s="37" t="s">
        <v>648</v>
      </c>
      <c r="D37" s="8">
        <v>132</v>
      </c>
      <c r="E37" s="8">
        <f t="shared" si="12"/>
        <v>92.399999999999991</v>
      </c>
      <c r="F37" s="8">
        <f t="shared" si="13"/>
        <v>79.2</v>
      </c>
    </row>
    <row r="38" spans="1:6" s="17" customFormat="1" ht="47.25" customHeight="1">
      <c r="A38" s="9">
        <v>4</v>
      </c>
      <c r="B38" s="25" t="s">
        <v>819</v>
      </c>
      <c r="C38" s="37" t="s">
        <v>982</v>
      </c>
      <c r="D38" s="8">
        <v>110</v>
      </c>
      <c r="E38" s="8">
        <f t="shared" si="12"/>
        <v>77</v>
      </c>
      <c r="F38" s="8">
        <f t="shared" si="13"/>
        <v>66</v>
      </c>
    </row>
    <row r="39" spans="1:6" s="17" customFormat="1" ht="47.25" customHeight="1">
      <c r="A39" s="9">
        <v>5</v>
      </c>
      <c r="B39" s="25" t="s">
        <v>820</v>
      </c>
      <c r="C39" s="37" t="s">
        <v>983</v>
      </c>
      <c r="D39" s="8">
        <v>130</v>
      </c>
      <c r="E39" s="8">
        <f t="shared" si="12"/>
        <v>91</v>
      </c>
      <c r="F39" s="8">
        <f t="shared" si="13"/>
        <v>78</v>
      </c>
    </row>
  </sheetData>
  <mergeCells count="6">
    <mergeCell ref="A31:F31"/>
    <mergeCell ref="A34:F34"/>
    <mergeCell ref="A2:F2"/>
    <mergeCell ref="A7:F7"/>
    <mergeCell ref="A16:F16"/>
    <mergeCell ref="A20:F20"/>
  </mergeCells>
  <phoneticPr fontId="1" type="noConversion"/>
  <pageMargins left="0.31496062992125984" right="0.31496062992125984" top="0.74803149606299213" bottom="0.74803149606299213" header="0.31496062992125984" footer="0.31496062992125984"/>
  <pageSetup paperSize="9" scale="98" fitToHeight="0" orientation="portrait" r:id="rId1"/>
  <headerFooter>
    <oddHeader>&amp;L&amp;"Arial Unicode MS,粗體"&amp;22ARMASPEED 2022 Paddle Shifter Price List</oddHeader>
    <oddFooter>&amp;L&amp;"Arial Unicode MS,標準"email: info@armaspeed.com&amp;C&amp;"Arial Unicode MS,標準"web: www.armaspeed.com&amp;R&amp;P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8"/>
  <sheetViews>
    <sheetView zoomScaleNormal="100" workbookViewId="0">
      <selection sqref="A1:G1"/>
    </sheetView>
  </sheetViews>
  <sheetFormatPr defaultColWidth="11" defaultRowHeight="15.75"/>
  <cols>
    <col min="1" max="1" width="5.5" customWidth="1"/>
    <col min="2" max="2" width="12.125" customWidth="1"/>
    <col min="3" max="3" width="34.625" customWidth="1"/>
    <col min="4" max="4" width="0.125" hidden="1" customWidth="1"/>
    <col min="5" max="5" width="10.625" customWidth="1"/>
    <col min="6" max="6" width="12.5" bestFit="1" customWidth="1"/>
    <col min="7" max="7" width="13.5" customWidth="1"/>
  </cols>
  <sheetData>
    <row r="1" spans="1:7" s="17" customFormat="1" ht="45" customHeight="1">
      <c r="A1" s="129" t="s">
        <v>896</v>
      </c>
      <c r="B1" s="130"/>
      <c r="C1" s="130"/>
      <c r="D1" s="130"/>
      <c r="E1" s="130"/>
      <c r="F1" s="130"/>
      <c r="G1" s="131"/>
    </row>
    <row r="2" spans="1:7" s="17" customFormat="1" ht="21.75" customHeight="1">
      <c r="A2" s="132" t="s">
        <v>744</v>
      </c>
      <c r="B2" s="133"/>
      <c r="C2" s="133"/>
      <c r="D2" s="133"/>
      <c r="E2" s="133"/>
      <c r="F2" s="133"/>
      <c r="G2" s="134"/>
    </row>
    <row r="3" spans="1:7" s="17" customFormat="1" ht="21.75" customHeight="1">
      <c r="A3" s="18" t="s">
        <v>86</v>
      </c>
      <c r="B3" s="18" t="s">
        <v>388</v>
      </c>
      <c r="C3" s="18" t="s">
        <v>87</v>
      </c>
      <c r="D3" s="19" t="s">
        <v>88</v>
      </c>
      <c r="E3" s="19" t="s">
        <v>740</v>
      </c>
      <c r="F3" s="6" t="s">
        <v>175</v>
      </c>
      <c r="G3" s="6" t="s">
        <v>176</v>
      </c>
    </row>
    <row r="4" spans="1:7" s="50" customFormat="1" ht="163.69999999999999" customHeight="1">
      <c r="A4" s="25">
        <v>1</v>
      </c>
      <c r="B4" s="25" t="s">
        <v>584</v>
      </c>
      <c r="C4" s="34" t="s">
        <v>835</v>
      </c>
      <c r="D4" s="21">
        <v>32</v>
      </c>
      <c r="E4" s="21">
        <f t="shared" ref="E4:E36" si="0">D4*1.1</f>
        <v>35.200000000000003</v>
      </c>
      <c r="F4" s="21">
        <f>E4*0.7</f>
        <v>24.64</v>
      </c>
      <c r="G4" s="21">
        <f>E4*0.5</f>
        <v>17.600000000000001</v>
      </c>
    </row>
    <row r="5" spans="1:7" s="50" customFormat="1" ht="64.7" customHeight="1">
      <c r="A5" s="25">
        <v>2</v>
      </c>
      <c r="B5" s="25" t="s">
        <v>585</v>
      </c>
      <c r="C5" s="34" t="s">
        <v>831</v>
      </c>
      <c r="D5" s="21">
        <v>64</v>
      </c>
      <c r="E5" s="21">
        <f t="shared" si="0"/>
        <v>70.400000000000006</v>
      </c>
      <c r="F5" s="21">
        <f t="shared" ref="F5:F36" si="1">E5*0.7</f>
        <v>49.28</v>
      </c>
      <c r="G5" s="21">
        <f t="shared" ref="G5:G36" si="2">E5*0.5</f>
        <v>35.200000000000003</v>
      </c>
    </row>
    <row r="6" spans="1:7" s="50" customFormat="1" ht="192" customHeight="1">
      <c r="A6" s="25">
        <v>3</v>
      </c>
      <c r="B6" s="25" t="s">
        <v>389</v>
      </c>
      <c r="C6" s="34" t="s">
        <v>832</v>
      </c>
      <c r="D6" s="21">
        <v>44</v>
      </c>
      <c r="E6" s="21">
        <f t="shared" si="0"/>
        <v>48.400000000000006</v>
      </c>
      <c r="F6" s="21">
        <f t="shared" si="1"/>
        <v>33.880000000000003</v>
      </c>
      <c r="G6" s="21">
        <f t="shared" si="2"/>
        <v>24.200000000000003</v>
      </c>
    </row>
    <row r="7" spans="1:7" s="50" customFormat="1" ht="132.75" customHeight="1">
      <c r="A7" s="25">
        <v>4</v>
      </c>
      <c r="B7" s="25" t="s">
        <v>392</v>
      </c>
      <c r="C7" s="34" t="s">
        <v>833</v>
      </c>
      <c r="D7" s="21">
        <v>47</v>
      </c>
      <c r="E7" s="21">
        <f t="shared" si="0"/>
        <v>51.7</v>
      </c>
      <c r="F7" s="21">
        <f t="shared" si="1"/>
        <v>36.19</v>
      </c>
      <c r="G7" s="21">
        <f t="shared" si="2"/>
        <v>25.85</v>
      </c>
    </row>
    <row r="8" spans="1:7" s="50" customFormat="1" ht="89.25" customHeight="1">
      <c r="A8" s="25">
        <v>5</v>
      </c>
      <c r="B8" s="25" t="s">
        <v>393</v>
      </c>
      <c r="C8" s="34" t="s">
        <v>834</v>
      </c>
      <c r="D8" s="21">
        <v>41</v>
      </c>
      <c r="E8" s="21">
        <f t="shared" si="0"/>
        <v>45.1</v>
      </c>
      <c r="F8" s="21">
        <f t="shared" si="1"/>
        <v>31.57</v>
      </c>
      <c r="G8" s="21">
        <f t="shared" si="2"/>
        <v>22.55</v>
      </c>
    </row>
    <row r="9" spans="1:7" s="50" customFormat="1" ht="211.7" customHeight="1">
      <c r="A9" s="25">
        <v>6</v>
      </c>
      <c r="B9" s="25" t="s">
        <v>586</v>
      </c>
      <c r="C9" s="34" t="s">
        <v>891</v>
      </c>
      <c r="D9" s="21">
        <v>41</v>
      </c>
      <c r="E9" s="21">
        <f t="shared" si="0"/>
        <v>45.1</v>
      </c>
      <c r="F9" s="21">
        <f t="shared" si="1"/>
        <v>31.57</v>
      </c>
      <c r="G9" s="21">
        <f t="shared" si="2"/>
        <v>22.55</v>
      </c>
    </row>
    <row r="10" spans="1:7" s="50" customFormat="1" ht="96" customHeight="1">
      <c r="A10" s="25">
        <v>7</v>
      </c>
      <c r="B10" s="25" t="s">
        <v>587</v>
      </c>
      <c r="C10" s="34" t="s">
        <v>836</v>
      </c>
      <c r="D10" s="21">
        <v>82</v>
      </c>
      <c r="E10" s="21">
        <f t="shared" si="0"/>
        <v>90.2</v>
      </c>
      <c r="F10" s="21">
        <f t="shared" si="1"/>
        <v>63.14</v>
      </c>
      <c r="G10" s="21">
        <f t="shared" si="2"/>
        <v>45.1</v>
      </c>
    </row>
    <row r="11" spans="1:7" s="50" customFormat="1" ht="96.75" customHeight="1">
      <c r="A11" s="25">
        <v>8</v>
      </c>
      <c r="B11" s="25" t="s">
        <v>390</v>
      </c>
      <c r="C11" s="34" t="s">
        <v>837</v>
      </c>
      <c r="D11" s="21">
        <v>47</v>
      </c>
      <c r="E11" s="21">
        <f t="shared" si="0"/>
        <v>51.7</v>
      </c>
      <c r="F11" s="21">
        <f t="shared" si="1"/>
        <v>36.19</v>
      </c>
      <c r="G11" s="21">
        <f t="shared" si="2"/>
        <v>25.85</v>
      </c>
    </row>
    <row r="12" spans="1:7" s="50" customFormat="1" ht="69.599999999999994" customHeight="1">
      <c r="A12" s="25">
        <v>9</v>
      </c>
      <c r="B12" s="25" t="s">
        <v>394</v>
      </c>
      <c r="C12" s="75" t="s">
        <v>854</v>
      </c>
      <c r="D12" s="21">
        <v>44</v>
      </c>
      <c r="E12" s="21">
        <f t="shared" si="0"/>
        <v>48.400000000000006</v>
      </c>
      <c r="F12" s="21">
        <f t="shared" si="1"/>
        <v>33.880000000000003</v>
      </c>
      <c r="G12" s="21">
        <f t="shared" si="2"/>
        <v>24.200000000000003</v>
      </c>
    </row>
    <row r="13" spans="1:7" s="50" customFormat="1" ht="80.099999999999994" customHeight="1">
      <c r="A13" s="25">
        <v>10</v>
      </c>
      <c r="B13" s="25" t="s">
        <v>391</v>
      </c>
      <c r="C13" s="34" t="s">
        <v>838</v>
      </c>
      <c r="D13" s="20">
        <v>31</v>
      </c>
      <c r="E13" s="21">
        <f t="shared" si="0"/>
        <v>34.1</v>
      </c>
      <c r="F13" s="21">
        <f t="shared" si="1"/>
        <v>23.87</v>
      </c>
      <c r="G13" s="21">
        <f t="shared" si="2"/>
        <v>17.05</v>
      </c>
    </row>
    <row r="14" spans="1:7" s="50" customFormat="1" ht="144" customHeight="1">
      <c r="A14" s="25">
        <v>11</v>
      </c>
      <c r="B14" s="25" t="s">
        <v>588</v>
      </c>
      <c r="C14" s="34" t="s">
        <v>839</v>
      </c>
      <c r="D14" s="21">
        <v>47</v>
      </c>
      <c r="E14" s="21">
        <f t="shared" si="0"/>
        <v>51.7</v>
      </c>
      <c r="F14" s="21">
        <f t="shared" si="1"/>
        <v>36.19</v>
      </c>
      <c r="G14" s="21">
        <f t="shared" si="2"/>
        <v>25.85</v>
      </c>
    </row>
    <row r="15" spans="1:7" s="50" customFormat="1" ht="109.35" customHeight="1">
      <c r="A15" s="25">
        <v>12</v>
      </c>
      <c r="B15" s="25" t="s">
        <v>589</v>
      </c>
      <c r="C15" s="34" t="s">
        <v>843</v>
      </c>
      <c r="D15" s="21">
        <v>94</v>
      </c>
      <c r="E15" s="21">
        <f t="shared" si="0"/>
        <v>103.4</v>
      </c>
      <c r="F15" s="21">
        <f t="shared" si="1"/>
        <v>72.38</v>
      </c>
      <c r="G15" s="21">
        <f t="shared" si="2"/>
        <v>51.7</v>
      </c>
    </row>
    <row r="16" spans="1:7" s="50" customFormat="1" ht="224.45" customHeight="1">
      <c r="A16" s="25">
        <v>13</v>
      </c>
      <c r="B16" s="25" t="s">
        <v>396</v>
      </c>
      <c r="C16" s="34" t="s">
        <v>895</v>
      </c>
      <c r="D16" s="21">
        <v>38</v>
      </c>
      <c r="E16" s="21">
        <f t="shared" si="0"/>
        <v>41.800000000000004</v>
      </c>
      <c r="F16" s="21">
        <f t="shared" si="1"/>
        <v>29.26</v>
      </c>
      <c r="G16" s="21">
        <f t="shared" si="2"/>
        <v>20.900000000000002</v>
      </c>
    </row>
    <row r="17" spans="1:7" s="50" customFormat="1" ht="97.5" customHeight="1">
      <c r="A17" s="25">
        <v>14</v>
      </c>
      <c r="B17" s="25" t="s">
        <v>397</v>
      </c>
      <c r="C17" s="34" t="s">
        <v>845</v>
      </c>
      <c r="D17" s="21">
        <v>47</v>
      </c>
      <c r="E17" s="21">
        <f t="shared" si="0"/>
        <v>51.7</v>
      </c>
      <c r="F17" s="21">
        <f t="shared" si="1"/>
        <v>36.19</v>
      </c>
      <c r="G17" s="21">
        <f t="shared" si="2"/>
        <v>25.85</v>
      </c>
    </row>
    <row r="18" spans="1:7" s="50" customFormat="1" ht="88.5" customHeight="1">
      <c r="A18" s="25">
        <v>15</v>
      </c>
      <c r="B18" s="25" t="s">
        <v>398</v>
      </c>
      <c r="C18" s="34" t="s">
        <v>846</v>
      </c>
      <c r="D18" s="21">
        <v>37</v>
      </c>
      <c r="E18" s="21">
        <f t="shared" si="0"/>
        <v>40.700000000000003</v>
      </c>
      <c r="F18" s="21">
        <f t="shared" si="1"/>
        <v>28.49</v>
      </c>
      <c r="G18" s="21">
        <f t="shared" si="2"/>
        <v>20.350000000000001</v>
      </c>
    </row>
    <row r="19" spans="1:7" s="50" customFormat="1" ht="80.099999999999994" customHeight="1">
      <c r="A19" s="25">
        <v>16</v>
      </c>
      <c r="B19" s="25" t="s">
        <v>404</v>
      </c>
      <c r="C19" s="34" t="s">
        <v>847</v>
      </c>
      <c r="D19" s="21">
        <v>82</v>
      </c>
      <c r="E19" s="21">
        <f t="shared" si="0"/>
        <v>90.2</v>
      </c>
      <c r="F19" s="21">
        <f t="shared" si="1"/>
        <v>63.14</v>
      </c>
      <c r="G19" s="21">
        <f t="shared" si="2"/>
        <v>45.1</v>
      </c>
    </row>
    <row r="20" spans="1:7" s="50" customFormat="1" ht="80.099999999999994" customHeight="1">
      <c r="A20" s="25">
        <v>17</v>
      </c>
      <c r="B20" s="25" t="s">
        <v>400</v>
      </c>
      <c r="C20" s="34" t="s">
        <v>844</v>
      </c>
      <c r="D20" s="21">
        <v>88</v>
      </c>
      <c r="E20" s="21">
        <f t="shared" si="0"/>
        <v>96.800000000000011</v>
      </c>
      <c r="F20" s="21">
        <f t="shared" si="1"/>
        <v>67.760000000000005</v>
      </c>
      <c r="G20" s="21">
        <f t="shared" si="2"/>
        <v>48.400000000000006</v>
      </c>
    </row>
    <row r="21" spans="1:7" s="50" customFormat="1" ht="80.099999999999994" customHeight="1">
      <c r="A21" s="25">
        <v>18</v>
      </c>
      <c r="B21" s="25" t="s">
        <v>399</v>
      </c>
      <c r="C21" s="34" t="s">
        <v>848</v>
      </c>
      <c r="D21" s="21">
        <v>96</v>
      </c>
      <c r="E21" s="21">
        <f t="shared" si="0"/>
        <v>105.60000000000001</v>
      </c>
      <c r="F21" s="21">
        <f t="shared" si="1"/>
        <v>73.92</v>
      </c>
      <c r="G21" s="21">
        <f t="shared" si="2"/>
        <v>52.800000000000004</v>
      </c>
    </row>
    <row r="22" spans="1:7" s="50" customFormat="1" ht="80.099999999999994" customHeight="1">
      <c r="A22" s="25">
        <v>19</v>
      </c>
      <c r="B22" s="25" t="s">
        <v>401</v>
      </c>
      <c r="C22" s="34" t="s">
        <v>849</v>
      </c>
      <c r="D22" s="21">
        <v>96</v>
      </c>
      <c r="E22" s="21">
        <f t="shared" si="0"/>
        <v>105.60000000000001</v>
      </c>
      <c r="F22" s="21">
        <f t="shared" si="1"/>
        <v>73.92</v>
      </c>
      <c r="G22" s="21">
        <f t="shared" si="2"/>
        <v>52.800000000000004</v>
      </c>
    </row>
    <row r="23" spans="1:7" s="50" customFormat="1" ht="80.099999999999994" customHeight="1">
      <c r="A23" s="25">
        <v>20</v>
      </c>
      <c r="B23" s="25" t="s">
        <v>402</v>
      </c>
      <c r="C23" s="34" t="s">
        <v>850</v>
      </c>
      <c r="D23" s="21">
        <v>44</v>
      </c>
      <c r="E23" s="21">
        <f t="shared" si="0"/>
        <v>48.400000000000006</v>
      </c>
      <c r="F23" s="21">
        <f t="shared" si="1"/>
        <v>33.880000000000003</v>
      </c>
      <c r="G23" s="21">
        <f t="shared" si="2"/>
        <v>24.200000000000003</v>
      </c>
    </row>
    <row r="24" spans="1:7" s="50" customFormat="1" ht="80.099999999999994" customHeight="1">
      <c r="A24" s="25">
        <v>21</v>
      </c>
      <c r="B24" s="25" t="s">
        <v>722</v>
      </c>
      <c r="C24" s="34" t="s">
        <v>851</v>
      </c>
      <c r="D24" s="21">
        <v>39</v>
      </c>
      <c r="E24" s="21">
        <f t="shared" si="0"/>
        <v>42.900000000000006</v>
      </c>
      <c r="F24" s="21">
        <f t="shared" si="1"/>
        <v>30.03</v>
      </c>
      <c r="G24" s="21">
        <f t="shared" si="2"/>
        <v>21.450000000000003</v>
      </c>
    </row>
    <row r="25" spans="1:7" s="50" customFormat="1" ht="80.099999999999994" customHeight="1">
      <c r="A25" s="25">
        <v>22</v>
      </c>
      <c r="B25" s="25" t="s">
        <v>721</v>
      </c>
      <c r="C25" s="34" t="s">
        <v>852</v>
      </c>
      <c r="D25" s="21">
        <v>77</v>
      </c>
      <c r="E25" s="21">
        <f t="shared" si="0"/>
        <v>84.7</v>
      </c>
      <c r="F25" s="21">
        <f t="shared" si="1"/>
        <v>59.29</v>
      </c>
      <c r="G25" s="21">
        <f t="shared" si="2"/>
        <v>42.35</v>
      </c>
    </row>
    <row r="26" spans="1:7" s="50" customFormat="1" ht="49.7" customHeight="1">
      <c r="A26" s="25">
        <v>23</v>
      </c>
      <c r="B26" s="25" t="s">
        <v>403</v>
      </c>
      <c r="C26" s="34" t="s">
        <v>405</v>
      </c>
      <c r="D26" s="21">
        <v>99</v>
      </c>
      <c r="E26" s="21">
        <f t="shared" si="0"/>
        <v>108.9</v>
      </c>
      <c r="F26" s="21">
        <f t="shared" si="1"/>
        <v>76.23</v>
      </c>
      <c r="G26" s="21">
        <f t="shared" si="2"/>
        <v>54.45</v>
      </c>
    </row>
    <row r="27" spans="1:7" s="50" customFormat="1" ht="80.099999999999994" customHeight="1">
      <c r="A27" s="25">
        <v>24</v>
      </c>
      <c r="B27" s="25" t="s">
        <v>395</v>
      </c>
      <c r="C27" s="34" t="s">
        <v>853</v>
      </c>
      <c r="D27" s="21">
        <v>77</v>
      </c>
      <c r="E27" s="21">
        <f t="shared" si="0"/>
        <v>84.7</v>
      </c>
      <c r="F27" s="21">
        <f t="shared" si="1"/>
        <v>59.29</v>
      </c>
      <c r="G27" s="21">
        <f t="shared" si="2"/>
        <v>42.35</v>
      </c>
    </row>
    <row r="28" spans="1:7" s="50" customFormat="1" ht="59.45" customHeight="1">
      <c r="A28" s="25">
        <v>25</v>
      </c>
      <c r="B28" s="25" t="s">
        <v>686</v>
      </c>
      <c r="C28" s="34" t="s">
        <v>687</v>
      </c>
      <c r="D28" s="21">
        <v>44</v>
      </c>
      <c r="E28" s="21">
        <f t="shared" si="0"/>
        <v>48.400000000000006</v>
      </c>
      <c r="F28" s="21">
        <f t="shared" si="1"/>
        <v>33.880000000000003</v>
      </c>
      <c r="G28" s="21">
        <f t="shared" si="2"/>
        <v>24.200000000000003</v>
      </c>
    </row>
    <row r="29" spans="1:7" ht="33.6" customHeight="1">
      <c r="A29" s="25">
        <v>26</v>
      </c>
      <c r="B29" s="25" t="s">
        <v>685</v>
      </c>
      <c r="C29" s="34" t="s">
        <v>615</v>
      </c>
      <c r="D29" s="21">
        <v>73</v>
      </c>
      <c r="E29" s="21">
        <f t="shared" si="0"/>
        <v>80.300000000000011</v>
      </c>
      <c r="F29" s="21">
        <f t="shared" si="1"/>
        <v>56.21</v>
      </c>
      <c r="G29" s="21">
        <f t="shared" si="2"/>
        <v>40.150000000000006</v>
      </c>
    </row>
    <row r="30" spans="1:7" ht="33.6" customHeight="1">
      <c r="A30" s="25">
        <v>27</v>
      </c>
      <c r="B30" s="25" t="s">
        <v>688</v>
      </c>
      <c r="C30" s="34" t="s">
        <v>689</v>
      </c>
      <c r="D30" s="21">
        <v>35</v>
      </c>
      <c r="E30" s="21">
        <f t="shared" si="0"/>
        <v>38.5</v>
      </c>
      <c r="F30" s="21">
        <f t="shared" si="1"/>
        <v>26.95</v>
      </c>
      <c r="G30" s="21">
        <f t="shared" si="2"/>
        <v>19.25</v>
      </c>
    </row>
    <row r="31" spans="1:7" ht="33.6" customHeight="1">
      <c r="A31" s="25">
        <v>28</v>
      </c>
      <c r="B31" s="25" t="s">
        <v>690</v>
      </c>
      <c r="C31" s="34" t="s">
        <v>691</v>
      </c>
      <c r="D31" s="21">
        <v>38</v>
      </c>
      <c r="E31" s="21">
        <f t="shared" si="0"/>
        <v>41.800000000000004</v>
      </c>
      <c r="F31" s="21">
        <f t="shared" si="1"/>
        <v>29.26</v>
      </c>
      <c r="G31" s="21">
        <f t="shared" si="2"/>
        <v>20.900000000000002</v>
      </c>
    </row>
    <row r="32" spans="1:7" ht="33.6" customHeight="1">
      <c r="A32" s="25">
        <v>29</v>
      </c>
      <c r="B32" s="25" t="s">
        <v>692</v>
      </c>
      <c r="C32" s="34" t="s">
        <v>693</v>
      </c>
      <c r="D32" s="21">
        <v>45</v>
      </c>
      <c r="E32" s="21">
        <f t="shared" si="0"/>
        <v>49.500000000000007</v>
      </c>
      <c r="F32" s="21">
        <f t="shared" si="1"/>
        <v>34.650000000000006</v>
      </c>
      <c r="G32" s="21">
        <f t="shared" si="2"/>
        <v>24.750000000000004</v>
      </c>
    </row>
    <row r="33" spans="1:7" ht="33.6" customHeight="1">
      <c r="A33" s="25">
        <v>30</v>
      </c>
      <c r="B33" s="25" t="s">
        <v>719</v>
      </c>
      <c r="C33" s="34" t="s">
        <v>720</v>
      </c>
      <c r="D33" s="21">
        <v>120</v>
      </c>
      <c r="E33" s="21">
        <f t="shared" si="0"/>
        <v>132</v>
      </c>
      <c r="F33" s="21">
        <f t="shared" si="1"/>
        <v>92.399999999999991</v>
      </c>
      <c r="G33" s="21">
        <f t="shared" si="2"/>
        <v>66</v>
      </c>
    </row>
    <row r="34" spans="1:7" ht="33.6" customHeight="1">
      <c r="A34" s="25">
        <v>31</v>
      </c>
      <c r="B34" s="25" t="s">
        <v>635</v>
      </c>
      <c r="C34" s="34" t="s">
        <v>696</v>
      </c>
      <c r="D34" s="21">
        <v>65</v>
      </c>
      <c r="E34" s="21">
        <f t="shared" si="0"/>
        <v>71.5</v>
      </c>
      <c r="F34" s="21">
        <f t="shared" si="1"/>
        <v>50.05</v>
      </c>
      <c r="G34" s="21">
        <f t="shared" si="2"/>
        <v>35.75</v>
      </c>
    </row>
    <row r="35" spans="1:7" ht="33.6" customHeight="1">
      <c r="A35" s="25">
        <v>32</v>
      </c>
      <c r="B35" s="25" t="s">
        <v>694</v>
      </c>
      <c r="C35" s="34" t="s">
        <v>695</v>
      </c>
      <c r="D35" s="21">
        <v>45</v>
      </c>
      <c r="E35" s="21">
        <f t="shared" si="0"/>
        <v>49.500000000000007</v>
      </c>
      <c r="F35" s="21">
        <f t="shared" si="1"/>
        <v>34.650000000000006</v>
      </c>
      <c r="G35" s="21">
        <f t="shared" si="2"/>
        <v>24.750000000000004</v>
      </c>
    </row>
    <row r="36" spans="1:7" ht="33.6" customHeight="1">
      <c r="A36" s="25">
        <v>33</v>
      </c>
      <c r="B36" s="25" t="s">
        <v>726</v>
      </c>
      <c r="C36" s="34" t="s">
        <v>727</v>
      </c>
      <c r="D36" s="21">
        <v>90</v>
      </c>
      <c r="E36" s="21">
        <f t="shared" si="0"/>
        <v>99.000000000000014</v>
      </c>
      <c r="F36" s="21">
        <f t="shared" si="1"/>
        <v>69.300000000000011</v>
      </c>
      <c r="G36" s="21">
        <f t="shared" si="2"/>
        <v>49.500000000000007</v>
      </c>
    </row>
    <row r="37" spans="1:7" ht="60" customHeight="1">
      <c r="A37" s="25">
        <v>34</v>
      </c>
      <c r="B37" s="25" t="s">
        <v>1035</v>
      </c>
      <c r="C37" s="34" t="s">
        <v>1034</v>
      </c>
      <c r="D37" s="21">
        <v>90</v>
      </c>
      <c r="E37" s="21">
        <f>60*2</f>
        <v>120</v>
      </c>
      <c r="F37" s="21">
        <f t="shared" ref="F37" si="3">E37*0.7</f>
        <v>84</v>
      </c>
      <c r="G37" s="21">
        <f t="shared" ref="G37" si="4">E37*0.5</f>
        <v>60</v>
      </c>
    </row>
    <row r="38" spans="1:7">
      <c r="A38" s="25">
        <v>35</v>
      </c>
      <c r="B38" s="25" t="s">
        <v>1059</v>
      </c>
      <c r="C38" s="34" t="s">
        <v>1060</v>
      </c>
      <c r="D38" s="21"/>
      <c r="E38" s="21"/>
      <c r="F38" s="21"/>
      <c r="G38" s="21"/>
    </row>
  </sheetData>
  <mergeCells count="2">
    <mergeCell ref="A1:G1"/>
    <mergeCell ref="A2:G2"/>
  </mergeCells>
  <phoneticPr fontId="11" type="noConversion"/>
  <pageMargins left="0.7" right="0.7" top="0.75" bottom="0.75" header="0.3" footer="0.3"/>
  <pageSetup paperSize="9" scale="95" orientation="portrait" r:id="rId1"/>
  <rowBreaks count="1" manualBreakCount="1">
    <brk id="21" max="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B4" sqref="B4"/>
    </sheetView>
  </sheetViews>
  <sheetFormatPr defaultColWidth="8.875" defaultRowHeight="15.75"/>
  <cols>
    <col min="2" max="2" width="21" style="39" customWidth="1"/>
    <col min="3" max="3" width="11.625" customWidth="1"/>
    <col min="4" max="4" width="9.875" bestFit="1" customWidth="1"/>
    <col min="5" max="5" width="13.125" customWidth="1"/>
    <col min="6" max="6" width="18.375" customWidth="1"/>
  </cols>
  <sheetData>
    <row r="1" spans="1:7" ht="49.5" customHeight="1">
      <c r="A1" s="135" t="s">
        <v>679</v>
      </c>
      <c r="B1" s="135"/>
      <c r="C1" s="135"/>
      <c r="D1" s="135"/>
      <c r="E1" s="135"/>
      <c r="F1" s="135"/>
    </row>
    <row r="2" spans="1:7" ht="18" customHeight="1">
      <c r="A2" s="136" t="s">
        <v>57</v>
      </c>
      <c r="B2" s="136"/>
      <c r="C2" s="136"/>
      <c r="D2" s="136"/>
      <c r="E2" s="136"/>
      <c r="F2" s="136"/>
    </row>
    <row r="3" spans="1:7" ht="50.25" customHeight="1">
      <c r="A3" s="5" t="s">
        <v>54</v>
      </c>
      <c r="B3" s="38" t="s">
        <v>55</v>
      </c>
      <c r="C3" s="6" t="s">
        <v>56</v>
      </c>
      <c r="D3" s="29" t="s">
        <v>171</v>
      </c>
      <c r="E3" s="29" t="s">
        <v>172</v>
      </c>
      <c r="F3" s="6" t="s">
        <v>99</v>
      </c>
    </row>
    <row r="4" spans="1:7" ht="51" customHeight="1">
      <c r="A4" s="1">
        <v>1</v>
      </c>
      <c r="B4" s="7" t="s">
        <v>437</v>
      </c>
      <c r="C4" s="3">
        <v>110</v>
      </c>
      <c r="D4" s="3">
        <f t="shared" ref="D4:D8" si="0">C4*0.65</f>
        <v>71.5</v>
      </c>
      <c r="E4" s="3">
        <f t="shared" ref="E4:E8" si="1">C4*0.55</f>
        <v>60.500000000000007</v>
      </c>
      <c r="F4" s="28" t="s">
        <v>438</v>
      </c>
      <c r="G4" t="s">
        <v>222</v>
      </c>
    </row>
    <row r="5" spans="1:7" ht="51" customHeight="1">
      <c r="A5" s="1">
        <v>2</v>
      </c>
      <c r="B5" s="7" t="s">
        <v>439</v>
      </c>
      <c r="C5" s="3">
        <v>240</v>
      </c>
      <c r="D5" s="3">
        <f t="shared" si="0"/>
        <v>156</v>
      </c>
      <c r="E5" s="3">
        <f t="shared" si="1"/>
        <v>132</v>
      </c>
      <c r="F5" s="28" t="s">
        <v>440</v>
      </c>
      <c r="G5" t="s">
        <v>224</v>
      </c>
    </row>
    <row r="6" spans="1:7" ht="51" customHeight="1">
      <c r="A6" s="1">
        <v>3</v>
      </c>
      <c r="B6" s="7" t="s">
        <v>441</v>
      </c>
      <c r="C6" s="3">
        <v>305</v>
      </c>
      <c r="D6" s="3">
        <v>198.25</v>
      </c>
      <c r="E6" s="3">
        <v>167.75</v>
      </c>
      <c r="F6" s="28" t="s">
        <v>443</v>
      </c>
      <c r="G6" t="s">
        <v>223</v>
      </c>
    </row>
    <row r="7" spans="1:7" ht="58.5" customHeight="1">
      <c r="A7" s="1">
        <v>4</v>
      </c>
      <c r="B7" s="7" t="s">
        <v>442</v>
      </c>
      <c r="C7" s="3">
        <v>330</v>
      </c>
      <c r="D7" s="3">
        <f t="shared" si="0"/>
        <v>214.5</v>
      </c>
      <c r="E7" s="3">
        <f t="shared" si="1"/>
        <v>181.50000000000003</v>
      </c>
      <c r="F7" s="28"/>
    </row>
    <row r="8" spans="1:7" ht="90" customHeight="1">
      <c r="A8" s="1">
        <v>5</v>
      </c>
      <c r="B8" s="7" t="s">
        <v>457</v>
      </c>
      <c r="C8" s="3">
        <v>415</v>
      </c>
      <c r="D8" s="3">
        <f t="shared" si="0"/>
        <v>269.75</v>
      </c>
      <c r="E8" s="3">
        <f t="shared" si="1"/>
        <v>228.25000000000003</v>
      </c>
      <c r="F8" s="28"/>
    </row>
    <row r="9" spans="1:7" ht="28.5" customHeight="1"/>
  </sheetData>
  <mergeCells count="2">
    <mergeCell ref="A1:F1"/>
    <mergeCell ref="A2:F2"/>
  </mergeCells>
  <phoneticPr fontId="17" type="noConversion"/>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6"/>
  <sheetViews>
    <sheetView topLeftCell="A49" zoomScaleNormal="90" workbookViewId="0">
      <selection activeCell="J56" sqref="J55:J56"/>
    </sheetView>
  </sheetViews>
  <sheetFormatPr defaultColWidth="8.875" defaultRowHeight="15.75"/>
  <cols>
    <col min="2" max="2" width="40" customWidth="1"/>
    <col min="3" max="3" width="11.625" customWidth="1"/>
    <col min="4" max="4" width="12" customWidth="1"/>
    <col min="5" max="5" width="11.125" customWidth="1"/>
  </cols>
  <sheetData>
    <row r="1" spans="1:5" ht="24" customHeight="1">
      <c r="A1" s="137" t="s">
        <v>72</v>
      </c>
      <c r="B1" s="138"/>
      <c r="C1" s="138"/>
      <c r="D1" s="138"/>
      <c r="E1" s="139"/>
    </row>
    <row r="2" spans="1:5" ht="49.5" customHeight="1">
      <c r="A2" s="5" t="s">
        <v>54</v>
      </c>
      <c r="B2" s="5" t="s">
        <v>55</v>
      </c>
      <c r="C2" s="6" t="s">
        <v>56</v>
      </c>
      <c r="D2" s="29" t="s">
        <v>178</v>
      </c>
      <c r="E2" s="29" t="s">
        <v>172</v>
      </c>
    </row>
    <row r="3" spans="1:5" ht="30" customHeight="1">
      <c r="A3" s="1">
        <v>1</v>
      </c>
      <c r="B3" s="4" t="s">
        <v>0</v>
      </c>
      <c r="C3" s="3">
        <v>1225</v>
      </c>
      <c r="D3" s="3">
        <f>C3*0.65</f>
        <v>796.25</v>
      </c>
      <c r="E3" s="3">
        <f>C3*0.55</f>
        <v>673.75</v>
      </c>
    </row>
    <row r="4" spans="1:5" ht="30" customHeight="1">
      <c r="A4" s="1">
        <v>2</v>
      </c>
      <c r="B4" s="4" t="s">
        <v>1</v>
      </c>
      <c r="C4" s="3">
        <v>1320</v>
      </c>
      <c r="D4" s="3">
        <f t="shared" ref="D4:D11" si="0">C4*0.65</f>
        <v>858</v>
      </c>
      <c r="E4" s="3">
        <f t="shared" ref="E4:E11" si="1">C4*0.55</f>
        <v>726.00000000000011</v>
      </c>
    </row>
    <row r="5" spans="1:5" ht="30" customHeight="1">
      <c r="A5" s="1">
        <v>3</v>
      </c>
      <c r="B5" s="4" t="s">
        <v>6</v>
      </c>
      <c r="C5" s="3">
        <v>1870</v>
      </c>
      <c r="D5" s="3">
        <f t="shared" si="0"/>
        <v>1215.5</v>
      </c>
      <c r="E5" s="3">
        <f t="shared" si="1"/>
        <v>1028.5</v>
      </c>
    </row>
    <row r="6" spans="1:5" ht="30" customHeight="1">
      <c r="A6" s="1">
        <v>4</v>
      </c>
      <c r="B6" s="4" t="s">
        <v>7</v>
      </c>
      <c r="C6" s="3">
        <v>1965</v>
      </c>
      <c r="D6" s="3">
        <f t="shared" si="0"/>
        <v>1277.25</v>
      </c>
      <c r="E6" s="3">
        <f t="shared" si="1"/>
        <v>1080.75</v>
      </c>
    </row>
    <row r="7" spans="1:5" ht="30" customHeight="1">
      <c r="A7" s="1">
        <v>5</v>
      </c>
      <c r="B7" s="4" t="s">
        <v>2</v>
      </c>
      <c r="C7" s="3">
        <v>1570</v>
      </c>
      <c r="D7" s="3">
        <f t="shared" si="0"/>
        <v>1020.5</v>
      </c>
      <c r="E7" s="3">
        <f t="shared" si="1"/>
        <v>863.50000000000011</v>
      </c>
    </row>
    <row r="8" spans="1:5" ht="30" customHeight="1">
      <c r="A8" s="1">
        <v>6</v>
      </c>
      <c r="B8" s="4" t="s">
        <v>3</v>
      </c>
      <c r="C8" s="3">
        <v>1665</v>
      </c>
      <c r="D8" s="3">
        <f t="shared" si="0"/>
        <v>1082.25</v>
      </c>
      <c r="E8" s="3">
        <f t="shared" si="1"/>
        <v>915.75000000000011</v>
      </c>
    </row>
    <row r="9" spans="1:5" ht="30" customHeight="1">
      <c r="A9" s="1">
        <v>7</v>
      </c>
      <c r="B9" s="4" t="s">
        <v>8</v>
      </c>
      <c r="C9" s="3">
        <v>2330</v>
      </c>
      <c r="D9" s="3">
        <f t="shared" si="0"/>
        <v>1514.5</v>
      </c>
      <c r="E9" s="3">
        <f t="shared" si="1"/>
        <v>1281.5</v>
      </c>
    </row>
    <row r="10" spans="1:5" ht="30" customHeight="1">
      <c r="A10" s="1">
        <v>8</v>
      </c>
      <c r="B10" s="4" t="s">
        <v>9</v>
      </c>
      <c r="C10" s="3">
        <v>2425</v>
      </c>
      <c r="D10" s="3">
        <f t="shared" si="0"/>
        <v>1576.25</v>
      </c>
      <c r="E10" s="3">
        <f t="shared" si="1"/>
        <v>1333.75</v>
      </c>
    </row>
    <row r="11" spans="1:5" ht="30" customHeight="1">
      <c r="A11" s="1">
        <v>9</v>
      </c>
      <c r="B11" s="4" t="s">
        <v>11</v>
      </c>
      <c r="C11" s="3">
        <v>2615</v>
      </c>
      <c r="D11" s="3">
        <f t="shared" si="0"/>
        <v>1699.75</v>
      </c>
      <c r="E11" s="3">
        <f t="shared" si="1"/>
        <v>1438.2500000000002</v>
      </c>
    </row>
    <row r="12" spans="1:5" ht="24" customHeight="1">
      <c r="A12" s="137" t="s">
        <v>73</v>
      </c>
      <c r="B12" s="138"/>
      <c r="C12" s="138"/>
      <c r="D12" s="138"/>
      <c r="E12" s="139"/>
    </row>
    <row r="13" spans="1:5" ht="51.75" customHeight="1">
      <c r="A13" s="5" t="s">
        <v>54</v>
      </c>
      <c r="B13" s="5" t="s">
        <v>55</v>
      </c>
      <c r="C13" s="6" t="s">
        <v>56</v>
      </c>
      <c r="D13" s="29" t="s">
        <v>179</v>
      </c>
      <c r="E13" s="29" t="s">
        <v>172</v>
      </c>
    </row>
    <row r="14" spans="1:5" ht="32.1" customHeight="1">
      <c r="A14" s="1">
        <v>10</v>
      </c>
      <c r="B14" s="4" t="s">
        <v>12</v>
      </c>
      <c r="C14" s="3">
        <v>1165</v>
      </c>
      <c r="D14" s="3">
        <f t="shared" ref="D14:D26" si="2">C14*0.65</f>
        <v>757.25</v>
      </c>
      <c r="E14" s="3">
        <f t="shared" ref="E14:E26" si="3">C14*0.55</f>
        <v>640.75</v>
      </c>
    </row>
    <row r="15" spans="1:5" ht="32.1" customHeight="1">
      <c r="A15" s="1">
        <v>11</v>
      </c>
      <c r="B15" s="4" t="s">
        <v>13</v>
      </c>
      <c r="C15" s="3">
        <v>1260</v>
      </c>
      <c r="D15" s="3">
        <f t="shared" si="2"/>
        <v>819</v>
      </c>
      <c r="E15" s="3">
        <f t="shared" si="3"/>
        <v>693</v>
      </c>
    </row>
    <row r="16" spans="1:5" ht="32.1" customHeight="1">
      <c r="A16" s="1">
        <v>12</v>
      </c>
      <c r="B16" s="4" t="s">
        <v>15</v>
      </c>
      <c r="C16" s="3">
        <v>1810</v>
      </c>
      <c r="D16" s="3">
        <f t="shared" si="2"/>
        <v>1176.5</v>
      </c>
      <c r="E16" s="3">
        <f t="shared" si="3"/>
        <v>995.50000000000011</v>
      </c>
    </row>
    <row r="17" spans="1:5" ht="32.1" customHeight="1">
      <c r="A17" s="1">
        <v>13</v>
      </c>
      <c r="B17" s="4" t="s">
        <v>14</v>
      </c>
      <c r="C17" s="3">
        <v>1905</v>
      </c>
      <c r="D17" s="3">
        <f t="shared" si="2"/>
        <v>1238.25</v>
      </c>
      <c r="E17" s="3">
        <f t="shared" si="3"/>
        <v>1047.75</v>
      </c>
    </row>
    <row r="18" spans="1:5" ht="32.1" customHeight="1">
      <c r="A18" s="1">
        <v>14</v>
      </c>
      <c r="B18" s="4" t="s">
        <v>0</v>
      </c>
      <c r="C18" s="3">
        <v>1320</v>
      </c>
      <c r="D18" s="3">
        <f t="shared" si="2"/>
        <v>858</v>
      </c>
      <c r="E18" s="3">
        <f t="shared" si="3"/>
        <v>726.00000000000011</v>
      </c>
    </row>
    <row r="19" spans="1:5" ht="32.1" customHeight="1">
      <c r="A19" s="1">
        <v>15</v>
      </c>
      <c r="B19" s="4" t="s">
        <v>1</v>
      </c>
      <c r="C19" s="3">
        <v>1415</v>
      </c>
      <c r="D19" s="3">
        <f t="shared" si="2"/>
        <v>919.75</v>
      </c>
      <c r="E19" s="3">
        <f t="shared" si="3"/>
        <v>778.25000000000011</v>
      </c>
    </row>
    <row r="20" spans="1:5" ht="32.1" customHeight="1">
      <c r="A20" s="1">
        <v>16</v>
      </c>
      <c r="B20" s="4" t="s">
        <v>6</v>
      </c>
      <c r="C20" s="3">
        <v>1965</v>
      </c>
      <c r="D20" s="3">
        <f t="shared" si="2"/>
        <v>1277.25</v>
      </c>
      <c r="E20" s="3">
        <f t="shared" si="3"/>
        <v>1080.75</v>
      </c>
    </row>
    <row r="21" spans="1:5" ht="32.1" customHeight="1">
      <c r="A21" s="1">
        <v>17</v>
      </c>
      <c r="B21" s="4" t="s">
        <v>458</v>
      </c>
      <c r="C21" s="3">
        <v>2060</v>
      </c>
      <c r="D21" s="3">
        <f t="shared" si="2"/>
        <v>1339</v>
      </c>
      <c r="E21" s="3">
        <f t="shared" si="3"/>
        <v>1133</v>
      </c>
    </row>
    <row r="22" spans="1:5" ht="32.1" customHeight="1">
      <c r="A22" s="1">
        <v>18</v>
      </c>
      <c r="B22" s="4" t="s">
        <v>2</v>
      </c>
      <c r="C22" s="3">
        <v>1665</v>
      </c>
      <c r="D22" s="3">
        <f t="shared" si="2"/>
        <v>1082.25</v>
      </c>
      <c r="E22" s="3">
        <f t="shared" si="3"/>
        <v>915.75000000000011</v>
      </c>
    </row>
    <row r="23" spans="1:5" ht="32.1" customHeight="1">
      <c r="A23" s="1">
        <v>19</v>
      </c>
      <c r="B23" s="4" t="s">
        <v>3</v>
      </c>
      <c r="C23" s="3">
        <v>1760</v>
      </c>
      <c r="D23" s="3">
        <f t="shared" si="2"/>
        <v>1144</v>
      </c>
      <c r="E23" s="3">
        <f t="shared" si="3"/>
        <v>968.00000000000011</v>
      </c>
    </row>
    <row r="24" spans="1:5" ht="32.1" customHeight="1">
      <c r="A24" s="1">
        <v>20</v>
      </c>
      <c r="B24" s="4" t="s">
        <v>8</v>
      </c>
      <c r="C24" s="3">
        <v>2425</v>
      </c>
      <c r="D24" s="3">
        <f t="shared" si="2"/>
        <v>1576.25</v>
      </c>
      <c r="E24" s="3">
        <f t="shared" si="3"/>
        <v>1333.75</v>
      </c>
    </row>
    <row r="25" spans="1:5" ht="32.1" customHeight="1">
      <c r="A25" s="1">
        <v>21</v>
      </c>
      <c r="B25" s="4" t="s">
        <v>9</v>
      </c>
      <c r="C25" s="3">
        <v>2520</v>
      </c>
      <c r="D25" s="3">
        <f t="shared" si="2"/>
        <v>1638</v>
      </c>
      <c r="E25" s="3">
        <f t="shared" si="3"/>
        <v>1386</v>
      </c>
    </row>
    <row r="26" spans="1:5" ht="32.1" customHeight="1">
      <c r="A26" s="1">
        <v>22</v>
      </c>
      <c r="B26" s="4" t="s">
        <v>11</v>
      </c>
      <c r="C26" s="3">
        <v>2710</v>
      </c>
      <c r="D26" s="3">
        <f t="shared" si="2"/>
        <v>1761.5</v>
      </c>
      <c r="E26" s="3">
        <f t="shared" si="3"/>
        <v>1490.5000000000002</v>
      </c>
    </row>
    <row r="27" spans="1:5" ht="24" customHeight="1">
      <c r="A27" s="137" t="s">
        <v>74</v>
      </c>
      <c r="B27" s="138"/>
      <c r="C27" s="138"/>
      <c r="D27" s="138"/>
      <c r="E27" s="139"/>
    </row>
    <row r="28" spans="1:5" ht="51" customHeight="1">
      <c r="A28" s="5" t="s">
        <v>54</v>
      </c>
      <c r="B28" s="5" t="s">
        <v>55</v>
      </c>
      <c r="C28" s="6" t="s">
        <v>56</v>
      </c>
      <c r="D28" s="29" t="s">
        <v>178</v>
      </c>
      <c r="E28" s="29" t="s">
        <v>172</v>
      </c>
    </row>
    <row r="29" spans="1:5" ht="32.1" customHeight="1">
      <c r="A29" s="1">
        <v>1</v>
      </c>
      <c r="B29" s="4" t="s">
        <v>4</v>
      </c>
      <c r="C29" s="3">
        <v>1645</v>
      </c>
      <c r="D29" s="3">
        <f t="shared" ref="D29:D37" si="4">C29*0.65</f>
        <v>1069.25</v>
      </c>
      <c r="E29" s="3">
        <f t="shared" ref="E29:E37" si="5">C29*0.55</f>
        <v>904.75000000000011</v>
      </c>
    </row>
    <row r="30" spans="1:5" ht="32.1" customHeight="1">
      <c r="A30" s="1">
        <v>2</v>
      </c>
      <c r="B30" s="4" t="s">
        <v>5</v>
      </c>
      <c r="C30" s="3">
        <v>1740</v>
      </c>
      <c r="D30" s="3">
        <f t="shared" si="4"/>
        <v>1131</v>
      </c>
      <c r="E30" s="3">
        <f t="shared" si="5"/>
        <v>957.00000000000011</v>
      </c>
    </row>
    <row r="31" spans="1:5" ht="32.1" customHeight="1">
      <c r="A31" s="1">
        <v>3</v>
      </c>
      <c r="B31" s="4" t="s">
        <v>16</v>
      </c>
      <c r="C31" s="3">
        <v>2290</v>
      </c>
      <c r="D31" s="3">
        <f t="shared" si="4"/>
        <v>1488.5</v>
      </c>
      <c r="E31" s="3">
        <f t="shared" si="5"/>
        <v>1259.5</v>
      </c>
    </row>
    <row r="32" spans="1:5" ht="32.1" customHeight="1">
      <c r="A32" s="1">
        <v>4</v>
      </c>
      <c r="B32" s="4" t="s">
        <v>10</v>
      </c>
      <c r="C32" s="3">
        <v>2385</v>
      </c>
      <c r="D32" s="3">
        <f t="shared" si="4"/>
        <v>1550.25</v>
      </c>
      <c r="E32" s="3">
        <f t="shared" si="5"/>
        <v>1311.75</v>
      </c>
    </row>
    <row r="33" spans="1:5" ht="32.1" customHeight="1">
      <c r="A33" s="1">
        <v>5</v>
      </c>
      <c r="B33" s="4" t="s">
        <v>216</v>
      </c>
      <c r="C33" s="3">
        <v>1990</v>
      </c>
      <c r="D33" s="3">
        <f t="shared" si="4"/>
        <v>1293.5</v>
      </c>
      <c r="E33" s="3">
        <f t="shared" si="5"/>
        <v>1094.5</v>
      </c>
    </row>
    <row r="34" spans="1:5" ht="32.1" customHeight="1">
      <c r="A34" s="1">
        <v>6</v>
      </c>
      <c r="B34" s="4" t="s">
        <v>212</v>
      </c>
      <c r="C34" s="3">
        <v>2085</v>
      </c>
      <c r="D34" s="3">
        <f t="shared" si="4"/>
        <v>1355.25</v>
      </c>
      <c r="E34" s="3">
        <f t="shared" si="5"/>
        <v>1146.75</v>
      </c>
    </row>
    <row r="35" spans="1:5" ht="32.1" customHeight="1">
      <c r="A35" s="1">
        <v>7</v>
      </c>
      <c r="B35" s="4" t="s">
        <v>213</v>
      </c>
      <c r="C35" s="3">
        <v>2750</v>
      </c>
      <c r="D35" s="3">
        <f t="shared" si="4"/>
        <v>1787.5</v>
      </c>
      <c r="E35" s="3">
        <f t="shared" si="5"/>
        <v>1512.5000000000002</v>
      </c>
    </row>
    <row r="36" spans="1:5" ht="32.1" customHeight="1">
      <c r="A36" s="1">
        <v>8</v>
      </c>
      <c r="B36" s="4" t="s">
        <v>214</v>
      </c>
      <c r="C36" s="3">
        <v>2845</v>
      </c>
      <c r="D36" s="3">
        <f t="shared" si="4"/>
        <v>1849.25</v>
      </c>
      <c r="E36" s="3">
        <f t="shared" si="5"/>
        <v>1564.7500000000002</v>
      </c>
    </row>
    <row r="37" spans="1:5" ht="32.1" customHeight="1">
      <c r="A37" s="1">
        <v>9</v>
      </c>
      <c r="B37" s="4" t="s">
        <v>215</v>
      </c>
      <c r="C37" s="3">
        <v>3035</v>
      </c>
      <c r="D37" s="3">
        <f t="shared" si="4"/>
        <v>1972.75</v>
      </c>
      <c r="E37" s="3">
        <f t="shared" si="5"/>
        <v>1669.2500000000002</v>
      </c>
    </row>
    <row r="38" spans="1:5" ht="24" customHeight="1">
      <c r="A38" s="137" t="s">
        <v>75</v>
      </c>
      <c r="B38" s="138"/>
      <c r="C38" s="138"/>
      <c r="D38" s="138"/>
      <c r="E38" s="139"/>
    </row>
    <row r="39" spans="1:5" ht="49.5" customHeight="1">
      <c r="A39" s="5" t="s">
        <v>54</v>
      </c>
      <c r="B39" s="5" t="s">
        <v>55</v>
      </c>
      <c r="C39" s="6" t="s">
        <v>56</v>
      </c>
      <c r="D39" s="29" t="s">
        <v>179</v>
      </c>
      <c r="E39" s="29" t="s">
        <v>172</v>
      </c>
    </row>
    <row r="40" spans="1:5" ht="29.1" customHeight="1">
      <c r="A40" s="1">
        <v>10</v>
      </c>
      <c r="B40" s="4" t="s">
        <v>4</v>
      </c>
      <c r="C40" s="3">
        <v>1740</v>
      </c>
      <c r="D40" s="3">
        <f t="shared" ref="D40:D48" si="6">C40*0.65</f>
        <v>1131</v>
      </c>
      <c r="E40" s="3">
        <f t="shared" ref="E40:E48" si="7">C40*0.55</f>
        <v>957.00000000000011</v>
      </c>
    </row>
    <row r="41" spans="1:5" ht="29.1" customHeight="1">
      <c r="A41" s="1">
        <v>11</v>
      </c>
      <c r="B41" s="4" t="s">
        <v>5</v>
      </c>
      <c r="C41" s="3">
        <v>1835</v>
      </c>
      <c r="D41" s="3">
        <f t="shared" si="6"/>
        <v>1192.75</v>
      </c>
      <c r="E41" s="3">
        <f t="shared" si="7"/>
        <v>1009.2500000000001</v>
      </c>
    </row>
    <row r="42" spans="1:5" ht="29.1" customHeight="1">
      <c r="A42" s="1">
        <v>12</v>
      </c>
      <c r="B42" s="4" t="s">
        <v>16</v>
      </c>
      <c r="C42" s="3">
        <v>2385</v>
      </c>
      <c r="D42" s="3">
        <f t="shared" si="6"/>
        <v>1550.25</v>
      </c>
      <c r="E42" s="3">
        <f t="shared" si="7"/>
        <v>1311.75</v>
      </c>
    </row>
    <row r="43" spans="1:5" ht="29.1" customHeight="1">
      <c r="A43" s="1">
        <v>13</v>
      </c>
      <c r="B43" s="4" t="s">
        <v>10</v>
      </c>
      <c r="C43" s="3">
        <v>2480</v>
      </c>
      <c r="D43" s="3">
        <f t="shared" si="6"/>
        <v>1612</v>
      </c>
      <c r="E43" s="3">
        <f t="shared" si="7"/>
        <v>1364</v>
      </c>
    </row>
    <row r="44" spans="1:5" ht="29.1" customHeight="1">
      <c r="A44" s="1">
        <v>14</v>
      </c>
      <c r="B44" s="4" t="s">
        <v>211</v>
      </c>
      <c r="C44" s="3">
        <v>2085</v>
      </c>
      <c r="D44" s="3">
        <f t="shared" si="6"/>
        <v>1355.25</v>
      </c>
      <c r="E44" s="3">
        <f t="shared" si="7"/>
        <v>1146.75</v>
      </c>
    </row>
    <row r="45" spans="1:5" ht="29.1" customHeight="1">
      <c r="A45" s="1">
        <v>15</v>
      </c>
      <c r="B45" s="4" t="s">
        <v>212</v>
      </c>
      <c r="C45" s="3">
        <v>2180</v>
      </c>
      <c r="D45" s="3">
        <f t="shared" si="6"/>
        <v>1417</v>
      </c>
      <c r="E45" s="3">
        <f t="shared" si="7"/>
        <v>1199</v>
      </c>
    </row>
    <row r="46" spans="1:5" ht="29.1" customHeight="1">
      <c r="A46" s="1">
        <v>16</v>
      </c>
      <c r="B46" s="4" t="s">
        <v>213</v>
      </c>
      <c r="C46" s="3">
        <v>2845</v>
      </c>
      <c r="D46" s="3">
        <f t="shared" si="6"/>
        <v>1849.25</v>
      </c>
      <c r="E46" s="3">
        <f t="shared" si="7"/>
        <v>1564.7500000000002</v>
      </c>
    </row>
    <row r="47" spans="1:5" ht="29.1" customHeight="1">
      <c r="A47" s="1">
        <v>17</v>
      </c>
      <c r="B47" s="4" t="s">
        <v>214</v>
      </c>
      <c r="C47" s="3">
        <v>2940</v>
      </c>
      <c r="D47" s="3">
        <f t="shared" si="6"/>
        <v>1911</v>
      </c>
      <c r="E47" s="3">
        <f t="shared" si="7"/>
        <v>1617.0000000000002</v>
      </c>
    </row>
    <row r="48" spans="1:5" ht="29.1" customHeight="1">
      <c r="A48" s="1">
        <v>18</v>
      </c>
      <c r="B48" s="4" t="s">
        <v>215</v>
      </c>
      <c r="C48" s="3">
        <v>3130</v>
      </c>
      <c r="D48" s="3">
        <f t="shared" si="6"/>
        <v>2034.5</v>
      </c>
      <c r="E48" s="3">
        <f t="shared" si="7"/>
        <v>1721.5000000000002</v>
      </c>
    </row>
    <row r="49" spans="1:5" ht="24" customHeight="1">
      <c r="A49" s="137" t="s">
        <v>93</v>
      </c>
      <c r="B49" s="138"/>
      <c r="C49" s="138"/>
      <c r="D49" s="138"/>
      <c r="E49" s="139"/>
    </row>
    <row r="50" spans="1:5" ht="37.5" customHeight="1">
      <c r="A50" s="5" t="s">
        <v>54</v>
      </c>
      <c r="B50" s="5" t="s">
        <v>55</v>
      </c>
      <c r="C50" s="6" t="s">
        <v>56</v>
      </c>
      <c r="D50" s="29" t="s">
        <v>180</v>
      </c>
      <c r="E50" s="29" t="s">
        <v>177</v>
      </c>
    </row>
    <row r="51" spans="1:5" ht="29.1" customHeight="1">
      <c r="A51" s="1">
        <v>1</v>
      </c>
      <c r="B51" s="4" t="s">
        <v>193</v>
      </c>
      <c r="C51" s="3">
        <v>3210</v>
      </c>
      <c r="D51" s="3">
        <v>2730</v>
      </c>
      <c r="E51" s="3">
        <v>2565</v>
      </c>
    </row>
    <row r="52" spans="1:5" ht="29.1" customHeight="1">
      <c r="A52" s="1">
        <v>2</v>
      </c>
      <c r="B52" s="4" t="s">
        <v>194</v>
      </c>
      <c r="C52" s="3">
        <v>3385</v>
      </c>
      <c r="D52" s="3">
        <v>2880</v>
      </c>
      <c r="E52" s="3">
        <v>2710</v>
      </c>
    </row>
    <row r="53" spans="1:5" ht="24" customHeight="1">
      <c r="A53" s="137" t="s">
        <v>76</v>
      </c>
      <c r="B53" s="138"/>
      <c r="C53" s="138"/>
      <c r="D53" s="138"/>
      <c r="E53" s="139"/>
    </row>
    <row r="54" spans="1:5" ht="24" customHeight="1">
      <c r="A54" s="5" t="s">
        <v>54</v>
      </c>
      <c r="B54" s="5" t="s">
        <v>55</v>
      </c>
      <c r="C54" s="6" t="s">
        <v>56</v>
      </c>
      <c r="D54" s="6" t="s">
        <v>173</v>
      </c>
      <c r="E54" s="6" t="s">
        <v>174</v>
      </c>
    </row>
    <row r="55" spans="1:5" ht="24.75" customHeight="1">
      <c r="A55" s="1">
        <v>1</v>
      </c>
      <c r="B55" s="2" t="s">
        <v>17</v>
      </c>
      <c r="C55" s="3">
        <v>75</v>
      </c>
      <c r="D55" s="3">
        <v>65</v>
      </c>
      <c r="E55" s="3">
        <v>55</v>
      </c>
    </row>
    <row r="56" spans="1:5" ht="24" customHeight="1">
      <c r="A56" s="137" t="s">
        <v>77</v>
      </c>
      <c r="B56" s="138"/>
      <c r="C56" s="138"/>
      <c r="D56" s="138"/>
      <c r="E56" s="139"/>
    </row>
    <row r="57" spans="1:5" ht="51" customHeight="1">
      <c r="A57" s="5" t="s">
        <v>54</v>
      </c>
      <c r="B57" s="5" t="s">
        <v>55</v>
      </c>
      <c r="C57" s="6" t="s">
        <v>56</v>
      </c>
      <c r="D57" s="29" t="s">
        <v>171</v>
      </c>
      <c r="E57" s="29" t="s">
        <v>172</v>
      </c>
    </row>
    <row r="58" spans="1:5" ht="23.1" customHeight="1">
      <c r="A58" s="1">
        <v>1</v>
      </c>
      <c r="B58" s="2" t="s">
        <v>18</v>
      </c>
      <c r="C58" s="3">
        <v>470</v>
      </c>
      <c r="D58" s="3">
        <f>C58*0.65</f>
        <v>305.5</v>
      </c>
      <c r="E58" s="3">
        <f>C58*0.55</f>
        <v>258.5</v>
      </c>
    </row>
    <row r="59" spans="1:5" ht="23.1" customHeight="1">
      <c r="A59" s="1">
        <v>2</v>
      </c>
      <c r="B59" s="2" t="s">
        <v>19</v>
      </c>
      <c r="C59" s="3">
        <v>600</v>
      </c>
      <c r="D59" s="3">
        <f>C59*0.65</f>
        <v>390</v>
      </c>
      <c r="E59" s="3">
        <f>C59*0.55</f>
        <v>330</v>
      </c>
    </row>
    <row r="60" spans="1:5" ht="23.1" customHeight="1">
      <c r="A60" s="1">
        <v>3</v>
      </c>
      <c r="B60" s="2" t="s">
        <v>20</v>
      </c>
      <c r="C60" s="3">
        <v>900</v>
      </c>
      <c r="D60" s="3">
        <f>C60*0.65</f>
        <v>585</v>
      </c>
      <c r="E60" s="3">
        <f>C60*0.55</f>
        <v>495.00000000000006</v>
      </c>
    </row>
    <row r="61" spans="1:5" ht="23.1" customHeight="1">
      <c r="A61" s="1">
        <v>4</v>
      </c>
      <c r="B61" s="2" t="s">
        <v>21</v>
      </c>
      <c r="C61" s="3">
        <v>1045.2586206896551</v>
      </c>
      <c r="D61" s="3">
        <f>C61*0.65</f>
        <v>679.41810344827582</v>
      </c>
      <c r="E61" s="3">
        <f>C61*0.55</f>
        <v>574.89224137931035</v>
      </c>
    </row>
    <row r="62" spans="1:5" ht="23.1" customHeight="1">
      <c r="A62" s="1">
        <v>5</v>
      </c>
      <c r="B62" s="2" t="s">
        <v>425</v>
      </c>
      <c r="C62" s="3">
        <v>1325</v>
      </c>
      <c r="D62" s="3">
        <f>C62*0.65</f>
        <v>861.25</v>
      </c>
      <c r="E62" s="3">
        <f>C62*0.55</f>
        <v>728.75000000000011</v>
      </c>
    </row>
    <row r="63" spans="1:5" ht="24" customHeight="1">
      <c r="A63" s="137" t="s">
        <v>78</v>
      </c>
      <c r="B63" s="138"/>
      <c r="C63" s="138"/>
      <c r="D63" s="138"/>
      <c r="E63" s="139"/>
    </row>
    <row r="64" spans="1:5" ht="50.25" customHeight="1">
      <c r="A64" s="5" t="s">
        <v>54</v>
      </c>
      <c r="B64" s="5" t="s">
        <v>55</v>
      </c>
      <c r="C64" s="6" t="s">
        <v>56</v>
      </c>
      <c r="D64" s="29" t="s">
        <v>178</v>
      </c>
      <c r="E64" s="29" t="s">
        <v>172</v>
      </c>
    </row>
    <row r="65" spans="1:5" ht="24" customHeight="1">
      <c r="A65" s="1">
        <v>1</v>
      </c>
      <c r="B65" s="2" t="s">
        <v>195</v>
      </c>
      <c r="C65" s="3">
        <v>90</v>
      </c>
      <c r="D65" s="3">
        <f t="shared" ref="D65:D73" si="8">C65*0.65</f>
        <v>58.5</v>
      </c>
      <c r="E65" s="3">
        <f t="shared" ref="E65:E73" si="9">C65*0.55</f>
        <v>49.500000000000007</v>
      </c>
    </row>
    <row r="66" spans="1:5" ht="24" customHeight="1">
      <c r="A66" s="1">
        <v>2</v>
      </c>
      <c r="B66" s="2" t="s">
        <v>196</v>
      </c>
      <c r="C66" s="3">
        <v>130</v>
      </c>
      <c r="D66" s="3">
        <f t="shared" si="8"/>
        <v>84.5</v>
      </c>
      <c r="E66" s="3">
        <f t="shared" si="9"/>
        <v>71.5</v>
      </c>
    </row>
    <row r="67" spans="1:5" ht="24" customHeight="1">
      <c r="A67" s="1">
        <v>3</v>
      </c>
      <c r="B67" s="2" t="s">
        <v>197</v>
      </c>
      <c r="C67" s="3">
        <v>140</v>
      </c>
      <c r="D67" s="3">
        <f t="shared" si="8"/>
        <v>91</v>
      </c>
      <c r="E67" s="3">
        <f t="shared" si="9"/>
        <v>77</v>
      </c>
    </row>
    <row r="68" spans="1:5" ht="24" customHeight="1">
      <c r="A68" s="1">
        <v>4</v>
      </c>
      <c r="B68" s="2" t="s">
        <v>22</v>
      </c>
      <c r="C68" s="3">
        <v>120</v>
      </c>
      <c r="D68" s="3">
        <f t="shared" si="8"/>
        <v>78</v>
      </c>
      <c r="E68" s="3">
        <f t="shared" si="9"/>
        <v>66</v>
      </c>
    </row>
    <row r="69" spans="1:5" ht="24" customHeight="1">
      <c r="A69" s="1">
        <v>5</v>
      </c>
      <c r="B69" s="2" t="s">
        <v>23</v>
      </c>
      <c r="C69" s="3">
        <v>165</v>
      </c>
      <c r="D69" s="3">
        <f t="shared" si="8"/>
        <v>107.25</v>
      </c>
      <c r="E69" s="3">
        <f t="shared" si="9"/>
        <v>90.750000000000014</v>
      </c>
    </row>
    <row r="70" spans="1:5" ht="24" customHeight="1">
      <c r="A70" s="1">
        <v>6</v>
      </c>
      <c r="B70" s="2" t="s">
        <v>24</v>
      </c>
      <c r="C70" s="3">
        <v>205</v>
      </c>
      <c r="D70" s="3">
        <f t="shared" si="8"/>
        <v>133.25</v>
      </c>
      <c r="E70" s="3">
        <f t="shared" si="9"/>
        <v>112.75000000000001</v>
      </c>
    </row>
    <row r="71" spans="1:5" ht="24" customHeight="1">
      <c r="A71" s="1">
        <v>7</v>
      </c>
      <c r="B71" s="2" t="s">
        <v>190</v>
      </c>
      <c r="C71" s="3">
        <v>275.00000000000006</v>
      </c>
      <c r="D71" s="3">
        <f t="shared" si="8"/>
        <v>178.75000000000006</v>
      </c>
      <c r="E71" s="3">
        <f t="shared" si="9"/>
        <v>151.25000000000006</v>
      </c>
    </row>
    <row r="72" spans="1:5" ht="24" customHeight="1">
      <c r="A72" s="1">
        <v>8</v>
      </c>
      <c r="B72" s="2" t="s">
        <v>191</v>
      </c>
      <c r="C72" s="3">
        <v>380</v>
      </c>
      <c r="D72" s="3">
        <f t="shared" si="8"/>
        <v>247</v>
      </c>
      <c r="E72" s="3">
        <f t="shared" si="9"/>
        <v>209.00000000000003</v>
      </c>
    </row>
    <row r="73" spans="1:5" ht="24" customHeight="1">
      <c r="A73" s="1">
        <v>9</v>
      </c>
      <c r="B73" s="2" t="s">
        <v>192</v>
      </c>
      <c r="C73" s="3">
        <v>395</v>
      </c>
      <c r="D73" s="3">
        <f t="shared" si="8"/>
        <v>256.75</v>
      </c>
      <c r="E73" s="3">
        <f t="shared" si="9"/>
        <v>217.25000000000003</v>
      </c>
    </row>
    <row r="74" spans="1:5" ht="24" customHeight="1">
      <c r="A74" s="137" t="s">
        <v>79</v>
      </c>
      <c r="B74" s="138"/>
      <c r="C74" s="138"/>
      <c r="D74" s="138"/>
      <c r="E74" s="139"/>
    </row>
    <row r="75" spans="1:5" ht="48.75" customHeight="1">
      <c r="A75" s="5" t="s">
        <v>54</v>
      </c>
      <c r="B75" s="5" t="s">
        <v>55</v>
      </c>
      <c r="C75" s="6" t="s">
        <v>56</v>
      </c>
      <c r="D75" s="29" t="s">
        <v>171</v>
      </c>
      <c r="E75" s="29" t="s">
        <v>172</v>
      </c>
    </row>
    <row r="76" spans="1:5" ht="23.1" customHeight="1">
      <c r="A76" s="1">
        <v>1</v>
      </c>
      <c r="B76" s="2" t="s">
        <v>25</v>
      </c>
      <c r="C76" s="3">
        <v>490</v>
      </c>
      <c r="D76" s="3">
        <f t="shared" ref="D76:D84" si="10">C76*0.65</f>
        <v>318.5</v>
      </c>
      <c r="E76" s="3">
        <f t="shared" ref="E76:E84" si="11">C76*0.55</f>
        <v>269.5</v>
      </c>
    </row>
    <row r="77" spans="1:5" ht="23.1" customHeight="1">
      <c r="A77" s="1">
        <v>2</v>
      </c>
      <c r="B77" s="2" t="s">
        <v>26</v>
      </c>
      <c r="C77" s="3">
        <v>585</v>
      </c>
      <c r="D77" s="3">
        <f t="shared" si="10"/>
        <v>380.25</v>
      </c>
      <c r="E77" s="3">
        <f t="shared" si="11"/>
        <v>321.75</v>
      </c>
    </row>
    <row r="78" spans="1:5" ht="23.1" customHeight="1">
      <c r="A78" s="1">
        <v>3</v>
      </c>
      <c r="B78" s="2" t="s">
        <v>27</v>
      </c>
      <c r="C78" s="3">
        <v>1135</v>
      </c>
      <c r="D78" s="3">
        <f t="shared" si="10"/>
        <v>737.75</v>
      </c>
      <c r="E78" s="3">
        <f t="shared" si="11"/>
        <v>624.25</v>
      </c>
    </row>
    <row r="79" spans="1:5" ht="23.1" customHeight="1">
      <c r="A79" s="1">
        <v>4</v>
      </c>
      <c r="B79" s="2" t="s">
        <v>28</v>
      </c>
      <c r="C79" s="3">
        <v>1230</v>
      </c>
      <c r="D79" s="3">
        <f t="shared" si="10"/>
        <v>799.5</v>
      </c>
      <c r="E79" s="3">
        <f t="shared" si="11"/>
        <v>676.5</v>
      </c>
    </row>
    <row r="80" spans="1:5" ht="23.1" customHeight="1">
      <c r="A80" s="1">
        <v>5</v>
      </c>
      <c r="B80" s="2" t="s">
        <v>29</v>
      </c>
      <c r="C80" s="3">
        <v>550.00000000000011</v>
      </c>
      <c r="D80" s="3">
        <f t="shared" si="10"/>
        <v>357.50000000000011</v>
      </c>
      <c r="E80" s="3">
        <f t="shared" si="11"/>
        <v>302.50000000000011</v>
      </c>
    </row>
    <row r="81" spans="1:5" ht="23.1" customHeight="1">
      <c r="A81" s="1">
        <v>6</v>
      </c>
      <c r="B81" s="2" t="s">
        <v>30</v>
      </c>
      <c r="C81" s="3">
        <v>644.82758620689663</v>
      </c>
      <c r="D81" s="3">
        <f t="shared" si="10"/>
        <v>419.13793103448285</v>
      </c>
      <c r="E81" s="3">
        <f t="shared" si="11"/>
        <v>354.6551724137932</v>
      </c>
    </row>
    <row r="82" spans="1:5" ht="23.1" customHeight="1">
      <c r="A82" s="1">
        <v>7</v>
      </c>
      <c r="B82" s="2" t="s">
        <v>31</v>
      </c>
      <c r="C82" s="3">
        <v>1305</v>
      </c>
      <c r="D82" s="3">
        <f t="shared" si="10"/>
        <v>848.25</v>
      </c>
      <c r="E82" s="3">
        <f t="shared" si="11"/>
        <v>717.75000000000011</v>
      </c>
    </row>
    <row r="83" spans="1:5" ht="23.1" customHeight="1">
      <c r="A83" s="1">
        <v>8</v>
      </c>
      <c r="B83" s="2" t="s">
        <v>32</v>
      </c>
      <c r="C83" s="3">
        <v>1400</v>
      </c>
      <c r="D83" s="3">
        <f t="shared" si="10"/>
        <v>910</v>
      </c>
      <c r="E83" s="3">
        <f t="shared" si="11"/>
        <v>770.00000000000011</v>
      </c>
    </row>
    <row r="84" spans="1:5" ht="23.1" customHeight="1">
      <c r="A84" s="1">
        <v>9</v>
      </c>
      <c r="B84" s="2" t="s">
        <v>33</v>
      </c>
      <c r="C84" s="3">
        <v>1590</v>
      </c>
      <c r="D84" s="3">
        <f t="shared" si="10"/>
        <v>1033.5</v>
      </c>
      <c r="E84" s="3">
        <f t="shared" si="11"/>
        <v>874.50000000000011</v>
      </c>
    </row>
    <row r="85" spans="1:5" ht="24" customHeight="1">
      <c r="A85" s="137" t="s">
        <v>80</v>
      </c>
      <c r="B85" s="138"/>
      <c r="C85" s="138"/>
      <c r="D85" s="138"/>
      <c r="E85" s="139"/>
    </row>
    <row r="86" spans="1:5" ht="49.5" customHeight="1">
      <c r="A86" s="5" t="s">
        <v>54</v>
      </c>
      <c r="B86" s="5" t="s">
        <v>55</v>
      </c>
      <c r="C86" s="6" t="s">
        <v>56</v>
      </c>
      <c r="D86" s="29" t="s">
        <v>171</v>
      </c>
      <c r="E86" s="29" t="s">
        <v>172</v>
      </c>
    </row>
    <row r="87" spans="1:5" ht="24.75" customHeight="1">
      <c r="A87" s="1">
        <v>1</v>
      </c>
      <c r="B87" s="2" t="s">
        <v>34</v>
      </c>
      <c r="C87" s="3">
        <v>585</v>
      </c>
      <c r="D87" s="3">
        <f t="shared" ref="D87:D99" si="12">C87*0.65</f>
        <v>380.25</v>
      </c>
      <c r="E87" s="3">
        <f t="shared" ref="E87:E99" si="13">C87*0.55</f>
        <v>321.75</v>
      </c>
    </row>
    <row r="88" spans="1:5" ht="24.75" customHeight="1">
      <c r="A88" s="1">
        <v>2</v>
      </c>
      <c r="B88" s="2" t="s">
        <v>35</v>
      </c>
      <c r="C88" s="3">
        <v>680</v>
      </c>
      <c r="D88" s="3">
        <f t="shared" si="12"/>
        <v>442</v>
      </c>
      <c r="E88" s="3">
        <f t="shared" si="13"/>
        <v>374.00000000000006</v>
      </c>
    </row>
    <row r="89" spans="1:5" ht="24.75" customHeight="1">
      <c r="A89" s="1">
        <v>3</v>
      </c>
      <c r="B89" s="2" t="s">
        <v>36</v>
      </c>
      <c r="C89" s="3">
        <v>1230</v>
      </c>
      <c r="D89" s="3">
        <f t="shared" si="12"/>
        <v>799.5</v>
      </c>
      <c r="E89" s="3">
        <f t="shared" si="13"/>
        <v>676.5</v>
      </c>
    </row>
    <row r="90" spans="1:5" ht="24.75" customHeight="1">
      <c r="A90" s="1">
        <v>4</v>
      </c>
      <c r="B90" s="2" t="s">
        <v>37</v>
      </c>
      <c r="C90" s="3">
        <v>1325</v>
      </c>
      <c r="D90" s="3">
        <f t="shared" si="12"/>
        <v>861.25</v>
      </c>
      <c r="E90" s="3">
        <f t="shared" si="13"/>
        <v>728.75000000000011</v>
      </c>
    </row>
    <row r="91" spans="1:5" ht="24.75" customHeight="1">
      <c r="A91" s="1">
        <v>5</v>
      </c>
      <c r="B91" s="2" t="s">
        <v>25</v>
      </c>
      <c r="C91" s="3">
        <v>585</v>
      </c>
      <c r="D91" s="3">
        <f t="shared" si="12"/>
        <v>380.25</v>
      </c>
      <c r="E91" s="3">
        <f t="shared" si="13"/>
        <v>321.75</v>
      </c>
    </row>
    <row r="92" spans="1:5" ht="24.75" customHeight="1">
      <c r="A92" s="1">
        <v>6</v>
      </c>
      <c r="B92" s="2" t="s">
        <v>26</v>
      </c>
      <c r="C92" s="3">
        <v>680</v>
      </c>
      <c r="D92" s="3">
        <f t="shared" si="12"/>
        <v>442</v>
      </c>
      <c r="E92" s="3">
        <f t="shared" si="13"/>
        <v>374.00000000000006</v>
      </c>
    </row>
    <row r="93" spans="1:5" ht="24.75" customHeight="1">
      <c r="A93" s="1">
        <v>7</v>
      </c>
      <c r="B93" s="2" t="s">
        <v>27</v>
      </c>
      <c r="C93" s="3">
        <v>1230</v>
      </c>
      <c r="D93" s="3">
        <f t="shared" si="12"/>
        <v>799.5</v>
      </c>
      <c r="E93" s="3">
        <f t="shared" si="13"/>
        <v>676.5</v>
      </c>
    </row>
    <row r="94" spans="1:5" ht="24.75" customHeight="1">
      <c r="A94" s="1">
        <v>8</v>
      </c>
      <c r="B94" s="2" t="s">
        <v>28</v>
      </c>
      <c r="C94" s="3">
        <v>1325</v>
      </c>
      <c r="D94" s="3">
        <f t="shared" si="12"/>
        <v>861.25</v>
      </c>
      <c r="E94" s="3">
        <f t="shared" si="13"/>
        <v>728.75000000000011</v>
      </c>
    </row>
    <row r="95" spans="1:5" ht="24.75" customHeight="1">
      <c r="A95" s="1">
        <v>9</v>
      </c>
      <c r="B95" s="2" t="s">
        <v>29</v>
      </c>
      <c r="C95" s="3">
        <v>645</v>
      </c>
      <c r="D95" s="3">
        <f t="shared" si="12"/>
        <v>419.25</v>
      </c>
      <c r="E95" s="3">
        <f t="shared" si="13"/>
        <v>354.75000000000006</v>
      </c>
    </row>
    <row r="96" spans="1:5" ht="24.75" customHeight="1">
      <c r="A96" s="1">
        <v>10</v>
      </c>
      <c r="B96" s="2" t="s">
        <v>30</v>
      </c>
      <c r="C96" s="3">
        <v>739.65517241379314</v>
      </c>
      <c r="D96" s="3">
        <f t="shared" si="12"/>
        <v>480.77586206896558</v>
      </c>
      <c r="E96" s="3">
        <f t="shared" si="13"/>
        <v>406.81034482758628</v>
      </c>
    </row>
    <row r="97" spans="1:5" ht="24.75" customHeight="1">
      <c r="A97" s="1">
        <v>11</v>
      </c>
      <c r="B97" s="2" t="s">
        <v>31</v>
      </c>
      <c r="C97" s="3">
        <v>1400</v>
      </c>
      <c r="D97" s="3">
        <f t="shared" si="12"/>
        <v>910</v>
      </c>
      <c r="E97" s="3">
        <f t="shared" si="13"/>
        <v>770.00000000000011</v>
      </c>
    </row>
    <row r="98" spans="1:5" ht="24.75" customHeight="1">
      <c r="A98" s="1">
        <v>12</v>
      </c>
      <c r="B98" s="2" t="s">
        <v>32</v>
      </c>
      <c r="C98" s="3">
        <v>1495</v>
      </c>
      <c r="D98" s="3">
        <f t="shared" si="12"/>
        <v>971.75</v>
      </c>
      <c r="E98" s="3">
        <f t="shared" si="13"/>
        <v>822.25000000000011</v>
      </c>
    </row>
    <row r="99" spans="1:5" ht="24.75" customHeight="1">
      <c r="A99" s="1">
        <v>13</v>
      </c>
      <c r="B99" s="2" t="s">
        <v>33</v>
      </c>
      <c r="C99" s="3">
        <v>1685</v>
      </c>
      <c r="D99" s="3">
        <f t="shared" si="12"/>
        <v>1095.25</v>
      </c>
      <c r="E99" s="3">
        <f t="shared" si="13"/>
        <v>926.75000000000011</v>
      </c>
    </row>
    <row r="100" spans="1:5" ht="24" customHeight="1">
      <c r="A100" s="137" t="s">
        <v>81</v>
      </c>
      <c r="B100" s="138"/>
      <c r="C100" s="138"/>
      <c r="D100" s="138"/>
      <c r="E100" s="139"/>
    </row>
    <row r="101" spans="1:5" ht="51" customHeight="1">
      <c r="A101" s="5" t="s">
        <v>54</v>
      </c>
      <c r="B101" s="5" t="s">
        <v>55</v>
      </c>
      <c r="C101" s="6" t="s">
        <v>56</v>
      </c>
      <c r="D101" s="29" t="s">
        <v>179</v>
      </c>
      <c r="E101" s="29" t="s">
        <v>172</v>
      </c>
    </row>
    <row r="102" spans="1:5" ht="24" customHeight="1">
      <c r="A102" s="1">
        <v>1</v>
      </c>
      <c r="B102" s="2" t="s">
        <v>38</v>
      </c>
      <c r="C102" s="3">
        <v>65</v>
      </c>
      <c r="D102" s="3">
        <f>C102*0.65</f>
        <v>42.25</v>
      </c>
      <c r="E102" s="3">
        <f>C102*0.55</f>
        <v>35.75</v>
      </c>
    </row>
    <row r="103" spans="1:5" ht="24" customHeight="1">
      <c r="A103" s="1">
        <v>2</v>
      </c>
      <c r="B103" s="2" t="s">
        <v>39</v>
      </c>
      <c r="C103" s="3">
        <v>120</v>
      </c>
      <c r="D103" s="3">
        <f>C103*0.65</f>
        <v>78</v>
      </c>
      <c r="E103" s="3">
        <f>C103*0.55</f>
        <v>66</v>
      </c>
    </row>
    <row r="104" spans="1:5" ht="24" customHeight="1">
      <c r="A104" s="137" t="s">
        <v>82</v>
      </c>
      <c r="B104" s="138"/>
      <c r="C104" s="138"/>
      <c r="D104" s="138"/>
      <c r="E104" s="139"/>
    </row>
    <row r="105" spans="1:5" ht="49.5" customHeight="1">
      <c r="A105" s="5" t="s">
        <v>54</v>
      </c>
      <c r="B105" s="5" t="s">
        <v>55</v>
      </c>
      <c r="C105" s="6" t="s">
        <v>56</v>
      </c>
      <c r="D105" s="29" t="s">
        <v>171</v>
      </c>
      <c r="E105" s="29" t="s">
        <v>172</v>
      </c>
    </row>
    <row r="106" spans="1:5" ht="24" customHeight="1">
      <c r="A106" s="1">
        <v>1</v>
      </c>
      <c r="B106" s="2" t="s">
        <v>40</v>
      </c>
      <c r="C106" s="3">
        <v>490</v>
      </c>
      <c r="D106" s="3">
        <f t="shared" ref="D106:D112" si="14">C106*0.65</f>
        <v>318.5</v>
      </c>
      <c r="E106" s="3">
        <f t="shared" ref="E106:E112" si="15">C106*0.55</f>
        <v>269.5</v>
      </c>
    </row>
    <row r="107" spans="1:5" ht="24" customHeight="1">
      <c r="A107" s="1">
        <v>2</v>
      </c>
      <c r="B107" s="2" t="s">
        <v>41</v>
      </c>
      <c r="C107" s="3">
        <v>585</v>
      </c>
      <c r="D107" s="3">
        <f t="shared" si="14"/>
        <v>380.25</v>
      </c>
      <c r="E107" s="3">
        <f t="shared" si="15"/>
        <v>321.75</v>
      </c>
    </row>
    <row r="108" spans="1:5" ht="24" customHeight="1">
      <c r="A108" s="1">
        <v>3</v>
      </c>
      <c r="B108" s="2" t="s">
        <v>42</v>
      </c>
      <c r="C108" s="3">
        <v>490</v>
      </c>
      <c r="D108" s="3">
        <f t="shared" si="14"/>
        <v>318.5</v>
      </c>
      <c r="E108" s="3">
        <f t="shared" si="15"/>
        <v>269.5</v>
      </c>
    </row>
    <row r="109" spans="1:5" ht="24" customHeight="1">
      <c r="A109" s="1">
        <v>4</v>
      </c>
      <c r="B109" s="2" t="s">
        <v>43</v>
      </c>
      <c r="C109" s="3">
        <v>585</v>
      </c>
      <c r="D109" s="3">
        <f t="shared" si="14"/>
        <v>380.25</v>
      </c>
      <c r="E109" s="3">
        <f t="shared" si="15"/>
        <v>321.75</v>
      </c>
    </row>
    <row r="110" spans="1:5" ht="24" customHeight="1">
      <c r="A110" s="1">
        <v>5</v>
      </c>
      <c r="B110" s="2" t="s">
        <v>44</v>
      </c>
      <c r="C110" s="3">
        <v>550.00000000000011</v>
      </c>
      <c r="D110" s="3">
        <f t="shared" si="14"/>
        <v>357.50000000000011</v>
      </c>
      <c r="E110" s="3">
        <f t="shared" si="15"/>
        <v>302.50000000000011</v>
      </c>
    </row>
    <row r="111" spans="1:5" ht="24" customHeight="1">
      <c r="A111" s="1">
        <v>6</v>
      </c>
      <c r="B111" s="2" t="s">
        <v>45</v>
      </c>
      <c r="C111" s="3">
        <v>645</v>
      </c>
      <c r="D111" s="3">
        <f t="shared" si="14"/>
        <v>419.25</v>
      </c>
      <c r="E111" s="3">
        <f t="shared" si="15"/>
        <v>354.75000000000006</v>
      </c>
    </row>
    <row r="112" spans="1:5" ht="24" customHeight="1">
      <c r="A112" s="1">
        <v>7</v>
      </c>
      <c r="B112" s="2" t="s">
        <v>46</v>
      </c>
      <c r="C112" s="3">
        <v>850</v>
      </c>
      <c r="D112" s="3">
        <f t="shared" si="14"/>
        <v>552.5</v>
      </c>
      <c r="E112" s="3">
        <f t="shared" si="15"/>
        <v>467.50000000000006</v>
      </c>
    </row>
    <row r="113" spans="1:5" ht="24" customHeight="1">
      <c r="A113" s="137" t="s">
        <v>83</v>
      </c>
      <c r="B113" s="138"/>
      <c r="C113" s="138"/>
      <c r="D113" s="138"/>
      <c r="E113" s="139"/>
    </row>
    <row r="114" spans="1:5" ht="50.25" customHeight="1">
      <c r="A114" s="5" t="s">
        <v>54</v>
      </c>
      <c r="B114" s="5" t="s">
        <v>55</v>
      </c>
      <c r="C114" s="6" t="s">
        <v>56</v>
      </c>
      <c r="D114" s="29" t="s">
        <v>171</v>
      </c>
      <c r="E114" s="29" t="s">
        <v>172</v>
      </c>
    </row>
    <row r="115" spans="1:5" ht="24" customHeight="1">
      <c r="A115" s="1">
        <v>1</v>
      </c>
      <c r="B115" s="2" t="s">
        <v>47</v>
      </c>
      <c r="C115" s="3">
        <v>644.82758620689663</v>
      </c>
      <c r="D115" s="3">
        <f t="shared" ref="D115:D121" si="16">C115*0.65</f>
        <v>419.13793103448285</v>
      </c>
      <c r="E115" s="3">
        <f t="shared" ref="E115:E121" si="17">C115*0.55</f>
        <v>354.6551724137932</v>
      </c>
    </row>
    <row r="116" spans="1:5" ht="24" customHeight="1">
      <c r="A116" s="1">
        <v>2</v>
      </c>
      <c r="B116" s="2" t="s">
        <v>48</v>
      </c>
      <c r="C116" s="3">
        <v>644.82758620689663</v>
      </c>
      <c r="D116" s="3">
        <f t="shared" si="16"/>
        <v>419.13793103448285</v>
      </c>
      <c r="E116" s="3">
        <f t="shared" si="17"/>
        <v>354.6551724137932</v>
      </c>
    </row>
    <row r="117" spans="1:5" ht="24" customHeight="1">
      <c r="A117" s="1">
        <v>3</v>
      </c>
      <c r="B117" s="2" t="s">
        <v>49</v>
      </c>
      <c r="C117" s="3">
        <v>644.82758620689663</v>
      </c>
      <c r="D117" s="3">
        <f t="shared" si="16"/>
        <v>419.13793103448285</v>
      </c>
      <c r="E117" s="3">
        <f t="shared" si="17"/>
        <v>354.6551724137932</v>
      </c>
    </row>
    <row r="118" spans="1:5" ht="24" customHeight="1">
      <c r="A118" s="1">
        <v>4</v>
      </c>
      <c r="B118" s="2" t="s">
        <v>50</v>
      </c>
      <c r="C118" s="3">
        <v>644.82758620689663</v>
      </c>
      <c r="D118" s="3">
        <f t="shared" si="16"/>
        <v>419.13793103448285</v>
      </c>
      <c r="E118" s="3">
        <f t="shared" si="17"/>
        <v>354.6551724137932</v>
      </c>
    </row>
    <row r="119" spans="1:5" ht="24" customHeight="1">
      <c r="A119" s="1">
        <v>5</v>
      </c>
      <c r="B119" s="2" t="s">
        <v>51</v>
      </c>
      <c r="C119" s="3">
        <v>755</v>
      </c>
      <c r="D119" s="3">
        <f t="shared" si="16"/>
        <v>490.75</v>
      </c>
      <c r="E119" s="3">
        <f t="shared" si="17"/>
        <v>415.25000000000006</v>
      </c>
    </row>
    <row r="120" spans="1:5" ht="24" customHeight="1">
      <c r="A120" s="1">
        <v>6</v>
      </c>
      <c r="B120" s="2" t="s">
        <v>52</v>
      </c>
      <c r="C120" s="3">
        <v>755</v>
      </c>
      <c r="D120" s="3">
        <f t="shared" si="16"/>
        <v>490.75</v>
      </c>
      <c r="E120" s="3">
        <f t="shared" si="17"/>
        <v>415.25000000000006</v>
      </c>
    </row>
    <row r="121" spans="1:5" ht="24" customHeight="1">
      <c r="A121" s="1">
        <v>7</v>
      </c>
      <c r="B121" s="2" t="s">
        <v>53</v>
      </c>
      <c r="C121" s="3">
        <v>755</v>
      </c>
      <c r="D121" s="3">
        <f t="shared" si="16"/>
        <v>490.75</v>
      </c>
      <c r="E121" s="3">
        <f t="shared" si="17"/>
        <v>415.25000000000006</v>
      </c>
    </row>
    <row r="122" spans="1:5" ht="20.25">
      <c r="A122" s="137" t="s">
        <v>183</v>
      </c>
      <c r="B122" s="138"/>
      <c r="C122" s="138"/>
      <c r="D122" s="138"/>
      <c r="E122" s="139"/>
    </row>
    <row r="123" spans="1:5" ht="46.5" customHeight="1">
      <c r="A123" s="5" t="s">
        <v>54</v>
      </c>
      <c r="B123" s="5" t="s">
        <v>55</v>
      </c>
      <c r="C123" s="6" t="s">
        <v>56</v>
      </c>
      <c r="D123" s="140" t="s">
        <v>187</v>
      </c>
      <c r="E123" s="141"/>
    </row>
    <row r="124" spans="1:5" ht="24" customHeight="1">
      <c r="A124" s="1">
        <v>1</v>
      </c>
      <c r="B124" s="36" t="s">
        <v>184</v>
      </c>
      <c r="C124" s="35"/>
      <c r="D124" s="142">
        <v>9</v>
      </c>
      <c r="E124" s="142"/>
    </row>
    <row r="125" spans="1:5" ht="24" customHeight="1">
      <c r="A125" s="1">
        <v>2</v>
      </c>
      <c r="B125" s="36" t="s">
        <v>185</v>
      </c>
      <c r="C125" s="35"/>
      <c r="D125" s="143">
        <v>10</v>
      </c>
      <c r="E125" s="144"/>
    </row>
    <row r="126" spans="1:5" ht="24" customHeight="1">
      <c r="A126" s="1">
        <v>3</v>
      </c>
      <c r="B126" s="36" t="s">
        <v>186</v>
      </c>
      <c r="C126" s="35"/>
      <c r="D126" s="142">
        <v>12</v>
      </c>
      <c r="E126" s="142"/>
    </row>
  </sheetData>
  <mergeCells count="18">
    <mergeCell ref="A122:E122"/>
    <mergeCell ref="D123:E123"/>
    <mergeCell ref="D124:E124"/>
    <mergeCell ref="D125:E125"/>
    <mergeCell ref="D126:E126"/>
    <mergeCell ref="A113:E113"/>
    <mergeCell ref="A1:E1"/>
    <mergeCell ref="A12:E12"/>
    <mergeCell ref="A27:E27"/>
    <mergeCell ref="A38:E38"/>
    <mergeCell ref="A49:E49"/>
    <mergeCell ref="A53:E53"/>
    <mergeCell ref="A56:E56"/>
    <mergeCell ref="A63:E63"/>
    <mergeCell ref="A74:E74"/>
    <mergeCell ref="A85:E85"/>
    <mergeCell ref="A100:E100"/>
    <mergeCell ref="A104:E104"/>
  </mergeCells>
  <phoneticPr fontId="7" type="noConversion"/>
  <pageMargins left="0.70866141732283472" right="0.70866141732283472" top="0.74803149606299213" bottom="0.74803149606299213" header="0.31496062992125984" footer="0.31496062992125984"/>
  <pageSetup paperSize="9" scale="92" orientation="portrait" r:id="rId1"/>
  <headerFooter>
    <oddHeader>&amp;L&amp;"Arial Unicode MS,標準"&amp;18ARMASPEED 2021 Price List - Brakes Kit</oddHeader>
    <oddFooter>&amp;Lemail: info@armaspeed.com&amp;Cweb: www.armaspeed.com&amp;R&amp;P / &amp;N</oddFooter>
  </headerFooter>
  <rowBreaks count="4" manualBreakCount="4">
    <brk id="26" max="16383" man="1"/>
    <brk id="48" max="16383" man="1"/>
    <brk id="73" max="16383" man="1"/>
    <brk id="9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3"/>
  <sheetViews>
    <sheetView topLeftCell="A36" zoomScaleNormal="100" zoomScaleSheetLayoutView="90" workbookViewId="0">
      <selection activeCell="C43" sqref="C43"/>
    </sheetView>
  </sheetViews>
  <sheetFormatPr defaultColWidth="8.875" defaultRowHeight="15.75"/>
  <cols>
    <col min="1" max="1" width="17.125" customWidth="1"/>
    <col min="2" max="2" width="21" customWidth="1"/>
    <col min="3" max="3" width="33.875" customWidth="1"/>
    <col min="4" max="4" width="11.875" hidden="1" customWidth="1"/>
    <col min="5" max="5" width="8.5" bestFit="1" customWidth="1"/>
    <col min="6" max="6" width="8.875" bestFit="1" customWidth="1"/>
    <col min="7" max="7" width="13" style="60" customWidth="1"/>
  </cols>
  <sheetData>
    <row r="1" spans="1:9" ht="53.1" customHeight="1">
      <c r="A1" s="42" t="s">
        <v>370</v>
      </c>
      <c r="B1" s="42" t="s">
        <v>381</v>
      </c>
      <c r="C1" s="42" t="s">
        <v>55</v>
      </c>
      <c r="D1" s="46" t="s">
        <v>56</v>
      </c>
      <c r="E1" s="46" t="s">
        <v>56</v>
      </c>
      <c r="F1" s="46" t="s">
        <v>456</v>
      </c>
      <c r="G1" s="46" t="s">
        <v>761</v>
      </c>
    </row>
    <row r="2" spans="1:9" ht="35.1" customHeight="1">
      <c r="A2" s="145" t="s">
        <v>340</v>
      </c>
      <c r="B2" s="146"/>
      <c r="C2" s="146"/>
      <c r="D2" s="146"/>
      <c r="E2" s="146"/>
      <c r="F2" s="146"/>
      <c r="G2" s="147"/>
    </row>
    <row r="3" spans="1:9" s="17" customFormat="1" ht="45.75" customHeight="1">
      <c r="A3" s="61" t="s">
        <v>372</v>
      </c>
      <c r="B3" s="61" t="s">
        <v>371</v>
      </c>
      <c r="C3" s="43" t="s">
        <v>855</v>
      </c>
      <c r="D3" s="21">
        <v>79</v>
      </c>
      <c r="E3" s="21">
        <f>D3*1.05</f>
        <v>82.95</v>
      </c>
      <c r="F3" s="21">
        <f>E3*0.6</f>
        <v>49.77</v>
      </c>
      <c r="G3" s="63">
        <f>E3*0.55</f>
        <v>45.622500000000002</v>
      </c>
      <c r="H3"/>
      <c r="I3"/>
    </row>
    <row r="4" spans="1:9" s="17" customFormat="1" ht="53.45" customHeight="1">
      <c r="A4" s="61" t="s">
        <v>426</v>
      </c>
      <c r="B4" s="61" t="s">
        <v>427</v>
      </c>
      <c r="C4" s="43" t="s">
        <v>618</v>
      </c>
      <c r="D4" s="21">
        <v>74</v>
      </c>
      <c r="E4" s="21">
        <f t="shared" ref="E4:E5" si="0">D4*1.05</f>
        <v>77.7</v>
      </c>
      <c r="F4" s="21">
        <f t="shared" ref="F4:F5" si="1">E4*0.6</f>
        <v>46.62</v>
      </c>
      <c r="G4" s="63">
        <f t="shared" ref="G4:G63" si="2">E4*0.55</f>
        <v>42.735000000000007</v>
      </c>
      <c r="H4"/>
      <c r="I4"/>
    </row>
    <row r="5" spans="1:9" s="17" customFormat="1" ht="45.75" customHeight="1">
      <c r="A5" s="61" t="s">
        <v>428</v>
      </c>
      <c r="B5" s="61" t="s">
        <v>429</v>
      </c>
      <c r="C5" s="43" t="s">
        <v>731</v>
      </c>
      <c r="D5" s="21">
        <v>78</v>
      </c>
      <c r="E5" s="21">
        <f t="shared" si="0"/>
        <v>81.900000000000006</v>
      </c>
      <c r="F5" s="21">
        <f t="shared" si="1"/>
        <v>49.14</v>
      </c>
      <c r="G5" s="63">
        <f t="shared" si="2"/>
        <v>45.045000000000009</v>
      </c>
      <c r="H5"/>
      <c r="I5"/>
    </row>
    <row r="6" spans="1:9" ht="35.1" customHeight="1">
      <c r="A6" s="145" t="s">
        <v>351</v>
      </c>
      <c r="B6" s="146"/>
      <c r="C6" s="146"/>
      <c r="D6" s="146"/>
      <c r="E6" s="146"/>
      <c r="F6" s="146"/>
      <c r="G6" s="147"/>
    </row>
    <row r="7" spans="1:9" s="17" customFormat="1" ht="51.75" customHeight="1">
      <c r="A7" s="61" t="s">
        <v>576</v>
      </c>
      <c r="B7" s="61">
        <v>13718507320</v>
      </c>
      <c r="C7" s="43" t="s">
        <v>856</v>
      </c>
      <c r="D7" s="21">
        <v>62</v>
      </c>
      <c r="E7" s="21">
        <f>D7*1.05</f>
        <v>65.100000000000009</v>
      </c>
      <c r="F7" s="21">
        <f>E7*0.6</f>
        <v>39.06</v>
      </c>
      <c r="G7" s="63">
        <f t="shared" si="2"/>
        <v>35.805000000000007</v>
      </c>
      <c r="H7">
        <v>25</v>
      </c>
      <c r="I7"/>
    </row>
    <row r="8" spans="1:9" s="17" customFormat="1" ht="51.75" customHeight="1">
      <c r="A8" s="44" t="s">
        <v>342</v>
      </c>
      <c r="B8" s="45">
        <v>13717602643</v>
      </c>
      <c r="C8" s="43" t="s">
        <v>857</v>
      </c>
      <c r="D8" s="21">
        <v>65</v>
      </c>
      <c r="E8" s="21">
        <f t="shared" ref="E8:E15" si="3">D8*1.05</f>
        <v>68.25</v>
      </c>
      <c r="F8" s="21">
        <f t="shared" ref="F8:F15" si="4">E8*0.6</f>
        <v>40.949999999999996</v>
      </c>
      <c r="G8" s="63">
        <f t="shared" si="2"/>
        <v>37.537500000000001</v>
      </c>
      <c r="H8">
        <v>7</v>
      </c>
      <c r="I8"/>
    </row>
    <row r="9" spans="1:9" s="17" customFormat="1" ht="51.75" customHeight="1">
      <c r="A9" s="44" t="s">
        <v>368</v>
      </c>
      <c r="B9" s="45">
        <v>13718605164</v>
      </c>
      <c r="C9" s="43" t="s">
        <v>858</v>
      </c>
      <c r="D9" s="21">
        <v>76</v>
      </c>
      <c r="E9" s="21">
        <f t="shared" si="3"/>
        <v>79.8</v>
      </c>
      <c r="F9" s="21">
        <f t="shared" si="4"/>
        <v>47.879999999999995</v>
      </c>
      <c r="G9" s="63">
        <f t="shared" si="2"/>
        <v>43.89</v>
      </c>
      <c r="H9">
        <v>3</v>
      </c>
      <c r="I9"/>
    </row>
    <row r="10" spans="1:9" s="14" customFormat="1" ht="51.75" customHeight="1">
      <c r="A10" s="49" t="s">
        <v>373</v>
      </c>
      <c r="B10" s="52" t="s">
        <v>379</v>
      </c>
      <c r="C10" s="43" t="s">
        <v>859</v>
      </c>
      <c r="D10" s="21">
        <v>135</v>
      </c>
      <c r="E10" s="21">
        <f t="shared" si="3"/>
        <v>141.75</v>
      </c>
      <c r="F10" s="21">
        <f t="shared" si="4"/>
        <v>85.05</v>
      </c>
      <c r="G10" s="63">
        <f t="shared" si="2"/>
        <v>77.962500000000006</v>
      </c>
      <c r="H10" s="51"/>
      <c r="I10" s="51"/>
    </row>
    <row r="11" spans="1:9" s="14" customFormat="1" ht="51.75" customHeight="1">
      <c r="A11" s="49" t="s">
        <v>577</v>
      </c>
      <c r="B11" s="52">
        <v>13717582908</v>
      </c>
      <c r="C11" s="43" t="s">
        <v>860</v>
      </c>
      <c r="D11" s="21">
        <v>71</v>
      </c>
      <c r="E11" s="21">
        <f t="shared" si="3"/>
        <v>74.55</v>
      </c>
      <c r="F11" s="21">
        <f t="shared" si="4"/>
        <v>44.73</v>
      </c>
      <c r="G11" s="63">
        <f t="shared" si="2"/>
        <v>41.002500000000005</v>
      </c>
      <c r="H11" s="51"/>
      <c r="I11" s="51"/>
    </row>
    <row r="12" spans="1:9" s="14" customFormat="1" ht="51.75" customHeight="1">
      <c r="A12" s="49" t="s">
        <v>412</v>
      </c>
      <c r="B12" s="52" t="s">
        <v>413</v>
      </c>
      <c r="C12" s="43" t="s">
        <v>861</v>
      </c>
      <c r="D12" s="21">
        <v>68</v>
      </c>
      <c r="E12" s="21">
        <f t="shared" si="3"/>
        <v>71.400000000000006</v>
      </c>
      <c r="F12" s="21">
        <f t="shared" si="4"/>
        <v>42.84</v>
      </c>
      <c r="G12" s="63">
        <f t="shared" si="2"/>
        <v>39.270000000000003</v>
      </c>
      <c r="H12" s="51"/>
      <c r="I12" s="51"/>
    </row>
    <row r="13" spans="1:9" s="17" customFormat="1" ht="51.75" customHeight="1">
      <c r="A13" s="44" t="s">
        <v>339</v>
      </c>
      <c r="B13" s="45" t="s">
        <v>356</v>
      </c>
      <c r="C13" s="43" t="s">
        <v>678</v>
      </c>
      <c r="D13" s="21">
        <v>65</v>
      </c>
      <c r="E13" s="21">
        <f t="shared" si="3"/>
        <v>68.25</v>
      </c>
      <c r="F13" s="21">
        <f t="shared" si="4"/>
        <v>40.949999999999996</v>
      </c>
      <c r="G13" s="63">
        <f t="shared" si="2"/>
        <v>37.537500000000001</v>
      </c>
      <c r="H13">
        <v>26</v>
      </c>
      <c r="I13"/>
    </row>
    <row r="14" spans="1:9" s="17" customFormat="1" ht="51.75" customHeight="1">
      <c r="A14" s="44" t="s">
        <v>455</v>
      </c>
      <c r="B14" s="45" t="s">
        <v>476</v>
      </c>
      <c r="C14" s="43" t="s">
        <v>471</v>
      </c>
      <c r="D14" s="21">
        <v>166</v>
      </c>
      <c r="E14" s="21">
        <f t="shared" si="3"/>
        <v>174.3</v>
      </c>
      <c r="F14" s="21">
        <f t="shared" si="4"/>
        <v>104.58</v>
      </c>
      <c r="G14" s="63">
        <f t="shared" si="2"/>
        <v>95.865000000000009</v>
      </c>
      <c r="H14"/>
      <c r="I14"/>
    </row>
    <row r="15" spans="1:9" s="17" customFormat="1" ht="51.75" customHeight="1">
      <c r="A15" s="44" t="s">
        <v>492</v>
      </c>
      <c r="B15" s="45">
        <v>13718580428</v>
      </c>
      <c r="C15" s="43" t="s">
        <v>700</v>
      </c>
      <c r="D15" s="21">
        <v>76</v>
      </c>
      <c r="E15" s="21">
        <f t="shared" si="3"/>
        <v>79.8</v>
      </c>
      <c r="F15" s="21">
        <f t="shared" si="4"/>
        <v>47.879999999999995</v>
      </c>
      <c r="G15" s="63">
        <f t="shared" si="2"/>
        <v>43.89</v>
      </c>
      <c r="H15">
        <v>36</v>
      </c>
      <c r="I15"/>
    </row>
    <row r="16" spans="1:9" s="17" customFormat="1" ht="36.6" customHeight="1">
      <c r="A16" s="145" t="s">
        <v>354</v>
      </c>
      <c r="B16" s="146"/>
      <c r="C16" s="146"/>
      <c r="D16" s="146"/>
      <c r="E16" s="146"/>
      <c r="F16" s="146"/>
      <c r="G16" s="147"/>
      <c r="H16"/>
      <c r="I16"/>
    </row>
    <row r="17" spans="1:9" s="17" customFormat="1" ht="51.75" customHeight="1">
      <c r="A17" s="44" t="s">
        <v>581</v>
      </c>
      <c r="B17" s="45" t="s">
        <v>358</v>
      </c>
      <c r="C17" s="43" t="s">
        <v>862</v>
      </c>
      <c r="D17" s="21">
        <v>71</v>
      </c>
      <c r="E17" s="21">
        <f>D17*1.05</f>
        <v>74.55</v>
      </c>
      <c r="F17" s="21">
        <f>E17*0.6</f>
        <v>44.73</v>
      </c>
      <c r="G17" s="63">
        <f t="shared" si="2"/>
        <v>41.002500000000005</v>
      </c>
      <c r="H17">
        <v>9</v>
      </c>
      <c r="I17"/>
    </row>
    <row r="18" spans="1:9" s="14" customFormat="1" ht="51.75" customHeight="1">
      <c r="A18" s="49" t="s">
        <v>380</v>
      </c>
      <c r="B18" s="52" t="s">
        <v>357</v>
      </c>
      <c r="C18" s="43" t="s">
        <v>863</v>
      </c>
      <c r="D18" s="21">
        <v>138</v>
      </c>
      <c r="E18" s="21">
        <f t="shared" ref="E18:E24" si="5">D18*1.05</f>
        <v>144.9</v>
      </c>
      <c r="F18" s="21">
        <f t="shared" ref="F18:F24" si="6">E18*0.6</f>
        <v>86.94</v>
      </c>
      <c r="G18" s="63">
        <f t="shared" si="2"/>
        <v>79.695000000000007</v>
      </c>
      <c r="H18" s="51">
        <v>28</v>
      </c>
      <c r="I18" s="51"/>
    </row>
    <row r="19" spans="1:9" s="14" customFormat="1" ht="51.75" customHeight="1">
      <c r="A19" s="49" t="s">
        <v>418</v>
      </c>
      <c r="B19" s="52" t="s">
        <v>419</v>
      </c>
      <c r="C19" s="43" t="s">
        <v>864</v>
      </c>
      <c r="D19" s="21">
        <v>152</v>
      </c>
      <c r="E19" s="21">
        <f t="shared" si="5"/>
        <v>159.6</v>
      </c>
      <c r="F19" s="21">
        <f t="shared" si="6"/>
        <v>95.759999999999991</v>
      </c>
      <c r="G19" s="63">
        <f t="shared" si="2"/>
        <v>87.78</v>
      </c>
      <c r="H19" s="51"/>
      <c r="I19" s="51"/>
    </row>
    <row r="20" spans="1:9" s="14" customFormat="1" ht="51.75" customHeight="1">
      <c r="A20" s="49" t="s">
        <v>578</v>
      </c>
      <c r="B20" s="52" t="s">
        <v>432</v>
      </c>
      <c r="C20" s="43" t="s">
        <v>579</v>
      </c>
      <c r="D20" s="21">
        <v>73</v>
      </c>
      <c r="E20" s="21">
        <f t="shared" si="5"/>
        <v>76.650000000000006</v>
      </c>
      <c r="F20" s="21">
        <f t="shared" si="6"/>
        <v>45.99</v>
      </c>
      <c r="G20" s="63">
        <f t="shared" si="2"/>
        <v>42.157500000000006</v>
      </c>
      <c r="H20" s="51">
        <v>54</v>
      </c>
      <c r="I20" s="51"/>
    </row>
    <row r="21" spans="1:9" s="14" customFormat="1" ht="51.75" customHeight="1">
      <c r="A21" s="49" t="s">
        <v>355</v>
      </c>
      <c r="B21" s="52">
        <v>1780940004</v>
      </c>
      <c r="C21" s="43" t="s">
        <v>865</v>
      </c>
      <c r="D21" s="21">
        <v>142</v>
      </c>
      <c r="E21" s="21">
        <f t="shared" si="5"/>
        <v>149.1</v>
      </c>
      <c r="F21" s="21">
        <f t="shared" si="6"/>
        <v>89.46</v>
      </c>
      <c r="G21" s="63">
        <f t="shared" si="2"/>
        <v>82.00500000000001</v>
      </c>
      <c r="H21" s="51"/>
      <c r="I21" s="51"/>
    </row>
    <row r="22" spans="1:9" s="14" customFormat="1" ht="51.75" customHeight="1">
      <c r="A22" s="49" t="s">
        <v>466</v>
      </c>
      <c r="B22" s="52" t="s">
        <v>467</v>
      </c>
      <c r="C22" s="43" t="s">
        <v>472</v>
      </c>
      <c r="D22" s="21">
        <v>76</v>
      </c>
      <c r="E22" s="21">
        <f t="shared" si="5"/>
        <v>79.8</v>
      </c>
      <c r="F22" s="21">
        <f t="shared" si="6"/>
        <v>47.879999999999995</v>
      </c>
      <c r="G22" s="63">
        <f t="shared" si="2"/>
        <v>43.89</v>
      </c>
      <c r="H22" s="51"/>
      <c r="I22" s="51"/>
    </row>
    <row r="23" spans="1:9" s="14" customFormat="1" ht="51.75" customHeight="1">
      <c r="A23" s="49" t="s">
        <v>468</v>
      </c>
      <c r="B23" s="52" t="s">
        <v>469</v>
      </c>
      <c r="C23" s="43" t="s">
        <v>473</v>
      </c>
      <c r="D23" s="21">
        <v>80</v>
      </c>
      <c r="E23" s="21">
        <f t="shared" si="5"/>
        <v>84</v>
      </c>
      <c r="F23" s="21">
        <f t="shared" si="6"/>
        <v>50.4</v>
      </c>
      <c r="G23" s="63">
        <f t="shared" si="2"/>
        <v>46.2</v>
      </c>
      <c r="H23" s="51"/>
      <c r="I23" s="51"/>
    </row>
    <row r="24" spans="1:9" s="14" customFormat="1" ht="51.75" customHeight="1">
      <c r="A24" s="49" t="s">
        <v>569</v>
      </c>
      <c r="B24" s="52" t="s">
        <v>571</v>
      </c>
      <c r="C24" s="43" t="s">
        <v>570</v>
      </c>
      <c r="D24" s="21">
        <v>73</v>
      </c>
      <c r="E24" s="21">
        <f t="shared" si="5"/>
        <v>76.650000000000006</v>
      </c>
      <c r="F24" s="21">
        <f t="shared" si="6"/>
        <v>45.99</v>
      </c>
      <c r="G24" s="63">
        <f t="shared" si="2"/>
        <v>42.157500000000006</v>
      </c>
      <c r="H24" s="51"/>
      <c r="I24" s="51"/>
    </row>
    <row r="25" spans="1:9" s="17" customFormat="1" ht="41.45" customHeight="1">
      <c r="A25" s="145" t="s">
        <v>470</v>
      </c>
      <c r="B25" s="146"/>
      <c r="C25" s="146"/>
      <c r="D25" s="146"/>
      <c r="E25" s="146"/>
      <c r="F25" s="146"/>
      <c r="G25" s="147"/>
      <c r="H25"/>
      <c r="I25"/>
    </row>
    <row r="26" spans="1:9" s="17" customFormat="1" ht="51.75" customHeight="1">
      <c r="A26" s="45" t="s">
        <v>374</v>
      </c>
      <c r="B26" s="61">
        <v>20857930</v>
      </c>
      <c r="C26" s="43" t="s">
        <v>866</v>
      </c>
      <c r="D26" s="21">
        <v>73</v>
      </c>
      <c r="E26" s="21">
        <f>D26*1.05</f>
        <v>76.650000000000006</v>
      </c>
      <c r="F26" s="21">
        <f>E26*0.6</f>
        <v>45.99</v>
      </c>
      <c r="G26" s="63">
        <f t="shared" si="2"/>
        <v>42.157500000000006</v>
      </c>
      <c r="H26"/>
      <c r="I26"/>
    </row>
    <row r="27" spans="1:9" ht="35.1" customHeight="1">
      <c r="A27" s="145" t="s">
        <v>359</v>
      </c>
      <c r="B27" s="146"/>
      <c r="C27" s="146"/>
      <c r="D27" s="146"/>
      <c r="E27" s="146"/>
      <c r="F27" s="146"/>
      <c r="G27" s="147"/>
    </row>
    <row r="28" spans="1:9" s="17" customFormat="1" ht="59.1" customHeight="1">
      <c r="A28" s="61" t="s">
        <v>414</v>
      </c>
      <c r="B28" s="61" t="s">
        <v>415</v>
      </c>
      <c r="C28" s="43" t="s">
        <v>867</v>
      </c>
      <c r="D28" s="21">
        <v>66</v>
      </c>
      <c r="E28" s="21">
        <f>D28*1.05</f>
        <v>69.3</v>
      </c>
      <c r="F28" s="21">
        <f>E28*0.6</f>
        <v>41.58</v>
      </c>
      <c r="G28" s="63">
        <f t="shared" si="2"/>
        <v>38.115000000000002</v>
      </c>
      <c r="H28"/>
      <c r="I28"/>
    </row>
    <row r="29" spans="1:9" s="17" customFormat="1" ht="59.1" customHeight="1">
      <c r="A29" s="61" t="s">
        <v>431</v>
      </c>
      <c r="B29" s="61">
        <v>1848220</v>
      </c>
      <c r="C29" s="43" t="s">
        <v>701</v>
      </c>
      <c r="D29" s="21">
        <v>82</v>
      </c>
      <c r="E29" s="21">
        <f t="shared" ref="E29:E30" si="7">D29*1.05</f>
        <v>86.100000000000009</v>
      </c>
      <c r="F29" s="21">
        <f t="shared" ref="F29:F30" si="8">E29*0.6</f>
        <v>51.660000000000004</v>
      </c>
      <c r="G29" s="63">
        <f t="shared" si="2"/>
        <v>47.355000000000011</v>
      </c>
      <c r="H29">
        <v>5</v>
      </c>
      <c r="I29"/>
    </row>
    <row r="30" spans="1:9" s="17" customFormat="1" ht="59.1" customHeight="1">
      <c r="A30" s="61" t="s">
        <v>416</v>
      </c>
      <c r="B30" s="61" t="s">
        <v>417</v>
      </c>
      <c r="C30" s="43" t="s">
        <v>868</v>
      </c>
      <c r="D30" s="21">
        <v>73</v>
      </c>
      <c r="E30" s="21">
        <f t="shared" si="7"/>
        <v>76.650000000000006</v>
      </c>
      <c r="F30" s="21">
        <f t="shared" si="8"/>
        <v>45.99</v>
      </c>
      <c r="G30" s="63">
        <f t="shared" si="2"/>
        <v>42.157500000000006</v>
      </c>
      <c r="H30"/>
      <c r="I30"/>
    </row>
    <row r="31" spans="1:9" ht="35.1" customHeight="1">
      <c r="A31" s="145" t="s">
        <v>336</v>
      </c>
      <c r="B31" s="146"/>
      <c r="C31" s="146"/>
      <c r="D31" s="146"/>
      <c r="E31" s="146"/>
      <c r="F31" s="146"/>
      <c r="G31" s="147"/>
    </row>
    <row r="32" spans="1:9" s="17" customFormat="1" ht="45" customHeight="1">
      <c r="A32" s="61" t="s">
        <v>338</v>
      </c>
      <c r="B32" s="61" t="s">
        <v>337</v>
      </c>
      <c r="C32" s="43" t="s">
        <v>869</v>
      </c>
      <c r="D32" s="21">
        <v>65</v>
      </c>
      <c r="E32" s="21">
        <f>D32*1.05</f>
        <v>68.25</v>
      </c>
      <c r="F32" s="21">
        <f>E32*0.6</f>
        <v>40.949999999999996</v>
      </c>
      <c r="G32" s="63">
        <f t="shared" si="2"/>
        <v>37.537500000000001</v>
      </c>
      <c r="H32"/>
      <c r="I32"/>
    </row>
    <row r="33" spans="1:9" s="17" customFormat="1" ht="45" customHeight="1">
      <c r="A33" s="61" t="s">
        <v>343</v>
      </c>
      <c r="B33" s="61" t="s">
        <v>344</v>
      </c>
      <c r="C33" s="43" t="s">
        <v>870</v>
      </c>
      <c r="D33" s="21">
        <v>68</v>
      </c>
      <c r="E33" s="21">
        <f t="shared" ref="E33:E35" si="9">D33*1.05</f>
        <v>71.400000000000006</v>
      </c>
      <c r="F33" s="21">
        <f t="shared" ref="F33:F35" si="10">E33*0.6</f>
        <v>42.84</v>
      </c>
      <c r="G33" s="63">
        <f t="shared" si="2"/>
        <v>39.270000000000003</v>
      </c>
      <c r="H33">
        <v>6</v>
      </c>
      <c r="I33"/>
    </row>
    <row r="34" spans="1:9" s="17" customFormat="1" ht="45" customHeight="1">
      <c r="A34" s="61" t="s">
        <v>347</v>
      </c>
      <c r="B34" s="61" t="s">
        <v>348</v>
      </c>
      <c r="C34" s="43" t="s">
        <v>871</v>
      </c>
      <c r="D34" s="21">
        <v>65</v>
      </c>
      <c r="E34" s="21">
        <f t="shared" si="9"/>
        <v>68.25</v>
      </c>
      <c r="F34" s="21">
        <f t="shared" si="10"/>
        <v>40.949999999999996</v>
      </c>
      <c r="G34" s="63">
        <f t="shared" si="2"/>
        <v>37.537500000000001</v>
      </c>
      <c r="H34"/>
      <c r="I34"/>
    </row>
    <row r="35" spans="1:9" s="17" customFormat="1" ht="45" customHeight="1">
      <c r="A35" s="61" t="s">
        <v>353</v>
      </c>
      <c r="B35" s="61" t="s">
        <v>352</v>
      </c>
      <c r="C35" s="43" t="s">
        <v>872</v>
      </c>
      <c r="D35" s="21">
        <v>62</v>
      </c>
      <c r="E35" s="21">
        <f t="shared" si="9"/>
        <v>65.100000000000009</v>
      </c>
      <c r="F35" s="21">
        <f t="shared" si="10"/>
        <v>39.06</v>
      </c>
      <c r="G35" s="63">
        <f t="shared" si="2"/>
        <v>35.805000000000007</v>
      </c>
      <c r="H35"/>
      <c r="I35"/>
    </row>
    <row r="36" spans="1:9" ht="35.1" customHeight="1">
      <c r="A36" s="145" t="s">
        <v>363</v>
      </c>
      <c r="B36" s="146"/>
      <c r="C36" s="146"/>
      <c r="D36" s="146"/>
      <c r="E36" s="146"/>
      <c r="F36" s="146"/>
      <c r="G36" s="147"/>
    </row>
    <row r="37" spans="1:9" s="17" customFormat="1" ht="57.75" customHeight="1">
      <c r="A37" s="61" t="s">
        <v>364</v>
      </c>
      <c r="B37" s="61">
        <v>1780131170</v>
      </c>
      <c r="C37" s="43" t="s">
        <v>876</v>
      </c>
      <c r="D37" s="21">
        <v>75</v>
      </c>
      <c r="E37" s="21">
        <f>D37*1.05</f>
        <v>78.75</v>
      </c>
      <c r="F37" s="21">
        <f>E37*0.6</f>
        <v>47.25</v>
      </c>
      <c r="G37" s="63">
        <f t="shared" si="2"/>
        <v>43.3125</v>
      </c>
      <c r="H37">
        <v>2</v>
      </c>
      <c r="I37"/>
    </row>
    <row r="38" spans="1:9" s="14" customFormat="1" ht="57.75" customHeight="1">
      <c r="A38" s="43" t="s">
        <v>369</v>
      </c>
      <c r="B38" s="43">
        <v>1780138060</v>
      </c>
      <c r="C38" s="43" t="s">
        <v>873</v>
      </c>
      <c r="D38" s="21">
        <v>132</v>
      </c>
      <c r="E38" s="21">
        <f>D38*1.05</f>
        <v>138.6</v>
      </c>
      <c r="F38" s="21">
        <f>E38*0.6</f>
        <v>83.16</v>
      </c>
      <c r="G38" s="63">
        <f t="shared" si="2"/>
        <v>76.23</v>
      </c>
      <c r="H38" s="51"/>
      <c r="I38" s="51"/>
    </row>
    <row r="39" spans="1:9" s="17" customFormat="1" ht="35.1" customHeight="1">
      <c r="A39" s="145" t="s">
        <v>407</v>
      </c>
      <c r="B39" s="146"/>
      <c r="C39" s="146"/>
      <c r="D39" s="146"/>
      <c r="E39" s="146"/>
      <c r="F39" s="146"/>
      <c r="G39" s="147"/>
      <c r="H39"/>
      <c r="I39"/>
    </row>
    <row r="40" spans="1:9" s="14" customFormat="1" ht="57.75" customHeight="1">
      <c r="A40" s="43" t="s">
        <v>408</v>
      </c>
      <c r="B40" s="43" t="s">
        <v>410</v>
      </c>
      <c r="C40" s="43" t="s">
        <v>874</v>
      </c>
      <c r="D40" s="21">
        <v>66</v>
      </c>
      <c r="E40" s="21">
        <f>D40*1.05</f>
        <v>69.3</v>
      </c>
      <c r="F40" s="21">
        <f>E40*0.6</f>
        <v>41.58</v>
      </c>
      <c r="G40" s="63">
        <f t="shared" si="2"/>
        <v>38.115000000000002</v>
      </c>
      <c r="H40" s="51"/>
      <c r="I40" s="51"/>
    </row>
    <row r="41" spans="1:9" ht="35.1" customHeight="1">
      <c r="A41" s="145" t="s">
        <v>349</v>
      </c>
      <c r="B41" s="146"/>
      <c r="C41" s="146"/>
      <c r="D41" s="146"/>
      <c r="E41" s="146"/>
      <c r="F41" s="146"/>
      <c r="G41" s="147"/>
    </row>
    <row r="42" spans="1:9" s="17" customFormat="1" ht="57.75" customHeight="1">
      <c r="A42" s="61" t="s">
        <v>341</v>
      </c>
      <c r="B42" s="61">
        <v>13717568728</v>
      </c>
      <c r="C42" s="43" t="s">
        <v>875</v>
      </c>
      <c r="D42" s="21">
        <v>67</v>
      </c>
      <c r="E42" s="21">
        <f>D42*1.05</f>
        <v>70.350000000000009</v>
      </c>
      <c r="F42" s="21">
        <f>E42*0.6</f>
        <v>42.21</v>
      </c>
      <c r="G42" s="63">
        <f t="shared" si="2"/>
        <v>38.69250000000001</v>
      </c>
      <c r="H42"/>
      <c r="I42"/>
    </row>
    <row r="43" spans="1:9" s="17" customFormat="1" ht="57.75" customHeight="1">
      <c r="A43" s="61" t="s">
        <v>430</v>
      </c>
      <c r="B43" s="53">
        <v>1371761926701</v>
      </c>
      <c r="C43" s="43" t="s">
        <v>501</v>
      </c>
      <c r="D43" s="21">
        <v>71</v>
      </c>
      <c r="E43" s="21">
        <f>D43*1.05</f>
        <v>74.55</v>
      </c>
      <c r="F43" s="21">
        <f>E43*0.6</f>
        <v>44.73</v>
      </c>
      <c r="G43" s="63">
        <f t="shared" si="2"/>
        <v>41.002500000000005</v>
      </c>
      <c r="H43">
        <v>6</v>
      </c>
      <c r="I43"/>
    </row>
    <row r="44" spans="1:9" ht="35.1" customHeight="1">
      <c r="A44" s="145" t="s">
        <v>350</v>
      </c>
      <c r="B44" s="146"/>
      <c r="C44" s="146"/>
      <c r="D44" s="146"/>
      <c r="E44" s="146"/>
      <c r="F44" s="146"/>
      <c r="G44" s="147"/>
    </row>
    <row r="45" spans="1:9" s="17" customFormat="1" ht="54" customHeight="1">
      <c r="A45" s="61" t="s">
        <v>383</v>
      </c>
      <c r="B45" s="61" t="s">
        <v>382</v>
      </c>
      <c r="C45" s="43" t="s">
        <v>877</v>
      </c>
      <c r="D45" s="21">
        <v>66</v>
      </c>
      <c r="E45" s="21">
        <f>D45*1.05</f>
        <v>69.3</v>
      </c>
      <c r="F45" s="21">
        <f>E45*0.6</f>
        <v>41.58</v>
      </c>
      <c r="G45" s="63">
        <f t="shared" si="2"/>
        <v>38.115000000000002</v>
      </c>
      <c r="H45">
        <v>23</v>
      </c>
      <c r="I45"/>
    </row>
    <row r="46" spans="1:9" s="17" customFormat="1" ht="54" customHeight="1">
      <c r="A46" s="61" t="s">
        <v>435</v>
      </c>
      <c r="B46" s="61" t="s">
        <v>436</v>
      </c>
      <c r="C46" s="43" t="s">
        <v>732</v>
      </c>
      <c r="D46" s="21">
        <v>71</v>
      </c>
      <c r="E46" s="21">
        <f>D46*1.05</f>
        <v>74.55</v>
      </c>
      <c r="F46" s="21">
        <f>E46*0.6</f>
        <v>44.73</v>
      </c>
      <c r="G46" s="63">
        <f t="shared" si="2"/>
        <v>41.002500000000005</v>
      </c>
      <c r="H46">
        <v>8</v>
      </c>
      <c r="I46"/>
    </row>
    <row r="47" spans="1:9" ht="35.1" customHeight="1">
      <c r="A47" s="145" t="s">
        <v>360</v>
      </c>
      <c r="B47" s="146"/>
      <c r="C47" s="146"/>
      <c r="D47" s="146"/>
      <c r="E47" s="146"/>
      <c r="F47" s="146"/>
      <c r="G47" s="147"/>
    </row>
    <row r="48" spans="1:9" s="14" customFormat="1" ht="54" customHeight="1">
      <c r="A48" s="43" t="s">
        <v>375</v>
      </c>
      <c r="B48" s="43">
        <v>91111013000</v>
      </c>
      <c r="C48" s="43" t="s">
        <v>878</v>
      </c>
      <c r="D48" s="21">
        <v>136</v>
      </c>
      <c r="E48" s="21">
        <f>D48*1.05</f>
        <v>142.80000000000001</v>
      </c>
      <c r="F48" s="21">
        <f>E48*0.6</f>
        <v>85.68</v>
      </c>
      <c r="G48" s="63">
        <f t="shared" si="2"/>
        <v>78.540000000000006</v>
      </c>
      <c r="H48" s="51"/>
      <c r="I48" s="51"/>
    </row>
    <row r="49" spans="1:9" ht="35.1" customHeight="1">
      <c r="A49" s="145" t="s">
        <v>386</v>
      </c>
      <c r="B49" s="146"/>
      <c r="C49" s="146"/>
      <c r="D49" s="146"/>
      <c r="E49" s="146"/>
      <c r="F49" s="146"/>
      <c r="G49" s="147"/>
    </row>
    <row r="50" spans="1:9" s="17" customFormat="1" ht="59.1" customHeight="1">
      <c r="A50" s="43" t="s">
        <v>384</v>
      </c>
      <c r="B50" s="61" t="s">
        <v>385</v>
      </c>
      <c r="C50" s="43" t="s">
        <v>879</v>
      </c>
      <c r="D50" s="21">
        <v>68</v>
      </c>
      <c r="E50" s="21">
        <f>D50*1.05</f>
        <v>71.400000000000006</v>
      </c>
      <c r="F50" s="21">
        <f>E50*0.6</f>
        <v>42.84</v>
      </c>
      <c r="G50" s="63">
        <f t="shared" si="2"/>
        <v>39.270000000000003</v>
      </c>
      <c r="H50"/>
      <c r="I50"/>
    </row>
    <row r="51" spans="1:9" ht="35.1" customHeight="1">
      <c r="A51" s="145" t="s">
        <v>335</v>
      </c>
      <c r="B51" s="146"/>
      <c r="C51" s="146"/>
      <c r="D51" s="146"/>
      <c r="E51" s="146"/>
      <c r="F51" s="146"/>
      <c r="G51" s="147"/>
    </row>
    <row r="52" spans="1:9" s="17" customFormat="1" ht="48" customHeight="1">
      <c r="A52" s="61" t="s">
        <v>376</v>
      </c>
      <c r="B52" s="61">
        <v>1780177050</v>
      </c>
      <c r="C52" s="43" t="s">
        <v>880</v>
      </c>
      <c r="D52" s="21">
        <v>66</v>
      </c>
      <c r="E52" s="21">
        <f>D52*1.05</f>
        <v>69.3</v>
      </c>
      <c r="F52" s="21">
        <f>E52*0.6</f>
        <v>41.58</v>
      </c>
      <c r="G52" s="63">
        <f t="shared" si="2"/>
        <v>38.115000000000002</v>
      </c>
      <c r="H52"/>
      <c r="I52"/>
    </row>
    <row r="53" spans="1:9" s="17" customFormat="1" ht="48" customHeight="1">
      <c r="A53" s="61" t="s">
        <v>378</v>
      </c>
      <c r="B53" s="61" t="s">
        <v>377</v>
      </c>
      <c r="C53" s="43" t="s">
        <v>881</v>
      </c>
      <c r="D53" s="21">
        <v>68</v>
      </c>
      <c r="E53" s="21">
        <f>D53*1.05</f>
        <v>71.400000000000006</v>
      </c>
      <c r="F53" s="21">
        <f>E53*0.6</f>
        <v>42.84</v>
      </c>
      <c r="G53" s="63">
        <f t="shared" si="2"/>
        <v>39.270000000000003</v>
      </c>
      <c r="H53"/>
      <c r="I53"/>
    </row>
    <row r="54" spans="1:9" ht="35.1" customHeight="1">
      <c r="A54" s="145" t="s">
        <v>319</v>
      </c>
      <c r="B54" s="146"/>
      <c r="C54" s="146"/>
      <c r="D54" s="146"/>
      <c r="E54" s="146"/>
      <c r="F54" s="146"/>
      <c r="G54" s="147"/>
    </row>
    <row r="55" spans="1:9" s="17" customFormat="1" ht="45.75" customHeight="1">
      <c r="A55" s="43" t="s">
        <v>580</v>
      </c>
      <c r="B55" s="61" t="s">
        <v>328</v>
      </c>
      <c r="C55" s="43" t="s">
        <v>882</v>
      </c>
      <c r="D55" s="21">
        <v>70</v>
      </c>
      <c r="E55" s="21">
        <f>D55*1.05</f>
        <v>73.5</v>
      </c>
      <c r="F55" s="21">
        <f>E55*0.6</f>
        <v>44.1</v>
      </c>
      <c r="G55" s="63">
        <f t="shared" si="2"/>
        <v>40.425000000000004</v>
      </c>
      <c r="H55"/>
      <c r="I55"/>
    </row>
    <row r="56" spans="1:9" s="17" customFormat="1" ht="45.75" customHeight="1">
      <c r="A56" s="61" t="s">
        <v>329</v>
      </c>
      <c r="B56" s="61" t="s">
        <v>327</v>
      </c>
      <c r="C56" s="43" t="s">
        <v>883</v>
      </c>
      <c r="D56" s="21">
        <v>66</v>
      </c>
      <c r="E56" s="21">
        <f t="shared" ref="E56:E60" si="11">D56*1.05</f>
        <v>69.3</v>
      </c>
      <c r="F56" s="21">
        <f t="shared" ref="F56:F60" si="12">E56*0.6</f>
        <v>41.58</v>
      </c>
      <c r="G56" s="63">
        <f t="shared" si="2"/>
        <v>38.115000000000002</v>
      </c>
      <c r="H56">
        <v>15</v>
      </c>
      <c r="I56"/>
    </row>
    <row r="57" spans="1:9" s="14" customFormat="1" ht="45.75" customHeight="1">
      <c r="A57" s="43" t="s">
        <v>411</v>
      </c>
      <c r="B57" s="43" t="s">
        <v>409</v>
      </c>
      <c r="C57" s="43" t="s">
        <v>884</v>
      </c>
      <c r="D57" s="21">
        <v>69</v>
      </c>
      <c r="E57" s="21">
        <f t="shared" si="11"/>
        <v>72.45</v>
      </c>
      <c r="F57" s="21">
        <f t="shared" si="12"/>
        <v>43.47</v>
      </c>
      <c r="G57" s="63">
        <f t="shared" si="2"/>
        <v>39.847500000000004</v>
      </c>
      <c r="H57" s="51">
        <v>24</v>
      </c>
      <c r="I57" s="51"/>
    </row>
    <row r="58" spans="1:9" s="17" customFormat="1" ht="45.75" customHeight="1">
      <c r="A58" s="61" t="s">
        <v>361</v>
      </c>
      <c r="B58" s="61" t="s">
        <v>362</v>
      </c>
      <c r="C58" s="43" t="s">
        <v>885</v>
      </c>
      <c r="D58" s="21">
        <v>82</v>
      </c>
      <c r="E58" s="21">
        <f t="shared" si="11"/>
        <v>86.100000000000009</v>
      </c>
      <c r="F58" s="21">
        <f t="shared" si="12"/>
        <v>51.660000000000004</v>
      </c>
      <c r="G58" s="63">
        <f t="shared" si="2"/>
        <v>47.355000000000011</v>
      </c>
      <c r="H58"/>
      <c r="I58"/>
    </row>
    <row r="59" spans="1:9" s="48" customFormat="1" ht="41.1" customHeight="1">
      <c r="A59" s="61" t="s">
        <v>367</v>
      </c>
      <c r="B59" s="61" t="s">
        <v>387</v>
      </c>
      <c r="C59" s="43" t="s">
        <v>886</v>
      </c>
      <c r="D59" s="21">
        <v>73</v>
      </c>
      <c r="E59" s="21">
        <f t="shared" si="11"/>
        <v>76.650000000000006</v>
      </c>
      <c r="F59" s="21">
        <f t="shared" si="12"/>
        <v>45.99</v>
      </c>
      <c r="G59" s="63">
        <f t="shared" si="2"/>
        <v>42.157500000000006</v>
      </c>
      <c r="H59" s="47"/>
      <c r="I59" s="47"/>
    </row>
    <row r="60" spans="1:9" s="17" customFormat="1" ht="45.75" customHeight="1">
      <c r="A60" s="61" t="s">
        <v>365</v>
      </c>
      <c r="B60" s="61" t="s">
        <v>366</v>
      </c>
      <c r="C60" s="43" t="s">
        <v>887</v>
      </c>
      <c r="D60" s="21">
        <v>79</v>
      </c>
      <c r="E60" s="21">
        <f t="shared" si="11"/>
        <v>82.95</v>
      </c>
      <c r="F60" s="21">
        <f t="shared" si="12"/>
        <v>49.77</v>
      </c>
      <c r="G60" s="63">
        <f t="shared" si="2"/>
        <v>45.622500000000002</v>
      </c>
      <c r="H60"/>
      <c r="I60"/>
    </row>
    <row r="61" spans="1:9" ht="35.1" customHeight="1">
      <c r="A61" s="145" t="s">
        <v>345</v>
      </c>
      <c r="B61" s="146"/>
      <c r="C61" s="146"/>
      <c r="D61" s="146"/>
      <c r="E61" s="146"/>
      <c r="F61" s="146"/>
      <c r="G61" s="147"/>
    </row>
    <row r="62" spans="1:9" ht="35.1" customHeight="1">
      <c r="A62" s="43" t="s">
        <v>433</v>
      </c>
      <c r="B62" s="43">
        <v>31368022</v>
      </c>
      <c r="C62" s="43" t="s">
        <v>434</v>
      </c>
      <c r="D62" s="21">
        <v>69</v>
      </c>
      <c r="E62" s="21">
        <f>D62*1.05</f>
        <v>72.45</v>
      </c>
      <c r="F62" s="21">
        <f>E62*0.6</f>
        <v>43.47</v>
      </c>
      <c r="G62" s="63">
        <f t="shared" si="2"/>
        <v>39.847500000000004</v>
      </c>
    </row>
    <row r="63" spans="1:9" s="17" customFormat="1" ht="42.75" customHeight="1">
      <c r="A63" s="61" t="s">
        <v>346</v>
      </c>
      <c r="B63" s="61">
        <v>31650021</v>
      </c>
      <c r="C63" s="43" t="s">
        <v>888</v>
      </c>
      <c r="D63" s="21">
        <v>84</v>
      </c>
      <c r="E63" s="21">
        <f>D63*1.05</f>
        <v>88.2</v>
      </c>
      <c r="F63" s="21">
        <f>E63*0.6</f>
        <v>52.92</v>
      </c>
      <c r="G63" s="63">
        <f t="shared" si="2"/>
        <v>48.510000000000005</v>
      </c>
      <c r="H63"/>
      <c r="I63"/>
    </row>
  </sheetData>
  <mergeCells count="15">
    <mergeCell ref="A2:G2"/>
    <mergeCell ref="A6:G6"/>
    <mergeCell ref="A16:G16"/>
    <mergeCell ref="A25:G25"/>
    <mergeCell ref="A27:G27"/>
    <mergeCell ref="A31:G31"/>
    <mergeCell ref="A36:G36"/>
    <mergeCell ref="A39:G39"/>
    <mergeCell ref="A41:G41"/>
    <mergeCell ref="A44:G44"/>
    <mergeCell ref="A47:G47"/>
    <mergeCell ref="A49:G49"/>
    <mergeCell ref="A51:G51"/>
    <mergeCell ref="A54:G54"/>
    <mergeCell ref="A61:G61"/>
  </mergeCells>
  <phoneticPr fontId="18" type="noConversion"/>
  <pageMargins left="0.31496062992125984" right="0.31496062992125984" top="0.74803149606299213" bottom="0.74803149606299213" header="0.31496062992125984" footer="0.31496062992125984"/>
  <pageSetup paperSize="9" scale="80" orientation="portrait" r:id="rId1"/>
  <headerFooter alignWithMargins="0">
    <oddHeader xml:space="preserve">&amp;L&amp;"Arial Unicode MS,粗體"&amp;22Arma 2021 3D Filter Pricelist
</oddHeader>
    <oddFooter>&amp;L&amp;"Arial Unicode MS,標準"email: info@armaspeed.com&amp;C&amp;"Arial Unicode MS,標準"web: www.armaspeed.com&amp;R&amp;P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zoomScaleNormal="100" zoomScaleSheetLayoutView="90" workbookViewId="0">
      <selection activeCell="C4" sqref="C4"/>
    </sheetView>
  </sheetViews>
  <sheetFormatPr defaultColWidth="9" defaultRowHeight="15.75"/>
  <cols>
    <col min="1" max="2" width="6.625" customWidth="1"/>
    <col min="3" max="3" width="15.375" customWidth="1"/>
    <col min="4" max="4" width="45.625" customWidth="1"/>
    <col min="5" max="5" width="11.125" customWidth="1"/>
    <col min="6" max="6" width="12.625" bestFit="1" customWidth="1"/>
    <col min="7" max="7" width="13.625" bestFit="1" customWidth="1"/>
  </cols>
  <sheetData>
    <row r="1" spans="1:7" s="17" customFormat="1" ht="26.25" customHeight="1">
      <c r="A1" s="119" t="s">
        <v>548</v>
      </c>
      <c r="B1" s="120"/>
      <c r="C1" s="120"/>
      <c r="D1" s="120"/>
      <c r="E1" s="120"/>
      <c r="F1" s="120"/>
      <c r="G1" s="120"/>
    </row>
    <row r="2" spans="1:7" s="17" customFormat="1" ht="62.25" customHeight="1">
      <c r="A2" s="18" t="s">
        <v>103</v>
      </c>
      <c r="B2" s="18" t="s">
        <v>54</v>
      </c>
      <c r="C2" s="18" t="s">
        <v>298</v>
      </c>
      <c r="D2" s="18" t="s">
        <v>55</v>
      </c>
      <c r="E2" s="19" t="s">
        <v>56</v>
      </c>
      <c r="F2" s="29" t="s">
        <v>549</v>
      </c>
      <c r="G2" s="29" t="s">
        <v>550</v>
      </c>
    </row>
    <row r="3" spans="1:7" s="17" customFormat="1" ht="39" customHeight="1">
      <c r="A3" s="30"/>
      <c r="B3" s="22">
        <v>1</v>
      </c>
      <c r="C3" s="25" t="s">
        <v>597</v>
      </c>
      <c r="D3" s="34" t="s">
        <v>553</v>
      </c>
      <c r="E3" s="8">
        <v>560</v>
      </c>
      <c r="F3" s="8">
        <f>E3*0.7</f>
        <v>392</v>
      </c>
      <c r="G3" s="8">
        <f>E3*0.6</f>
        <v>336</v>
      </c>
    </row>
    <row r="4" spans="1:7" s="17" customFormat="1" ht="39" customHeight="1">
      <c r="A4" s="30"/>
      <c r="B4" s="22">
        <v>2</v>
      </c>
      <c r="C4" s="25" t="s">
        <v>1138</v>
      </c>
      <c r="D4" s="34" t="s">
        <v>552</v>
      </c>
      <c r="E4" s="8">
        <v>600</v>
      </c>
      <c r="F4" s="8">
        <f>E4*0.7</f>
        <v>420</v>
      </c>
      <c r="G4" s="8">
        <f>E4*0.6</f>
        <v>360</v>
      </c>
    </row>
    <row r="5" spans="1:7" s="17" customFormat="1" ht="39" customHeight="1">
      <c r="A5" s="30"/>
      <c r="B5" s="22">
        <v>3</v>
      </c>
      <c r="C5" s="25" t="s">
        <v>598</v>
      </c>
      <c r="D5" s="34" t="s">
        <v>551</v>
      </c>
      <c r="E5" s="8">
        <v>710</v>
      </c>
      <c r="F5" s="8">
        <f>E5*0.7</f>
        <v>496.99999999999994</v>
      </c>
      <c r="G5" s="8">
        <f>E5*0.6</f>
        <v>426</v>
      </c>
    </row>
    <row r="6" spans="1:7" s="17" customFormat="1" ht="26.25" hidden="1" customHeight="1">
      <c r="A6" s="117" t="s">
        <v>58</v>
      </c>
      <c r="B6" s="117"/>
      <c r="C6" s="117"/>
      <c r="D6" s="117"/>
      <c r="E6" s="117"/>
      <c r="F6" s="117"/>
      <c r="G6" s="117"/>
    </row>
    <row r="7" spans="1:7" s="17" customFormat="1" ht="51" hidden="1" customHeight="1">
      <c r="A7" s="18" t="s">
        <v>103</v>
      </c>
      <c r="B7" s="18" t="s">
        <v>54</v>
      </c>
      <c r="C7" s="18"/>
      <c r="D7" s="18" t="s">
        <v>55</v>
      </c>
      <c r="E7" s="19" t="s">
        <v>56</v>
      </c>
      <c r="F7" s="29" t="s">
        <v>219</v>
      </c>
      <c r="G7" s="29" t="s">
        <v>220</v>
      </c>
    </row>
    <row r="8" spans="1:7" s="17" customFormat="1" ht="30" hidden="1" customHeight="1">
      <c r="A8" s="118" t="s">
        <v>62</v>
      </c>
      <c r="B8" s="118"/>
      <c r="C8" s="118"/>
      <c r="D8" s="118"/>
      <c r="E8" s="118"/>
      <c r="F8" s="118"/>
      <c r="G8" s="118"/>
    </row>
    <row r="9" spans="1:7" s="17" customFormat="1" ht="39.75" hidden="1" customHeight="1">
      <c r="A9" s="30"/>
      <c r="B9" s="9">
        <v>1</v>
      </c>
      <c r="C9" s="9"/>
      <c r="D9" s="13" t="s">
        <v>121</v>
      </c>
      <c r="E9" s="8">
        <v>1390</v>
      </c>
      <c r="F9" s="8">
        <f t="shared" ref="F9:F57" si="0">E9*0.65</f>
        <v>903.5</v>
      </c>
      <c r="G9" s="8">
        <f t="shared" ref="G9:G66" si="1">E9*0.6</f>
        <v>834</v>
      </c>
    </row>
    <row r="10" spans="1:7" s="17" customFormat="1" ht="39.75" hidden="1" customHeight="1">
      <c r="A10" s="30"/>
      <c r="B10" s="9">
        <v>2</v>
      </c>
      <c r="C10" s="9"/>
      <c r="D10" s="13" t="s">
        <v>122</v>
      </c>
      <c r="E10" s="8">
        <v>1095</v>
      </c>
      <c r="F10" s="8">
        <f t="shared" si="0"/>
        <v>711.75</v>
      </c>
      <c r="G10" s="8">
        <f t="shared" si="1"/>
        <v>657</v>
      </c>
    </row>
    <row r="11" spans="1:7" s="17" customFormat="1" ht="39.75" hidden="1" customHeight="1">
      <c r="A11" s="30"/>
      <c r="B11" s="9">
        <v>3</v>
      </c>
      <c r="C11" s="9"/>
      <c r="D11" s="13" t="s">
        <v>123</v>
      </c>
      <c r="E11" s="8">
        <v>1480</v>
      </c>
      <c r="F11" s="8">
        <f t="shared" si="0"/>
        <v>962</v>
      </c>
      <c r="G11" s="8">
        <f t="shared" si="1"/>
        <v>888</v>
      </c>
    </row>
    <row r="12" spans="1:7" s="17" customFormat="1" ht="39.75" hidden="1" customHeight="1">
      <c r="A12" s="30"/>
      <c r="B12" s="9">
        <v>4</v>
      </c>
      <c r="C12" s="9"/>
      <c r="D12" s="13" t="s">
        <v>124</v>
      </c>
      <c r="E12" s="8">
        <v>1390</v>
      </c>
      <c r="F12" s="8">
        <f t="shared" si="0"/>
        <v>903.5</v>
      </c>
      <c r="G12" s="8">
        <f t="shared" si="1"/>
        <v>834</v>
      </c>
    </row>
    <row r="13" spans="1:7" s="17" customFormat="1" ht="39.75" hidden="1" customHeight="1">
      <c r="A13" s="30"/>
      <c r="B13" s="9">
        <v>5</v>
      </c>
      <c r="C13" s="9"/>
      <c r="D13" s="13" t="s">
        <v>125</v>
      </c>
      <c r="E13" s="8">
        <v>1480</v>
      </c>
      <c r="F13" s="8">
        <f t="shared" si="0"/>
        <v>962</v>
      </c>
      <c r="G13" s="8">
        <f t="shared" si="1"/>
        <v>888</v>
      </c>
    </row>
    <row r="14" spans="1:7" s="17" customFormat="1" ht="39.75" hidden="1" customHeight="1">
      <c r="A14" s="30"/>
      <c r="B14" s="9">
        <v>6</v>
      </c>
      <c r="C14" s="9"/>
      <c r="D14" s="15" t="s">
        <v>126</v>
      </c>
      <c r="E14" s="8">
        <v>1800</v>
      </c>
      <c r="F14" s="8">
        <f t="shared" si="0"/>
        <v>1170</v>
      </c>
      <c r="G14" s="8">
        <f t="shared" si="1"/>
        <v>1080</v>
      </c>
    </row>
    <row r="15" spans="1:7" s="17" customFormat="1" ht="39.75" hidden="1" customHeight="1">
      <c r="A15" s="30"/>
      <c r="B15" s="9">
        <v>7</v>
      </c>
      <c r="C15" s="9"/>
      <c r="D15" s="13" t="s">
        <v>127</v>
      </c>
      <c r="E15" s="8">
        <v>1545</v>
      </c>
      <c r="F15" s="8">
        <f t="shared" si="0"/>
        <v>1004.25</v>
      </c>
      <c r="G15" s="8">
        <f t="shared" si="1"/>
        <v>927</v>
      </c>
    </row>
    <row r="16" spans="1:7" s="17" customFormat="1" ht="30" hidden="1" customHeight="1">
      <c r="A16" s="118" t="s">
        <v>59</v>
      </c>
      <c r="B16" s="118"/>
      <c r="C16" s="118"/>
      <c r="D16" s="118"/>
      <c r="E16" s="118"/>
      <c r="F16" s="118"/>
      <c r="G16" s="118"/>
    </row>
    <row r="17" spans="1:7" s="17" customFormat="1" ht="39.75" hidden="1" customHeight="1">
      <c r="A17" s="30"/>
      <c r="B17" s="9">
        <v>1</v>
      </c>
      <c r="C17" s="9"/>
      <c r="D17" s="13" t="s">
        <v>128</v>
      </c>
      <c r="E17" s="8">
        <v>1295</v>
      </c>
      <c r="F17" s="8">
        <f>E17*0.65</f>
        <v>841.75</v>
      </c>
      <c r="G17" s="8">
        <f>E17*0.6</f>
        <v>777</v>
      </c>
    </row>
    <row r="18" spans="1:7" s="17" customFormat="1" ht="39.75" hidden="1" customHeight="1">
      <c r="A18" s="30"/>
      <c r="B18" s="9">
        <v>2</v>
      </c>
      <c r="C18" s="9"/>
      <c r="D18" s="13" t="s">
        <v>129</v>
      </c>
      <c r="E18" s="8">
        <v>1295</v>
      </c>
      <c r="F18" s="8">
        <f t="shared" si="0"/>
        <v>841.75</v>
      </c>
      <c r="G18" s="8">
        <f t="shared" si="1"/>
        <v>777</v>
      </c>
    </row>
    <row r="19" spans="1:7" s="17" customFormat="1" ht="39.75" hidden="1" customHeight="1">
      <c r="A19" s="30"/>
      <c r="B19" s="9">
        <v>3</v>
      </c>
      <c r="C19" s="9"/>
      <c r="D19" s="13" t="s">
        <v>130</v>
      </c>
      <c r="E19" s="8">
        <v>1200</v>
      </c>
      <c r="F19" s="8">
        <f>E19*0.65</f>
        <v>780</v>
      </c>
      <c r="G19" s="8">
        <f>E19*0.6</f>
        <v>720</v>
      </c>
    </row>
    <row r="20" spans="1:7" s="17" customFormat="1" ht="39.75" hidden="1" customHeight="1">
      <c r="A20" s="30"/>
      <c r="B20" s="9">
        <v>4</v>
      </c>
      <c r="C20" s="9"/>
      <c r="D20" s="13" t="s">
        <v>131</v>
      </c>
      <c r="E20" s="8">
        <v>1240</v>
      </c>
      <c r="F20" s="8">
        <f>E20*0.65</f>
        <v>806</v>
      </c>
      <c r="G20" s="8">
        <f>E20*0.6</f>
        <v>744</v>
      </c>
    </row>
    <row r="21" spans="1:7" s="17" customFormat="1" ht="39.75" hidden="1" customHeight="1">
      <c r="A21" s="30"/>
      <c r="B21" s="9">
        <v>5</v>
      </c>
      <c r="C21" s="9"/>
      <c r="D21" s="13" t="s">
        <v>132</v>
      </c>
      <c r="E21" s="8">
        <v>1295</v>
      </c>
      <c r="F21" s="8">
        <f>E21*0.65</f>
        <v>841.75</v>
      </c>
      <c r="G21" s="8">
        <f>E21*0.6</f>
        <v>777</v>
      </c>
    </row>
    <row r="22" spans="1:7" s="17" customFormat="1" ht="39.75" hidden="1" customHeight="1">
      <c r="A22" s="30"/>
      <c r="B22" s="9">
        <v>6</v>
      </c>
      <c r="C22" s="9"/>
      <c r="D22" s="13" t="s">
        <v>133</v>
      </c>
      <c r="E22" s="8">
        <v>1600</v>
      </c>
      <c r="F22" s="8">
        <f>E22*0.65</f>
        <v>1040</v>
      </c>
      <c r="G22" s="8">
        <f>E22*0.6</f>
        <v>960</v>
      </c>
    </row>
    <row r="23" spans="1:7" s="17" customFormat="1" ht="39.75" hidden="1" customHeight="1">
      <c r="A23" s="30"/>
      <c r="B23" s="9">
        <v>7</v>
      </c>
      <c r="C23" s="9"/>
      <c r="D23" s="13" t="s">
        <v>134</v>
      </c>
      <c r="E23" s="8">
        <v>1650</v>
      </c>
      <c r="F23" s="8">
        <f>E23*0.65</f>
        <v>1072.5</v>
      </c>
      <c r="G23" s="8">
        <f>E23*0.6</f>
        <v>990</v>
      </c>
    </row>
    <row r="24" spans="1:7" s="17" customFormat="1" ht="39.75" hidden="1" customHeight="1">
      <c r="A24" s="30"/>
      <c r="B24" s="9">
        <v>8</v>
      </c>
      <c r="C24" s="9"/>
      <c r="D24" s="13" t="s">
        <v>135</v>
      </c>
      <c r="E24" s="8">
        <v>1400</v>
      </c>
      <c r="F24" s="8">
        <f t="shared" si="0"/>
        <v>910</v>
      </c>
      <c r="G24" s="8">
        <f t="shared" si="1"/>
        <v>840</v>
      </c>
    </row>
    <row r="25" spans="1:7" s="17" customFormat="1" ht="39.75" hidden="1" customHeight="1">
      <c r="A25" s="30"/>
      <c r="B25" s="9">
        <v>9</v>
      </c>
      <c r="C25" s="9"/>
      <c r="D25" s="13" t="s">
        <v>136</v>
      </c>
      <c r="E25" s="8">
        <v>1500</v>
      </c>
      <c r="F25" s="8">
        <f t="shared" si="0"/>
        <v>975</v>
      </c>
      <c r="G25" s="8">
        <f t="shared" si="1"/>
        <v>900</v>
      </c>
    </row>
    <row r="26" spans="1:7" s="17" customFormat="1" ht="39.75" hidden="1" customHeight="1">
      <c r="A26" s="30"/>
      <c r="B26" s="9">
        <v>10</v>
      </c>
      <c r="C26" s="9"/>
      <c r="D26" s="13" t="s">
        <v>137</v>
      </c>
      <c r="E26" s="8">
        <v>1400</v>
      </c>
      <c r="F26" s="8">
        <f t="shared" si="0"/>
        <v>910</v>
      </c>
      <c r="G26" s="8">
        <f t="shared" si="1"/>
        <v>840</v>
      </c>
    </row>
    <row r="27" spans="1:7" s="17" customFormat="1" ht="39.75" hidden="1" customHeight="1">
      <c r="A27" s="30"/>
      <c r="B27" s="9">
        <v>11</v>
      </c>
      <c r="C27" s="9"/>
      <c r="D27" s="13" t="s">
        <v>138</v>
      </c>
      <c r="E27" s="8">
        <v>1500</v>
      </c>
      <c r="F27" s="8">
        <f t="shared" si="0"/>
        <v>975</v>
      </c>
      <c r="G27" s="8">
        <f t="shared" si="1"/>
        <v>900</v>
      </c>
    </row>
    <row r="28" spans="1:7" s="17" customFormat="1" ht="39.75" hidden="1" customHeight="1">
      <c r="A28" s="30"/>
      <c r="B28" s="9">
        <v>12</v>
      </c>
      <c r="C28" s="9"/>
      <c r="D28" s="12" t="s">
        <v>139</v>
      </c>
      <c r="E28" s="8">
        <v>1300</v>
      </c>
      <c r="F28" s="8">
        <f>E28*0.65</f>
        <v>845</v>
      </c>
      <c r="G28" s="8">
        <f>E28*0.6</f>
        <v>780</v>
      </c>
    </row>
    <row r="29" spans="1:7" s="17" customFormat="1" ht="39.75" hidden="1" customHeight="1">
      <c r="A29" s="30"/>
      <c r="B29" s="9">
        <v>13</v>
      </c>
      <c r="C29" s="9"/>
      <c r="D29" s="13" t="s">
        <v>140</v>
      </c>
      <c r="E29" s="8">
        <v>1745</v>
      </c>
      <c r="F29" s="8">
        <f>E29*0.65</f>
        <v>1134.25</v>
      </c>
      <c r="G29" s="8">
        <f>E29*0.6</f>
        <v>1047</v>
      </c>
    </row>
    <row r="30" spans="1:7" s="17" customFormat="1" ht="39.75" hidden="1" customHeight="1">
      <c r="A30" s="30"/>
      <c r="B30" s="9">
        <v>14</v>
      </c>
      <c r="C30" s="9"/>
      <c r="D30" s="13" t="s">
        <v>141</v>
      </c>
      <c r="E30" s="8">
        <v>1800</v>
      </c>
      <c r="F30" s="8">
        <f>E30*0.65</f>
        <v>1170</v>
      </c>
      <c r="G30" s="8">
        <f>E30*0.6</f>
        <v>1080</v>
      </c>
    </row>
    <row r="31" spans="1:7" s="17" customFormat="1" ht="39.75" hidden="1" customHeight="1">
      <c r="A31" s="30"/>
      <c r="B31" s="9">
        <v>15</v>
      </c>
      <c r="C31" s="9"/>
      <c r="D31" s="13" t="s">
        <v>142</v>
      </c>
      <c r="E31" s="8">
        <v>1695</v>
      </c>
      <c r="F31" s="8">
        <f>E31*0.65</f>
        <v>1101.75</v>
      </c>
      <c r="G31" s="8">
        <f>E31*0.6</f>
        <v>1017</v>
      </c>
    </row>
    <row r="32" spans="1:7" s="17" customFormat="1" ht="47.25" hidden="1" customHeight="1">
      <c r="A32" s="18" t="s">
        <v>103</v>
      </c>
      <c r="B32" s="18" t="s">
        <v>54</v>
      </c>
      <c r="C32" s="18"/>
      <c r="D32" s="18" t="s">
        <v>55</v>
      </c>
      <c r="E32" s="19" t="s">
        <v>56</v>
      </c>
      <c r="F32" s="29" t="s">
        <v>100</v>
      </c>
      <c r="G32" s="29" t="s">
        <v>101</v>
      </c>
    </row>
    <row r="33" spans="1:7" s="17" customFormat="1" ht="39.75" hidden="1" customHeight="1">
      <c r="A33" s="30"/>
      <c r="B33" s="9">
        <v>1</v>
      </c>
      <c r="C33" s="9"/>
      <c r="D33" s="13" t="s">
        <v>143</v>
      </c>
      <c r="E33" s="8">
        <v>1695</v>
      </c>
      <c r="F33" s="8">
        <f>E33*0.65</f>
        <v>1101.75</v>
      </c>
      <c r="G33" s="8">
        <f>E33*0.6</f>
        <v>1017</v>
      </c>
    </row>
    <row r="34" spans="1:7" s="17" customFormat="1" ht="39.75" hidden="1" customHeight="1">
      <c r="A34" s="30"/>
      <c r="B34" s="9">
        <v>2</v>
      </c>
      <c r="C34" s="9"/>
      <c r="D34" s="13" t="s">
        <v>144</v>
      </c>
      <c r="E34" s="8">
        <v>1520</v>
      </c>
      <c r="F34" s="8">
        <f t="shared" si="0"/>
        <v>988</v>
      </c>
      <c r="G34" s="8">
        <f t="shared" si="1"/>
        <v>912</v>
      </c>
    </row>
    <row r="35" spans="1:7" s="17" customFormat="1" ht="39.75" hidden="1" customHeight="1">
      <c r="A35" s="30"/>
      <c r="B35" s="9">
        <v>3</v>
      </c>
      <c r="C35" s="9"/>
      <c r="D35" s="13" t="s">
        <v>145</v>
      </c>
      <c r="E35" s="8">
        <v>2415</v>
      </c>
      <c r="F35" s="8">
        <f t="shared" si="0"/>
        <v>1569.75</v>
      </c>
      <c r="G35" s="8">
        <f t="shared" si="1"/>
        <v>1449</v>
      </c>
    </row>
    <row r="36" spans="1:7" s="17" customFormat="1" ht="39.75" hidden="1" customHeight="1">
      <c r="A36" s="30"/>
      <c r="B36" s="9">
        <v>4</v>
      </c>
      <c r="C36" s="9"/>
      <c r="D36" s="13" t="s">
        <v>146</v>
      </c>
      <c r="E36" s="8">
        <v>2105</v>
      </c>
      <c r="F36" s="8">
        <f t="shared" si="0"/>
        <v>1368.25</v>
      </c>
      <c r="G36" s="8">
        <f t="shared" si="1"/>
        <v>1263</v>
      </c>
    </row>
    <row r="37" spans="1:7" s="17" customFormat="1" ht="30" hidden="1" customHeight="1">
      <c r="A37" s="118" t="s">
        <v>64</v>
      </c>
      <c r="B37" s="118"/>
      <c r="C37" s="118"/>
      <c r="D37" s="118"/>
      <c r="E37" s="118"/>
      <c r="F37" s="118"/>
      <c r="G37" s="118"/>
    </row>
    <row r="38" spans="1:7" s="17" customFormat="1" ht="39.75" hidden="1" customHeight="1">
      <c r="A38" s="30"/>
      <c r="B38" s="9">
        <v>1</v>
      </c>
      <c r="C38" s="9"/>
      <c r="D38" s="12" t="s">
        <v>147</v>
      </c>
      <c r="E38" s="8">
        <v>1050</v>
      </c>
      <c r="F38" s="8">
        <f t="shared" si="0"/>
        <v>682.5</v>
      </c>
      <c r="G38" s="8">
        <f t="shared" si="1"/>
        <v>630</v>
      </c>
    </row>
    <row r="39" spans="1:7" s="17" customFormat="1" ht="30" hidden="1" customHeight="1">
      <c r="A39" s="118" t="s">
        <v>60</v>
      </c>
      <c r="B39" s="118"/>
      <c r="C39" s="118"/>
      <c r="D39" s="118"/>
      <c r="E39" s="118"/>
      <c r="F39" s="118"/>
      <c r="G39" s="118"/>
    </row>
    <row r="40" spans="1:7" s="17" customFormat="1" ht="39.75" hidden="1" customHeight="1">
      <c r="A40" s="30"/>
      <c r="B40" s="9">
        <v>1</v>
      </c>
      <c r="C40" s="9"/>
      <c r="D40" s="13" t="s">
        <v>148</v>
      </c>
      <c r="E40" s="8">
        <v>1210</v>
      </c>
      <c r="F40" s="8">
        <f t="shared" si="0"/>
        <v>786.5</v>
      </c>
      <c r="G40" s="8">
        <f t="shared" si="1"/>
        <v>726</v>
      </c>
    </row>
    <row r="41" spans="1:7" s="17" customFormat="1" ht="39.75" hidden="1" customHeight="1">
      <c r="A41" s="30"/>
      <c r="B41" s="9">
        <v>2</v>
      </c>
      <c r="C41" s="9"/>
      <c r="D41" s="13" t="s">
        <v>149</v>
      </c>
      <c r="E41" s="8">
        <v>1495</v>
      </c>
      <c r="F41" s="8">
        <f t="shared" si="0"/>
        <v>971.75</v>
      </c>
      <c r="G41" s="8">
        <f t="shared" si="1"/>
        <v>897</v>
      </c>
    </row>
    <row r="42" spans="1:7" s="17" customFormat="1" ht="39.75" hidden="1" customHeight="1">
      <c r="A42" s="30"/>
      <c r="B42" s="9">
        <v>3</v>
      </c>
      <c r="C42" s="9"/>
      <c r="D42" s="13" t="s">
        <v>150</v>
      </c>
      <c r="E42" s="8">
        <v>800</v>
      </c>
      <c r="F42" s="8">
        <f t="shared" si="0"/>
        <v>520</v>
      </c>
      <c r="G42" s="8">
        <f t="shared" si="1"/>
        <v>480</v>
      </c>
    </row>
    <row r="43" spans="1:7" s="17" customFormat="1" ht="39.75" hidden="1" customHeight="1">
      <c r="A43" s="30"/>
      <c r="B43" s="9">
        <v>4</v>
      </c>
      <c r="C43" s="9"/>
      <c r="D43" s="13" t="s">
        <v>151</v>
      </c>
      <c r="E43" s="8">
        <v>1825</v>
      </c>
      <c r="F43" s="8">
        <f>E43*0.65</f>
        <v>1186.25</v>
      </c>
      <c r="G43" s="8">
        <f>E43*0.6</f>
        <v>1095</v>
      </c>
    </row>
    <row r="44" spans="1:7" s="14" customFormat="1" ht="39.75" hidden="1" customHeight="1">
      <c r="A44" s="32"/>
      <c r="B44" s="9">
        <v>5</v>
      </c>
      <c r="C44" s="9"/>
      <c r="D44" s="12" t="s">
        <v>152</v>
      </c>
      <c r="E44" s="8">
        <v>800</v>
      </c>
      <c r="F44" s="8">
        <f t="shared" si="0"/>
        <v>520</v>
      </c>
      <c r="G44" s="8">
        <f t="shared" si="1"/>
        <v>480</v>
      </c>
    </row>
    <row r="45" spans="1:7" s="17" customFormat="1" ht="39.75" hidden="1" customHeight="1">
      <c r="A45" s="30"/>
      <c r="B45" s="9">
        <v>6</v>
      </c>
      <c r="C45" s="9"/>
      <c r="D45" s="13" t="s">
        <v>153</v>
      </c>
      <c r="E45" s="8">
        <v>2295</v>
      </c>
      <c r="F45" s="8">
        <f t="shared" si="0"/>
        <v>1491.75</v>
      </c>
      <c r="G45" s="8">
        <f t="shared" si="1"/>
        <v>1377</v>
      </c>
    </row>
    <row r="46" spans="1:7" s="17" customFormat="1" ht="30" hidden="1" customHeight="1">
      <c r="A46" s="118" t="s">
        <v>63</v>
      </c>
      <c r="B46" s="118"/>
      <c r="C46" s="118"/>
      <c r="D46" s="118"/>
      <c r="E46" s="118"/>
      <c r="F46" s="118"/>
      <c r="G46" s="118"/>
    </row>
    <row r="47" spans="1:7" s="17" customFormat="1" ht="39.75" hidden="1" customHeight="1">
      <c r="A47" s="30"/>
      <c r="B47" s="9">
        <v>1</v>
      </c>
      <c r="C47" s="9"/>
      <c r="D47" s="13" t="s">
        <v>154</v>
      </c>
      <c r="E47" s="8">
        <v>1070</v>
      </c>
      <c r="F47" s="8">
        <f t="shared" si="0"/>
        <v>695.5</v>
      </c>
      <c r="G47" s="8">
        <f t="shared" si="1"/>
        <v>642</v>
      </c>
    </row>
    <row r="48" spans="1:7" s="17" customFormat="1" ht="39.75" hidden="1" customHeight="1">
      <c r="A48" s="30"/>
      <c r="B48" s="9">
        <v>2</v>
      </c>
      <c r="C48" s="9"/>
      <c r="D48" s="13" t="s">
        <v>155</v>
      </c>
      <c r="E48" s="8">
        <v>1300</v>
      </c>
      <c r="F48" s="8">
        <f t="shared" si="0"/>
        <v>845</v>
      </c>
      <c r="G48" s="8">
        <f t="shared" si="1"/>
        <v>780</v>
      </c>
    </row>
    <row r="49" spans="1:7" s="17" customFormat="1" ht="30" hidden="1" customHeight="1">
      <c r="A49" s="118" t="s">
        <v>66</v>
      </c>
      <c r="B49" s="118"/>
      <c r="C49" s="118"/>
      <c r="D49" s="118"/>
      <c r="E49" s="118"/>
      <c r="F49" s="118"/>
      <c r="G49" s="118"/>
    </row>
    <row r="50" spans="1:7" s="17" customFormat="1" ht="39.75" hidden="1" customHeight="1">
      <c r="A50" s="30"/>
      <c r="B50" s="9">
        <v>1</v>
      </c>
      <c r="C50" s="9"/>
      <c r="D50" s="13" t="s">
        <v>156</v>
      </c>
      <c r="E50" s="8">
        <v>1250</v>
      </c>
      <c r="F50" s="8">
        <f t="shared" si="0"/>
        <v>812.5</v>
      </c>
      <c r="G50" s="8">
        <f t="shared" si="1"/>
        <v>750</v>
      </c>
    </row>
    <row r="51" spans="1:7" s="17" customFormat="1" ht="39.75" hidden="1" customHeight="1">
      <c r="A51" s="30"/>
      <c r="B51" s="9">
        <v>2</v>
      </c>
      <c r="C51" s="9"/>
      <c r="D51" s="13" t="s">
        <v>157</v>
      </c>
      <c r="E51" s="8">
        <v>1290</v>
      </c>
      <c r="F51" s="8">
        <f t="shared" si="0"/>
        <v>838.5</v>
      </c>
      <c r="G51" s="8">
        <f t="shared" si="1"/>
        <v>774</v>
      </c>
    </row>
    <row r="52" spans="1:7" s="17" customFormat="1" ht="39.75" hidden="1" customHeight="1">
      <c r="A52" s="30"/>
      <c r="B52" s="9">
        <v>3</v>
      </c>
      <c r="C52" s="9"/>
      <c r="D52" s="13" t="s">
        <v>158</v>
      </c>
      <c r="E52" s="8">
        <v>1290</v>
      </c>
      <c r="F52" s="8">
        <f t="shared" si="0"/>
        <v>838.5</v>
      </c>
      <c r="G52" s="8">
        <f t="shared" si="1"/>
        <v>774</v>
      </c>
    </row>
    <row r="53" spans="1:7" s="17" customFormat="1" ht="39.75" hidden="1" customHeight="1">
      <c r="A53" s="30"/>
      <c r="B53" s="9">
        <v>4</v>
      </c>
      <c r="C53" s="9"/>
      <c r="D53" s="13" t="s">
        <v>159</v>
      </c>
      <c r="E53" s="8">
        <v>1290</v>
      </c>
      <c r="F53" s="8">
        <f t="shared" si="0"/>
        <v>838.5</v>
      </c>
      <c r="G53" s="8">
        <f t="shared" si="1"/>
        <v>774</v>
      </c>
    </row>
    <row r="54" spans="1:7" s="17" customFormat="1" ht="39.75" hidden="1" customHeight="1">
      <c r="A54" s="30"/>
      <c r="B54" s="9">
        <v>5</v>
      </c>
      <c r="C54" s="9"/>
      <c r="D54" s="13" t="s">
        <v>160</v>
      </c>
      <c r="E54" s="8">
        <v>1290</v>
      </c>
      <c r="F54" s="8">
        <f t="shared" si="0"/>
        <v>838.5</v>
      </c>
      <c r="G54" s="8">
        <f t="shared" si="1"/>
        <v>774</v>
      </c>
    </row>
    <row r="55" spans="1:7" s="17" customFormat="1" ht="39.75" hidden="1" customHeight="1">
      <c r="A55" s="30"/>
      <c r="B55" s="9">
        <v>6</v>
      </c>
      <c r="C55" s="9"/>
      <c r="D55" s="13" t="s">
        <v>161</v>
      </c>
      <c r="E55" s="8">
        <v>1290</v>
      </c>
      <c r="F55" s="8">
        <f t="shared" si="0"/>
        <v>838.5</v>
      </c>
      <c r="G55" s="8">
        <f t="shared" si="1"/>
        <v>774</v>
      </c>
    </row>
    <row r="56" spans="1:7" s="17" customFormat="1" ht="30" hidden="1" customHeight="1">
      <c r="A56" s="118" t="s">
        <v>65</v>
      </c>
      <c r="B56" s="118"/>
      <c r="C56" s="118"/>
      <c r="D56" s="118"/>
      <c r="E56" s="118"/>
      <c r="F56" s="118"/>
      <c r="G56" s="118"/>
    </row>
    <row r="57" spans="1:7" s="17" customFormat="1" ht="39.75" hidden="1" customHeight="1">
      <c r="A57" s="30"/>
      <c r="B57" s="9">
        <v>1</v>
      </c>
      <c r="C57" s="9"/>
      <c r="D57" s="13" t="s">
        <v>162</v>
      </c>
      <c r="E57" s="8">
        <v>1250</v>
      </c>
      <c r="F57" s="8">
        <f t="shared" si="0"/>
        <v>812.5</v>
      </c>
      <c r="G57" s="8">
        <f t="shared" si="1"/>
        <v>750</v>
      </c>
    </row>
    <row r="58" spans="1:7" s="17" customFormat="1" ht="47.25" hidden="1" customHeight="1">
      <c r="A58" s="18" t="s">
        <v>103</v>
      </c>
      <c r="B58" s="18" t="s">
        <v>54</v>
      </c>
      <c r="C58" s="18"/>
      <c r="D58" s="18" t="s">
        <v>55</v>
      </c>
      <c r="E58" s="19" t="s">
        <v>56</v>
      </c>
      <c r="F58" s="29" t="s">
        <v>100</v>
      </c>
      <c r="G58" s="29" t="s">
        <v>101</v>
      </c>
    </row>
    <row r="59" spans="1:7" s="17" customFormat="1" ht="30" hidden="1" customHeight="1">
      <c r="A59" s="118" t="s">
        <v>61</v>
      </c>
      <c r="B59" s="118"/>
      <c r="C59" s="118"/>
      <c r="D59" s="118"/>
      <c r="E59" s="118"/>
      <c r="F59" s="118"/>
      <c r="G59" s="118"/>
    </row>
    <row r="60" spans="1:7" s="17" customFormat="1" ht="39.75" hidden="1" customHeight="1">
      <c r="A60" s="30"/>
      <c r="B60" s="9">
        <v>1</v>
      </c>
      <c r="C60" s="9"/>
      <c r="D60" s="13" t="s">
        <v>163</v>
      </c>
      <c r="E60" s="33">
        <v>1130</v>
      </c>
      <c r="F60" s="8">
        <f t="shared" ref="F60:F66" si="2">E60*0.65</f>
        <v>734.5</v>
      </c>
      <c r="G60" s="8">
        <f t="shared" si="1"/>
        <v>678</v>
      </c>
    </row>
    <row r="61" spans="1:7" s="17" customFormat="1" ht="39.75" hidden="1" customHeight="1">
      <c r="A61" s="30"/>
      <c r="B61" s="9">
        <v>2</v>
      </c>
      <c r="C61" s="9"/>
      <c r="D61" s="13" t="s">
        <v>164</v>
      </c>
      <c r="E61" s="33">
        <v>1130</v>
      </c>
      <c r="F61" s="8">
        <f t="shared" si="2"/>
        <v>734.5</v>
      </c>
      <c r="G61" s="8">
        <f t="shared" si="1"/>
        <v>678</v>
      </c>
    </row>
    <row r="62" spans="1:7" s="17" customFormat="1" ht="39.75" hidden="1" customHeight="1">
      <c r="A62" s="30"/>
      <c r="B62" s="9">
        <v>3</v>
      </c>
      <c r="C62" s="9"/>
      <c r="D62" s="13" t="s">
        <v>165</v>
      </c>
      <c r="E62" s="8">
        <v>1245</v>
      </c>
      <c r="F62" s="8">
        <f t="shared" si="2"/>
        <v>809.25</v>
      </c>
      <c r="G62" s="8">
        <f t="shared" si="1"/>
        <v>747</v>
      </c>
    </row>
    <row r="63" spans="1:7" s="17" customFormat="1" ht="39.75" hidden="1" customHeight="1">
      <c r="A63" s="30"/>
      <c r="B63" s="9">
        <v>4</v>
      </c>
      <c r="C63" s="9"/>
      <c r="D63" s="13" t="s">
        <v>166</v>
      </c>
      <c r="E63" s="8">
        <v>1180</v>
      </c>
      <c r="F63" s="8">
        <f t="shared" si="2"/>
        <v>767</v>
      </c>
      <c r="G63" s="8">
        <f t="shared" si="1"/>
        <v>708</v>
      </c>
    </row>
    <row r="64" spans="1:7" s="17" customFormat="1" ht="39.75" hidden="1" customHeight="1">
      <c r="A64" s="30"/>
      <c r="B64" s="9">
        <v>5</v>
      </c>
      <c r="C64" s="9"/>
      <c r="D64" s="13" t="s">
        <v>167</v>
      </c>
      <c r="E64" s="8">
        <v>1390</v>
      </c>
      <c r="F64" s="8">
        <f t="shared" si="2"/>
        <v>903.5</v>
      </c>
      <c r="G64" s="8">
        <f t="shared" si="1"/>
        <v>834</v>
      </c>
    </row>
    <row r="65" spans="1:7" s="17" customFormat="1" ht="39.75" hidden="1" customHeight="1">
      <c r="A65" s="30"/>
      <c r="B65" s="9">
        <v>6</v>
      </c>
      <c r="C65" s="9"/>
      <c r="D65" s="13" t="s">
        <v>168</v>
      </c>
      <c r="E65" s="33">
        <v>1130</v>
      </c>
      <c r="F65" s="8">
        <f t="shared" si="2"/>
        <v>734.5</v>
      </c>
      <c r="G65" s="8">
        <f t="shared" si="1"/>
        <v>678</v>
      </c>
    </row>
    <row r="66" spans="1:7" s="17" customFormat="1" ht="39.75" hidden="1" customHeight="1">
      <c r="A66" s="30"/>
      <c r="B66" s="9">
        <v>7</v>
      </c>
      <c r="C66" s="9"/>
      <c r="D66" s="13" t="s">
        <v>169</v>
      </c>
      <c r="E66" s="33">
        <v>1130</v>
      </c>
      <c r="F66" s="8">
        <f t="shared" si="2"/>
        <v>734.5</v>
      </c>
      <c r="G66" s="8">
        <f t="shared" si="1"/>
        <v>678</v>
      </c>
    </row>
    <row r="67" spans="1:7" s="17" customFormat="1" ht="29.25" hidden="1" customHeight="1">
      <c r="A67" s="117" t="s">
        <v>104</v>
      </c>
      <c r="B67" s="117"/>
      <c r="C67" s="117"/>
      <c r="D67" s="117"/>
      <c r="E67" s="117"/>
      <c r="F67" s="117"/>
      <c r="G67" s="117"/>
    </row>
    <row r="68" spans="1:7" s="17" customFormat="1" ht="51" hidden="1" customHeight="1">
      <c r="A68" s="18" t="s">
        <v>103</v>
      </c>
      <c r="B68" s="18" t="s">
        <v>54</v>
      </c>
      <c r="C68" s="18"/>
      <c r="D68" s="18" t="s">
        <v>55</v>
      </c>
      <c r="E68" s="19" t="s">
        <v>56</v>
      </c>
      <c r="F68" s="29" t="s">
        <v>219</v>
      </c>
      <c r="G68" s="29" t="s">
        <v>220</v>
      </c>
    </row>
    <row r="69" spans="1:7" s="17" customFormat="1" ht="27" hidden="1" customHeight="1">
      <c r="A69" s="30"/>
      <c r="B69" s="9">
        <v>1</v>
      </c>
      <c r="C69" s="9"/>
      <c r="D69" s="11" t="s">
        <v>84</v>
      </c>
      <c r="E69" s="10">
        <v>420</v>
      </c>
      <c r="F69" s="8">
        <f>E69*0.65</f>
        <v>273</v>
      </c>
      <c r="G69" s="8">
        <f>E69*0.6</f>
        <v>252</v>
      </c>
    </row>
    <row r="70" spans="1:7" s="17" customFormat="1" ht="27" hidden="1" customHeight="1">
      <c r="A70" s="30"/>
      <c r="B70" s="9">
        <v>2</v>
      </c>
      <c r="C70" s="9"/>
      <c r="D70" s="11" t="s">
        <v>85</v>
      </c>
      <c r="E70" s="10">
        <v>470</v>
      </c>
      <c r="F70" s="8">
        <f>E70*0.65</f>
        <v>305.5</v>
      </c>
      <c r="G70" s="8">
        <f>E70*0.6</f>
        <v>282</v>
      </c>
    </row>
    <row r="71" spans="1:7" s="17" customFormat="1" ht="27" hidden="1" customHeight="1">
      <c r="A71" s="30"/>
      <c r="B71" s="9">
        <v>3</v>
      </c>
      <c r="C71" s="9"/>
      <c r="D71" s="16" t="s">
        <v>217</v>
      </c>
      <c r="E71" s="10">
        <v>120</v>
      </c>
      <c r="F71" s="10">
        <v>120</v>
      </c>
      <c r="G71" s="10">
        <v>120</v>
      </c>
    </row>
  </sheetData>
  <mergeCells count="11">
    <mergeCell ref="A67:G67"/>
    <mergeCell ref="A6:G6"/>
    <mergeCell ref="A8:G8"/>
    <mergeCell ref="A16:G16"/>
    <mergeCell ref="A37:G37"/>
    <mergeCell ref="A39:G39"/>
    <mergeCell ref="A1:G1"/>
    <mergeCell ref="A46:G46"/>
    <mergeCell ref="A49:G49"/>
    <mergeCell ref="A56:G56"/>
    <mergeCell ref="A59:G59"/>
  </mergeCells>
  <phoneticPr fontId="25" type="noConversion"/>
  <pageMargins left="0.31496062992125984" right="0.31496062992125984" top="0.74803149606299213" bottom="0.74803149606299213" header="0.31496062992125984" footer="0.31496062992125984"/>
  <pageSetup paperSize="9" scale="80" orientation="portrait" r:id="rId1"/>
  <headerFooter>
    <oddHeader>&amp;L&amp;"Arial Unicode MS,粗體"&amp;22ARMA SPEED 2020 Alloy type Price List</oddHeader>
    <oddFooter>&amp;L&amp;"Arial Unicode MS,標準"email: info@armaspeed.com&amp;C&amp;"Arial Unicode MS,標準"web: www.armaspeed.com&amp;R&amp;P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11</vt:i4>
      </vt:variant>
      <vt:variant>
        <vt:lpstr>Intervalos com Nome</vt:lpstr>
      </vt:variant>
      <vt:variant>
        <vt:i4>7</vt:i4>
      </vt:variant>
    </vt:vector>
  </HeadingPairs>
  <TitlesOfParts>
    <vt:vector size="18" baseType="lpstr">
      <vt:lpstr>Carbon air intake  </vt:lpstr>
      <vt:lpstr>Alloy type</vt:lpstr>
      <vt:lpstr>Body kit (ABS)</vt:lpstr>
      <vt:lpstr>paddle shifter</vt:lpstr>
      <vt:lpstr>Filter</vt:lpstr>
      <vt:lpstr>VEV</vt:lpstr>
      <vt:lpstr>Brake</vt:lpstr>
      <vt:lpstr>OEM Filter</vt:lpstr>
      <vt:lpstr>Cooler</vt:lpstr>
      <vt:lpstr>Motor</vt:lpstr>
      <vt:lpstr>Motorcycle</vt:lpstr>
      <vt:lpstr>'Alloy type'!Área_de_Impressão</vt:lpstr>
      <vt:lpstr>'Body kit (ABS)'!Área_de_Impressão</vt:lpstr>
      <vt:lpstr>'Carbon air intake  '!Área_de_Impressão</vt:lpstr>
      <vt:lpstr>Cooler!Área_de_Impressão</vt:lpstr>
      <vt:lpstr>Motorcycle!Área_de_Impressão</vt:lpstr>
      <vt:lpstr>'OEM Filter'!Área_de_Impressão</vt:lpstr>
      <vt:lpstr>'paddle shifter'!Área_de_Impressão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dc:creator>
  <cp:lastModifiedBy>edmilbe@allstars-web.com</cp:lastModifiedBy>
  <cp:lastPrinted>2023-10-19T05:27:33Z</cp:lastPrinted>
  <dcterms:created xsi:type="dcterms:W3CDTF">2012-12-18T08:32:09Z</dcterms:created>
  <dcterms:modified xsi:type="dcterms:W3CDTF">2023-10-20T09:26:00Z</dcterms:modified>
</cp:coreProperties>
</file>