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duardo Borges Filho\PycharmProjects\dash_pos_portifolio\"/>
    </mc:Choice>
  </mc:AlternateContent>
  <xr:revisionPtr revIDLastSave="0" documentId="13_ncr:1_{9027DA5B-115A-4AD6-B73E-8311AA02ADB0}" xr6:coauthVersionLast="47" xr6:coauthVersionMax="47" xr10:uidLastSave="{00000000-0000-0000-0000-000000000000}"/>
  <bookViews>
    <workbookView xWindow="-108" yWindow="-108" windowWidth="23256" windowHeight="12456" activeTab="1" xr2:uid="{BED61C4B-0110-4B8D-971D-FB66FF1CED87}"/>
  </bookViews>
  <sheets>
    <sheet name="ga" sheetId="1" r:id="rId1"/>
    <sheet name="bl" sheetId="3" r:id="rId2"/>
    <sheet name="pg" sheetId="4" r:id="rId3"/>
    <sheet name="bc" sheetId="5" r:id="rId4"/>
    <sheet name="Planilha2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39" i="5" l="1"/>
  <c r="H141" i="5" s="1"/>
  <c r="H138" i="5"/>
  <c r="H137" i="5"/>
  <c r="H143" i="5" s="1"/>
  <c r="H135" i="5"/>
  <c r="H134" i="5"/>
  <c r="L133" i="5"/>
  <c r="L134" i="5" s="1"/>
  <c r="L135" i="5" s="1"/>
  <c r="L136" i="5" s="1"/>
  <c r="L137" i="5" s="1"/>
  <c r="L138" i="5" s="1"/>
  <c r="L139" i="5" s="1"/>
  <c r="L140" i="5" s="1"/>
  <c r="L141" i="5" s="1"/>
  <c r="L142" i="5" s="1"/>
  <c r="L143" i="5" s="1"/>
  <c r="L144" i="5" s="1"/>
  <c r="B133" i="5"/>
  <c r="B134" i="5" s="1"/>
  <c r="B135" i="5" s="1"/>
  <c r="B136" i="5" s="1"/>
  <c r="B137" i="5" s="1"/>
  <c r="B138" i="5" s="1"/>
  <c r="B139" i="5" s="1"/>
  <c r="B140" i="5" s="1"/>
  <c r="B141" i="5" s="1"/>
  <c r="B142" i="5" s="1"/>
  <c r="B143" i="5" s="1"/>
  <c r="B144" i="5" s="1"/>
  <c r="K132" i="5"/>
  <c r="K133" i="5" s="1"/>
  <c r="K134" i="5" s="1"/>
  <c r="K135" i="5" s="1"/>
  <c r="K136" i="5" s="1"/>
  <c r="K137" i="5" s="1"/>
  <c r="K138" i="5" s="1"/>
  <c r="K139" i="5" s="1"/>
  <c r="K140" i="5" s="1"/>
  <c r="K141" i="5" s="1"/>
  <c r="K142" i="5" s="1"/>
  <c r="K143" i="5" s="1"/>
  <c r="K144" i="5" s="1"/>
  <c r="A132" i="5"/>
  <c r="A133" i="5" s="1"/>
  <c r="A134" i="5" s="1"/>
  <c r="A135" i="5" s="1"/>
  <c r="A136" i="5" s="1"/>
  <c r="A137" i="5" s="1"/>
  <c r="A138" i="5" s="1"/>
  <c r="A139" i="5" s="1"/>
  <c r="A140" i="5" s="1"/>
  <c r="A141" i="5" s="1"/>
  <c r="A142" i="5" s="1"/>
  <c r="A143" i="5" s="1"/>
  <c r="A144" i="5" s="1"/>
  <c r="H106" i="5"/>
  <c r="H126" i="5"/>
  <c r="H128" i="5" s="1"/>
  <c r="H125" i="5"/>
  <c r="H124" i="5"/>
  <c r="H130" i="5" s="1"/>
  <c r="H122" i="5"/>
  <c r="H121" i="5"/>
  <c r="L120" i="5"/>
  <c r="L121" i="5" s="1"/>
  <c r="L122" i="5" s="1"/>
  <c r="L123" i="5" s="1"/>
  <c r="L124" i="5" s="1"/>
  <c r="L125" i="5" s="1"/>
  <c r="L126" i="5" s="1"/>
  <c r="L127" i="5" s="1"/>
  <c r="L128" i="5" s="1"/>
  <c r="L129" i="5" s="1"/>
  <c r="L130" i="5" s="1"/>
  <c r="L131" i="5" s="1"/>
  <c r="K120" i="5"/>
  <c r="K121" i="5" s="1"/>
  <c r="K122" i="5" s="1"/>
  <c r="K123" i="5" s="1"/>
  <c r="K124" i="5" s="1"/>
  <c r="K125" i="5" s="1"/>
  <c r="K126" i="5" s="1"/>
  <c r="K127" i="5" s="1"/>
  <c r="K128" i="5" s="1"/>
  <c r="K129" i="5" s="1"/>
  <c r="K130" i="5" s="1"/>
  <c r="K131" i="5" s="1"/>
  <c r="B120" i="5"/>
  <c r="B121" i="5" s="1"/>
  <c r="B122" i="5" s="1"/>
  <c r="B123" i="5" s="1"/>
  <c r="B124" i="5" s="1"/>
  <c r="B125" i="5" s="1"/>
  <c r="B126" i="5" s="1"/>
  <c r="B127" i="5" s="1"/>
  <c r="B128" i="5" s="1"/>
  <c r="B129" i="5" s="1"/>
  <c r="B130" i="5" s="1"/>
  <c r="B131" i="5" s="1"/>
  <c r="A120" i="5"/>
  <c r="A121" i="5" s="1"/>
  <c r="A122" i="5" s="1"/>
  <c r="A123" i="5" s="1"/>
  <c r="A124" i="5" s="1"/>
  <c r="A125" i="5" s="1"/>
  <c r="A126" i="5" s="1"/>
  <c r="A127" i="5" s="1"/>
  <c r="A128" i="5" s="1"/>
  <c r="A129" i="5" s="1"/>
  <c r="A130" i="5" s="1"/>
  <c r="A131" i="5" s="1"/>
  <c r="K119" i="5"/>
  <c r="A119" i="5"/>
  <c r="H113" i="5"/>
  <c r="H115" i="5" s="1"/>
  <c r="H112" i="5"/>
  <c r="H111" i="5"/>
  <c r="H117" i="5" s="1"/>
  <c r="H109" i="5"/>
  <c r="H108" i="5"/>
  <c r="L107" i="5"/>
  <c r="L108" i="5" s="1"/>
  <c r="L109" i="5" s="1"/>
  <c r="L110" i="5" s="1"/>
  <c r="L111" i="5" s="1"/>
  <c r="L112" i="5" s="1"/>
  <c r="L113" i="5" s="1"/>
  <c r="L114" i="5" s="1"/>
  <c r="L115" i="5" s="1"/>
  <c r="L116" i="5" s="1"/>
  <c r="L117" i="5" s="1"/>
  <c r="L118" i="5" s="1"/>
  <c r="K107" i="5"/>
  <c r="K108" i="5" s="1"/>
  <c r="K109" i="5" s="1"/>
  <c r="K110" i="5" s="1"/>
  <c r="K111" i="5" s="1"/>
  <c r="K112" i="5" s="1"/>
  <c r="K113" i="5" s="1"/>
  <c r="K114" i="5" s="1"/>
  <c r="K115" i="5" s="1"/>
  <c r="K116" i="5" s="1"/>
  <c r="K117" i="5" s="1"/>
  <c r="K118" i="5" s="1"/>
  <c r="B107" i="5"/>
  <c r="B108" i="5" s="1"/>
  <c r="B109" i="5" s="1"/>
  <c r="B110" i="5" s="1"/>
  <c r="B111" i="5" s="1"/>
  <c r="B112" i="5" s="1"/>
  <c r="B113" i="5" s="1"/>
  <c r="B114" i="5" s="1"/>
  <c r="B115" i="5" s="1"/>
  <c r="B116" i="5" s="1"/>
  <c r="B117" i="5" s="1"/>
  <c r="B118" i="5" s="1"/>
  <c r="A107" i="5"/>
  <c r="A108" i="5" s="1"/>
  <c r="A109" i="5" s="1"/>
  <c r="A110" i="5" s="1"/>
  <c r="A111" i="5" s="1"/>
  <c r="A112" i="5" s="1"/>
  <c r="A113" i="5" s="1"/>
  <c r="A114" i="5" s="1"/>
  <c r="A115" i="5" s="1"/>
  <c r="A116" i="5" s="1"/>
  <c r="A117" i="5" s="1"/>
  <c r="A118" i="5" s="1"/>
  <c r="K106" i="5"/>
  <c r="A106" i="5"/>
  <c r="H100" i="5"/>
  <c r="H102" i="5" s="1"/>
  <c r="H99" i="5"/>
  <c r="H98" i="5"/>
  <c r="H104" i="5" s="1"/>
  <c r="H96" i="5"/>
  <c r="H95" i="5"/>
  <c r="L94" i="5"/>
  <c r="L95" i="5" s="1"/>
  <c r="L96" i="5" s="1"/>
  <c r="L97" i="5" s="1"/>
  <c r="L98" i="5" s="1"/>
  <c r="L99" i="5" s="1"/>
  <c r="L100" i="5" s="1"/>
  <c r="L101" i="5" s="1"/>
  <c r="L102" i="5" s="1"/>
  <c r="L103" i="5" s="1"/>
  <c r="L104" i="5" s="1"/>
  <c r="L105" i="5" s="1"/>
  <c r="B94" i="5"/>
  <c r="B95" i="5" s="1"/>
  <c r="B96" i="5" s="1"/>
  <c r="B97" i="5" s="1"/>
  <c r="B98" i="5" s="1"/>
  <c r="B99" i="5" s="1"/>
  <c r="B100" i="5" s="1"/>
  <c r="B101" i="5" s="1"/>
  <c r="B102" i="5" s="1"/>
  <c r="B103" i="5" s="1"/>
  <c r="B104" i="5" s="1"/>
  <c r="B105" i="5" s="1"/>
  <c r="K93" i="5"/>
  <c r="K94" i="5" s="1"/>
  <c r="K95" i="5" s="1"/>
  <c r="K96" i="5" s="1"/>
  <c r="K97" i="5" s="1"/>
  <c r="K98" i="5" s="1"/>
  <c r="K99" i="5" s="1"/>
  <c r="K100" i="5" s="1"/>
  <c r="K101" i="5" s="1"/>
  <c r="K102" i="5" s="1"/>
  <c r="K103" i="5" s="1"/>
  <c r="K104" i="5" s="1"/>
  <c r="K105" i="5" s="1"/>
  <c r="A93" i="5"/>
  <c r="A94" i="5" s="1"/>
  <c r="A95" i="5" s="1"/>
  <c r="A96" i="5" s="1"/>
  <c r="A97" i="5" s="1"/>
  <c r="A98" i="5" s="1"/>
  <c r="A99" i="5" s="1"/>
  <c r="A100" i="5" s="1"/>
  <c r="A101" i="5" s="1"/>
  <c r="A102" i="5" s="1"/>
  <c r="A103" i="5" s="1"/>
  <c r="A104" i="5" s="1"/>
  <c r="A105" i="5" s="1"/>
  <c r="H87" i="5"/>
  <c r="H89" i="5" s="1"/>
  <c r="H86" i="5"/>
  <c r="H85" i="5"/>
  <c r="H91" i="5" s="1"/>
  <c r="H83" i="5"/>
  <c r="H82" i="5"/>
  <c r="L81" i="5"/>
  <c r="L82" i="5" s="1"/>
  <c r="L83" i="5" s="1"/>
  <c r="L84" i="5" s="1"/>
  <c r="L85" i="5" s="1"/>
  <c r="L86" i="5" s="1"/>
  <c r="L87" i="5" s="1"/>
  <c r="L88" i="5" s="1"/>
  <c r="L89" i="5" s="1"/>
  <c r="L90" i="5" s="1"/>
  <c r="L91" i="5" s="1"/>
  <c r="L92" i="5" s="1"/>
  <c r="B81" i="5"/>
  <c r="B82" i="5" s="1"/>
  <c r="B83" i="5" s="1"/>
  <c r="B84" i="5" s="1"/>
  <c r="B85" i="5" s="1"/>
  <c r="B86" i="5" s="1"/>
  <c r="B87" i="5" s="1"/>
  <c r="B88" i="5" s="1"/>
  <c r="B89" i="5" s="1"/>
  <c r="B90" i="5" s="1"/>
  <c r="B91" i="5" s="1"/>
  <c r="B92" i="5" s="1"/>
  <c r="K80" i="5"/>
  <c r="K81" i="5" s="1"/>
  <c r="K82" i="5" s="1"/>
  <c r="K83" i="5" s="1"/>
  <c r="K84" i="5" s="1"/>
  <c r="K85" i="5" s="1"/>
  <c r="K86" i="5" s="1"/>
  <c r="K87" i="5" s="1"/>
  <c r="K88" i="5" s="1"/>
  <c r="K89" i="5" s="1"/>
  <c r="K90" i="5" s="1"/>
  <c r="K91" i="5" s="1"/>
  <c r="K92" i="5" s="1"/>
  <c r="A80" i="5"/>
  <c r="A81" i="5" s="1"/>
  <c r="A82" i="5" s="1"/>
  <c r="A83" i="5" s="1"/>
  <c r="A84" i="5" s="1"/>
  <c r="A85" i="5" s="1"/>
  <c r="A86" i="5" s="1"/>
  <c r="A87" i="5" s="1"/>
  <c r="A88" i="5" s="1"/>
  <c r="A89" i="5" s="1"/>
  <c r="A90" i="5" s="1"/>
  <c r="A91" i="5" s="1"/>
  <c r="A92" i="5" s="1"/>
  <c r="H74" i="5"/>
  <c r="H76" i="5" s="1"/>
  <c r="H73" i="5"/>
  <c r="H72" i="5"/>
  <c r="H78" i="5" s="1"/>
  <c r="H70" i="5"/>
  <c r="H69" i="5"/>
  <c r="L68" i="5"/>
  <c r="L69" i="5" s="1"/>
  <c r="L70" i="5" s="1"/>
  <c r="L71" i="5" s="1"/>
  <c r="L72" i="5" s="1"/>
  <c r="L73" i="5" s="1"/>
  <c r="L74" i="5" s="1"/>
  <c r="L75" i="5" s="1"/>
  <c r="L76" i="5" s="1"/>
  <c r="L77" i="5" s="1"/>
  <c r="L78" i="5" s="1"/>
  <c r="L79" i="5" s="1"/>
  <c r="K68" i="5"/>
  <c r="K69" i="5" s="1"/>
  <c r="K70" i="5" s="1"/>
  <c r="K71" i="5" s="1"/>
  <c r="K72" i="5" s="1"/>
  <c r="K73" i="5" s="1"/>
  <c r="K74" i="5" s="1"/>
  <c r="K75" i="5" s="1"/>
  <c r="K76" i="5" s="1"/>
  <c r="K77" i="5" s="1"/>
  <c r="K78" i="5" s="1"/>
  <c r="K79" i="5" s="1"/>
  <c r="B68" i="5"/>
  <c r="B69" i="5" s="1"/>
  <c r="B70" i="5" s="1"/>
  <c r="B71" i="5" s="1"/>
  <c r="B72" i="5" s="1"/>
  <c r="B73" i="5" s="1"/>
  <c r="B74" i="5" s="1"/>
  <c r="B75" i="5" s="1"/>
  <c r="B76" i="5" s="1"/>
  <c r="B77" i="5" s="1"/>
  <c r="B78" i="5" s="1"/>
  <c r="B79" i="5" s="1"/>
  <c r="A68" i="5"/>
  <c r="A69" i="5" s="1"/>
  <c r="A70" i="5" s="1"/>
  <c r="A71" i="5" s="1"/>
  <c r="A72" i="5" s="1"/>
  <c r="A73" i="5" s="1"/>
  <c r="A74" i="5" s="1"/>
  <c r="A75" i="5" s="1"/>
  <c r="A76" i="5" s="1"/>
  <c r="A77" i="5" s="1"/>
  <c r="A78" i="5" s="1"/>
  <c r="A79" i="5" s="1"/>
  <c r="K67" i="5"/>
  <c r="A67" i="5"/>
  <c r="H54" i="5"/>
  <c r="H67" i="5" s="1"/>
  <c r="M67" i="5" s="1"/>
  <c r="M68" i="5" s="1"/>
  <c r="M69" i="5" s="1"/>
  <c r="M70" i="5" s="1"/>
  <c r="M71" i="5" s="1"/>
  <c r="M72" i="5" s="1"/>
  <c r="M73" i="5" s="1"/>
  <c r="M74" i="5" s="1"/>
  <c r="M75" i="5" s="1"/>
  <c r="M76" i="5" s="1"/>
  <c r="M77" i="5" s="1"/>
  <c r="M78" i="5" s="1"/>
  <c r="M79" i="5" s="1"/>
  <c r="H61" i="5"/>
  <c r="H63" i="5" s="1"/>
  <c r="H60" i="5"/>
  <c r="H59" i="5"/>
  <c r="H65" i="5" s="1"/>
  <c r="H57" i="5"/>
  <c r="H56" i="5"/>
  <c r="L55" i="5"/>
  <c r="L56" i="5" s="1"/>
  <c r="L57" i="5" s="1"/>
  <c r="L58" i="5" s="1"/>
  <c r="L59" i="5" s="1"/>
  <c r="L60" i="5" s="1"/>
  <c r="L61" i="5" s="1"/>
  <c r="L62" i="5" s="1"/>
  <c r="L63" i="5" s="1"/>
  <c r="L64" i="5" s="1"/>
  <c r="L65" i="5" s="1"/>
  <c r="L66" i="5" s="1"/>
  <c r="K55" i="5"/>
  <c r="K56" i="5" s="1"/>
  <c r="K57" i="5" s="1"/>
  <c r="K58" i="5" s="1"/>
  <c r="K59" i="5" s="1"/>
  <c r="K60" i="5" s="1"/>
  <c r="K61" i="5" s="1"/>
  <c r="K62" i="5" s="1"/>
  <c r="K63" i="5" s="1"/>
  <c r="K64" i="5" s="1"/>
  <c r="K65" i="5" s="1"/>
  <c r="K66" i="5" s="1"/>
  <c r="B55" i="5"/>
  <c r="B56" i="5" s="1"/>
  <c r="B57" i="5" s="1"/>
  <c r="B58" i="5" s="1"/>
  <c r="B59" i="5" s="1"/>
  <c r="B60" i="5" s="1"/>
  <c r="B61" i="5" s="1"/>
  <c r="B62" i="5" s="1"/>
  <c r="B63" i="5" s="1"/>
  <c r="B64" i="5" s="1"/>
  <c r="B65" i="5" s="1"/>
  <c r="B66" i="5" s="1"/>
  <c r="A55" i="5"/>
  <c r="A56" i="5" s="1"/>
  <c r="A57" i="5" s="1"/>
  <c r="A58" i="5" s="1"/>
  <c r="A59" i="5" s="1"/>
  <c r="A60" i="5" s="1"/>
  <c r="A61" i="5" s="1"/>
  <c r="A62" i="5" s="1"/>
  <c r="A63" i="5" s="1"/>
  <c r="A64" i="5" s="1"/>
  <c r="A65" i="5" s="1"/>
  <c r="A66" i="5" s="1"/>
  <c r="K54" i="5"/>
  <c r="A54" i="5"/>
  <c r="F2" i="5"/>
  <c r="H230" i="3"/>
  <c r="H232" i="3" s="1"/>
  <c r="H229" i="3"/>
  <c r="H228" i="3"/>
  <c r="H234" i="3" s="1"/>
  <c r="H226" i="3"/>
  <c r="H225" i="3"/>
  <c r="L224" i="3"/>
  <c r="L225" i="3" s="1"/>
  <c r="L226" i="3" s="1"/>
  <c r="L227" i="3" s="1"/>
  <c r="L228" i="3" s="1"/>
  <c r="L229" i="3" s="1"/>
  <c r="L230" i="3" s="1"/>
  <c r="L231" i="3" s="1"/>
  <c r="L232" i="3" s="1"/>
  <c r="L233" i="3" s="1"/>
  <c r="L234" i="3" s="1"/>
  <c r="L235" i="3" s="1"/>
  <c r="K224" i="3"/>
  <c r="K225" i="3" s="1"/>
  <c r="K226" i="3" s="1"/>
  <c r="K227" i="3" s="1"/>
  <c r="K228" i="3" s="1"/>
  <c r="K229" i="3" s="1"/>
  <c r="K230" i="3" s="1"/>
  <c r="K231" i="3" s="1"/>
  <c r="K232" i="3" s="1"/>
  <c r="K233" i="3" s="1"/>
  <c r="K234" i="3" s="1"/>
  <c r="K235" i="3" s="1"/>
  <c r="B224" i="3"/>
  <c r="B225" i="3" s="1"/>
  <c r="B226" i="3" s="1"/>
  <c r="B227" i="3" s="1"/>
  <c r="B228" i="3" s="1"/>
  <c r="B229" i="3" s="1"/>
  <c r="B230" i="3" s="1"/>
  <c r="B231" i="3" s="1"/>
  <c r="B232" i="3" s="1"/>
  <c r="B233" i="3" s="1"/>
  <c r="B234" i="3" s="1"/>
  <c r="B235" i="3" s="1"/>
  <c r="A224" i="3"/>
  <c r="A225" i="3" s="1"/>
  <c r="A226" i="3" s="1"/>
  <c r="A227" i="3" s="1"/>
  <c r="A228" i="3" s="1"/>
  <c r="A229" i="3" s="1"/>
  <c r="A230" i="3" s="1"/>
  <c r="A231" i="3" s="1"/>
  <c r="A232" i="3" s="1"/>
  <c r="A233" i="3" s="1"/>
  <c r="A234" i="3" s="1"/>
  <c r="A235" i="3" s="1"/>
  <c r="K223" i="3"/>
  <c r="A223" i="3"/>
  <c r="F15" i="3"/>
  <c r="F28" i="3"/>
  <c r="F54" i="3"/>
  <c r="F80" i="3"/>
  <c r="F106" i="3"/>
  <c r="F2" i="3"/>
  <c r="H347" i="1"/>
  <c r="H349" i="1" s="1"/>
  <c r="H346" i="1"/>
  <c r="H345" i="1"/>
  <c r="H351" i="1" s="1"/>
  <c r="H343" i="1"/>
  <c r="H342" i="1"/>
  <c r="L341" i="1"/>
  <c r="L342" i="1" s="1"/>
  <c r="L343" i="1" s="1"/>
  <c r="L344" i="1" s="1"/>
  <c r="L345" i="1" s="1"/>
  <c r="L346" i="1" s="1"/>
  <c r="L347" i="1" s="1"/>
  <c r="L348" i="1" s="1"/>
  <c r="L349" i="1" s="1"/>
  <c r="L350" i="1" s="1"/>
  <c r="L351" i="1" s="1"/>
  <c r="L352" i="1" s="1"/>
  <c r="B341" i="1"/>
  <c r="B342" i="1" s="1"/>
  <c r="B343" i="1" s="1"/>
  <c r="B344" i="1" s="1"/>
  <c r="B345" i="1" s="1"/>
  <c r="B346" i="1" s="1"/>
  <c r="B347" i="1" s="1"/>
  <c r="B348" i="1" s="1"/>
  <c r="B349" i="1" s="1"/>
  <c r="B350" i="1" s="1"/>
  <c r="B351" i="1" s="1"/>
  <c r="B352" i="1" s="1"/>
  <c r="H334" i="1"/>
  <c r="H336" i="1" s="1"/>
  <c r="H333" i="1"/>
  <c r="H332" i="1"/>
  <c r="H338" i="1" s="1"/>
  <c r="H330" i="1"/>
  <c r="H329" i="1"/>
  <c r="L328" i="1"/>
  <c r="L329" i="1" s="1"/>
  <c r="L330" i="1" s="1"/>
  <c r="L331" i="1" s="1"/>
  <c r="L332" i="1" s="1"/>
  <c r="L333" i="1" s="1"/>
  <c r="L334" i="1" s="1"/>
  <c r="L335" i="1" s="1"/>
  <c r="L336" i="1" s="1"/>
  <c r="L337" i="1" s="1"/>
  <c r="L338" i="1" s="1"/>
  <c r="L339" i="1" s="1"/>
  <c r="B328" i="1"/>
  <c r="B329" i="1" s="1"/>
  <c r="B330" i="1" s="1"/>
  <c r="B331" i="1" s="1"/>
  <c r="B332" i="1" s="1"/>
  <c r="B333" i="1" s="1"/>
  <c r="B334" i="1" s="1"/>
  <c r="B335" i="1" s="1"/>
  <c r="B336" i="1" s="1"/>
  <c r="B337" i="1" s="1"/>
  <c r="B338" i="1" s="1"/>
  <c r="B339" i="1" s="1"/>
  <c r="H321" i="1"/>
  <c r="H323" i="1" s="1"/>
  <c r="H320" i="1"/>
  <c r="H319" i="1"/>
  <c r="H325" i="1" s="1"/>
  <c r="H317" i="1"/>
  <c r="K316" i="1"/>
  <c r="K317" i="1" s="1"/>
  <c r="K318" i="1" s="1"/>
  <c r="K319" i="1" s="1"/>
  <c r="K320" i="1" s="1"/>
  <c r="K321" i="1" s="1"/>
  <c r="K322" i="1" s="1"/>
  <c r="K323" i="1" s="1"/>
  <c r="K324" i="1" s="1"/>
  <c r="K325" i="1" s="1"/>
  <c r="K326" i="1" s="1"/>
  <c r="K327" i="1" s="1"/>
  <c r="K328" i="1" s="1"/>
  <c r="K329" i="1" s="1"/>
  <c r="K330" i="1" s="1"/>
  <c r="K331" i="1" s="1"/>
  <c r="K332" i="1" s="1"/>
  <c r="K333" i="1" s="1"/>
  <c r="K334" i="1" s="1"/>
  <c r="K335" i="1" s="1"/>
  <c r="K336" i="1" s="1"/>
  <c r="K337" i="1" s="1"/>
  <c r="K338" i="1" s="1"/>
  <c r="K339" i="1" s="1"/>
  <c r="K340" i="1" s="1"/>
  <c r="K341" i="1" s="1"/>
  <c r="K342" i="1" s="1"/>
  <c r="K343" i="1" s="1"/>
  <c r="K344" i="1" s="1"/>
  <c r="K345" i="1" s="1"/>
  <c r="K346" i="1" s="1"/>
  <c r="K347" i="1" s="1"/>
  <c r="K348" i="1" s="1"/>
  <c r="K349" i="1" s="1"/>
  <c r="K350" i="1" s="1"/>
  <c r="K351" i="1" s="1"/>
  <c r="K352" i="1" s="1"/>
  <c r="H316" i="1"/>
  <c r="L315" i="1"/>
  <c r="L316" i="1" s="1"/>
  <c r="L317" i="1" s="1"/>
  <c r="L318" i="1" s="1"/>
  <c r="L319" i="1" s="1"/>
  <c r="L320" i="1" s="1"/>
  <c r="L321" i="1" s="1"/>
  <c r="L322" i="1" s="1"/>
  <c r="L323" i="1" s="1"/>
  <c r="L324" i="1" s="1"/>
  <c r="L325" i="1" s="1"/>
  <c r="L326" i="1" s="1"/>
  <c r="K315" i="1"/>
  <c r="H315" i="1"/>
  <c r="H318" i="1" s="1"/>
  <c r="H322" i="1" s="1"/>
  <c r="H324" i="1" s="1"/>
  <c r="H326" i="1" s="1"/>
  <c r="B315" i="1"/>
  <c r="B316" i="1" s="1"/>
  <c r="B317" i="1" s="1"/>
  <c r="B318" i="1" s="1"/>
  <c r="B319" i="1" s="1"/>
  <c r="B320" i="1" s="1"/>
  <c r="B321" i="1" s="1"/>
  <c r="B322" i="1" s="1"/>
  <c r="B323" i="1" s="1"/>
  <c r="B324" i="1" s="1"/>
  <c r="B325" i="1" s="1"/>
  <c r="B326" i="1" s="1"/>
  <c r="H314" i="1"/>
  <c r="M314" i="1" s="1"/>
  <c r="M315" i="1" s="1"/>
  <c r="M316" i="1" s="1"/>
  <c r="M317" i="1" s="1"/>
  <c r="M318" i="1" s="1"/>
  <c r="M319" i="1" s="1"/>
  <c r="M320" i="1" s="1"/>
  <c r="M321" i="1" s="1"/>
  <c r="M322" i="1" s="1"/>
  <c r="M323" i="1" s="1"/>
  <c r="M324" i="1" s="1"/>
  <c r="M325" i="1" s="1"/>
  <c r="M326" i="1" s="1"/>
  <c r="H392" i="1"/>
  <c r="H405" i="1" s="1"/>
  <c r="H353" i="1"/>
  <c r="M353" i="1" s="1"/>
  <c r="M354" i="1" s="1"/>
  <c r="M355" i="1" s="1"/>
  <c r="M356" i="1" s="1"/>
  <c r="M357" i="1" s="1"/>
  <c r="M358" i="1" s="1"/>
  <c r="M359" i="1" s="1"/>
  <c r="M360" i="1" s="1"/>
  <c r="M361" i="1" s="1"/>
  <c r="M362" i="1" s="1"/>
  <c r="M363" i="1" s="1"/>
  <c r="M364" i="1" s="1"/>
  <c r="M365" i="1" s="1"/>
  <c r="H275" i="1"/>
  <c r="M275" i="1" s="1"/>
  <c r="M276" i="1" s="1"/>
  <c r="M277" i="1" s="1"/>
  <c r="M278" i="1" s="1"/>
  <c r="M279" i="1" s="1"/>
  <c r="M280" i="1" s="1"/>
  <c r="M281" i="1" s="1"/>
  <c r="M282" i="1" s="1"/>
  <c r="M283" i="1" s="1"/>
  <c r="M284" i="1" s="1"/>
  <c r="M285" i="1" s="1"/>
  <c r="M286" i="1" s="1"/>
  <c r="M287" i="1" s="1"/>
  <c r="H236" i="1"/>
  <c r="M236" i="1" s="1"/>
  <c r="M237" i="1" s="1"/>
  <c r="M238" i="1" s="1"/>
  <c r="M239" i="1" s="1"/>
  <c r="M240" i="1" s="1"/>
  <c r="M241" i="1" s="1"/>
  <c r="M242" i="1" s="1"/>
  <c r="M243" i="1" s="1"/>
  <c r="M244" i="1" s="1"/>
  <c r="M245" i="1" s="1"/>
  <c r="M246" i="1" s="1"/>
  <c r="M247" i="1" s="1"/>
  <c r="M248" i="1" s="1"/>
  <c r="H197" i="1"/>
  <c r="H158" i="1"/>
  <c r="H119" i="1"/>
  <c r="H80" i="1"/>
  <c r="H41" i="1"/>
  <c r="H2" i="1"/>
  <c r="H2" i="3" s="1"/>
  <c r="H15" i="3" s="1"/>
  <c r="H464" i="1"/>
  <c r="H466" i="1" s="1"/>
  <c r="H463" i="1"/>
  <c r="H462" i="1"/>
  <c r="H468" i="1" s="1"/>
  <c r="H460" i="1"/>
  <c r="H459" i="1"/>
  <c r="L458" i="1"/>
  <c r="L459" i="1" s="1"/>
  <c r="L460" i="1" s="1"/>
  <c r="L461" i="1" s="1"/>
  <c r="L462" i="1" s="1"/>
  <c r="L463" i="1" s="1"/>
  <c r="L464" i="1" s="1"/>
  <c r="L465" i="1" s="1"/>
  <c r="L466" i="1" s="1"/>
  <c r="L467" i="1" s="1"/>
  <c r="L468" i="1" s="1"/>
  <c r="L469" i="1" s="1"/>
  <c r="K458" i="1"/>
  <c r="K459" i="1" s="1"/>
  <c r="K460" i="1" s="1"/>
  <c r="K461" i="1" s="1"/>
  <c r="K462" i="1" s="1"/>
  <c r="K463" i="1" s="1"/>
  <c r="K464" i="1" s="1"/>
  <c r="K465" i="1" s="1"/>
  <c r="K466" i="1" s="1"/>
  <c r="K467" i="1" s="1"/>
  <c r="K468" i="1" s="1"/>
  <c r="K469" i="1" s="1"/>
  <c r="B458" i="1"/>
  <c r="B459" i="1" s="1"/>
  <c r="B460" i="1" s="1"/>
  <c r="B461" i="1" s="1"/>
  <c r="B462" i="1" s="1"/>
  <c r="B463" i="1" s="1"/>
  <c r="B464" i="1" s="1"/>
  <c r="B465" i="1" s="1"/>
  <c r="B466" i="1" s="1"/>
  <c r="B467" i="1" s="1"/>
  <c r="B468" i="1" s="1"/>
  <c r="B469" i="1" s="1"/>
  <c r="H438" i="1"/>
  <c r="H440" i="1" s="1"/>
  <c r="H451" i="1"/>
  <c r="H453" i="1" s="1"/>
  <c r="H450" i="1"/>
  <c r="H449" i="1"/>
  <c r="H455" i="1" s="1"/>
  <c r="H447" i="1"/>
  <c r="H446" i="1"/>
  <c r="L445" i="1"/>
  <c r="L446" i="1" s="1"/>
  <c r="L447" i="1" s="1"/>
  <c r="L448" i="1" s="1"/>
  <c r="L449" i="1" s="1"/>
  <c r="L450" i="1" s="1"/>
  <c r="L451" i="1" s="1"/>
  <c r="L452" i="1" s="1"/>
  <c r="L453" i="1" s="1"/>
  <c r="L454" i="1" s="1"/>
  <c r="L455" i="1" s="1"/>
  <c r="L456" i="1" s="1"/>
  <c r="B445" i="1"/>
  <c r="B446" i="1" s="1"/>
  <c r="B447" i="1" s="1"/>
  <c r="B448" i="1" s="1"/>
  <c r="B449" i="1" s="1"/>
  <c r="B450" i="1" s="1"/>
  <c r="B451" i="1" s="1"/>
  <c r="B452" i="1" s="1"/>
  <c r="B453" i="1" s="1"/>
  <c r="B454" i="1" s="1"/>
  <c r="B455" i="1" s="1"/>
  <c r="B456" i="1" s="1"/>
  <c r="K445" i="1"/>
  <c r="K446" i="1" s="1"/>
  <c r="K447" i="1" s="1"/>
  <c r="K448" i="1" s="1"/>
  <c r="K449" i="1" s="1"/>
  <c r="K450" i="1" s="1"/>
  <c r="K451" i="1" s="1"/>
  <c r="K452" i="1" s="1"/>
  <c r="K453" i="1" s="1"/>
  <c r="K454" i="1" s="1"/>
  <c r="K455" i="1" s="1"/>
  <c r="K456" i="1" s="1"/>
  <c r="F15" i="1"/>
  <c r="F41" i="1"/>
  <c r="F54" i="1"/>
  <c r="F80" i="1"/>
  <c r="F119" i="1"/>
  <c r="F158" i="1"/>
  <c r="F197" i="1"/>
  <c r="F236" i="1"/>
  <c r="F2" i="1"/>
  <c r="F2" i="4"/>
  <c r="H132" i="4"/>
  <c r="H139" i="4"/>
  <c r="H141" i="4" s="1"/>
  <c r="H138" i="4"/>
  <c r="H137" i="4"/>
  <c r="H143" i="4" s="1"/>
  <c r="H135" i="4"/>
  <c r="H134" i="4"/>
  <c r="L133" i="4"/>
  <c r="L134" i="4" s="1"/>
  <c r="L135" i="4" s="1"/>
  <c r="L136" i="4" s="1"/>
  <c r="L137" i="4" s="1"/>
  <c r="L138" i="4" s="1"/>
  <c r="L139" i="4" s="1"/>
  <c r="L140" i="4" s="1"/>
  <c r="L141" i="4" s="1"/>
  <c r="L142" i="4" s="1"/>
  <c r="L143" i="4" s="1"/>
  <c r="L144" i="4" s="1"/>
  <c r="B133" i="4"/>
  <c r="B134" i="4" s="1"/>
  <c r="B135" i="4" s="1"/>
  <c r="B136" i="4" s="1"/>
  <c r="B137" i="4" s="1"/>
  <c r="B138" i="4" s="1"/>
  <c r="B139" i="4" s="1"/>
  <c r="B140" i="4" s="1"/>
  <c r="B141" i="4" s="1"/>
  <c r="B142" i="4" s="1"/>
  <c r="B143" i="4" s="1"/>
  <c r="B144" i="4" s="1"/>
  <c r="H126" i="4"/>
  <c r="H128" i="4" s="1"/>
  <c r="H125" i="4"/>
  <c r="H124" i="4"/>
  <c r="H130" i="4" s="1"/>
  <c r="H122" i="4"/>
  <c r="H121" i="4"/>
  <c r="L120" i="4"/>
  <c r="L121" i="4" s="1"/>
  <c r="L122" i="4" s="1"/>
  <c r="L123" i="4" s="1"/>
  <c r="L124" i="4" s="1"/>
  <c r="L125" i="4" s="1"/>
  <c r="L126" i="4" s="1"/>
  <c r="L127" i="4" s="1"/>
  <c r="L128" i="4" s="1"/>
  <c r="L129" i="4" s="1"/>
  <c r="L130" i="4" s="1"/>
  <c r="L131" i="4" s="1"/>
  <c r="B120" i="4"/>
  <c r="B121" i="4" s="1"/>
  <c r="B122" i="4" s="1"/>
  <c r="B123" i="4" s="1"/>
  <c r="B124" i="4" s="1"/>
  <c r="B125" i="4" s="1"/>
  <c r="B126" i="4" s="1"/>
  <c r="B127" i="4" s="1"/>
  <c r="B128" i="4" s="1"/>
  <c r="B129" i="4" s="1"/>
  <c r="B130" i="4" s="1"/>
  <c r="B131" i="4" s="1"/>
  <c r="H113" i="4"/>
  <c r="H115" i="4" s="1"/>
  <c r="H112" i="4"/>
  <c r="H111" i="4"/>
  <c r="H117" i="4" s="1"/>
  <c r="H109" i="4"/>
  <c r="H108" i="4"/>
  <c r="L107" i="4"/>
  <c r="L108" i="4" s="1"/>
  <c r="L109" i="4" s="1"/>
  <c r="L110" i="4" s="1"/>
  <c r="L111" i="4" s="1"/>
  <c r="L112" i="4" s="1"/>
  <c r="L113" i="4" s="1"/>
  <c r="L114" i="4" s="1"/>
  <c r="L115" i="4" s="1"/>
  <c r="L116" i="4" s="1"/>
  <c r="L117" i="4" s="1"/>
  <c r="L118" i="4" s="1"/>
  <c r="B107" i="4"/>
  <c r="B108" i="4" s="1"/>
  <c r="B109" i="4" s="1"/>
  <c r="B110" i="4" s="1"/>
  <c r="B111" i="4" s="1"/>
  <c r="B112" i="4" s="1"/>
  <c r="B113" i="4" s="1"/>
  <c r="B114" i="4" s="1"/>
  <c r="B115" i="4" s="1"/>
  <c r="B116" i="4" s="1"/>
  <c r="B117" i="4" s="1"/>
  <c r="B118" i="4" s="1"/>
  <c r="H100" i="4"/>
  <c r="H102" i="4" s="1"/>
  <c r="H99" i="4"/>
  <c r="H98" i="4"/>
  <c r="H104" i="4" s="1"/>
  <c r="H96" i="4"/>
  <c r="H95" i="4"/>
  <c r="L94" i="4"/>
  <c r="L95" i="4" s="1"/>
  <c r="L96" i="4" s="1"/>
  <c r="L97" i="4" s="1"/>
  <c r="L98" i="4" s="1"/>
  <c r="L99" i="4" s="1"/>
  <c r="L100" i="4" s="1"/>
  <c r="L101" i="4" s="1"/>
  <c r="L102" i="4" s="1"/>
  <c r="L103" i="4" s="1"/>
  <c r="L104" i="4" s="1"/>
  <c r="L105" i="4" s="1"/>
  <c r="B94" i="4"/>
  <c r="B95" i="4" s="1"/>
  <c r="B96" i="4" s="1"/>
  <c r="B97" i="4" s="1"/>
  <c r="B98" i="4" s="1"/>
  <c r="B99" i="4" s="1"/>
  <c r="B100" i="4" s="1"/>
  <c r="B101" i="4" s="1"/>
  <c r="B102" i="4" s="1"/>
  <c r="B103" i="4" s="1"/>
  <c r="B104" i="4" s="1"/>
  <c r="B105" i="4" s="1"/>
  <c r="H87" i="4"/>
  <c r="H89" i="4" s="1"/>
  <c r="H86" i="4"/>
  <c r="H85" i="4"/>
  <c r="H91" i="4" s="1"/>
  <c r="H83" i="4"/>
  <c r="H82" i="4"/>
  <c r="L81" i="4"/>
  <c r="L82" i="4" s="1"/>
  <c r="L83" i="4" s="1"/>
  <c r="L84" i="4" s="1"/>
  <c r="L85" i="4" s="1"/>
  <c r="L86" i="4" s="1"/>
  <c r="L87" i="4" s="1"/>
  <c r="L88" i="4" s="1"/>
  <c r="L89" i="4" s="1"/>
  <c r="L90" i="4" s="1"/>
  <c r="L91" i="4" s="1"/>
  <c r="L92" i="4" s="1"/>
  <c r="B81" i="4"/>
  <c r="B82" i="4" s="1"/>
  <c r="B83" i="4" s="1"/>
  <c r="B84" i="4" s="1"/>
  <c r="B85" i="4" s="1"/>
  <c r="B86" i="4" s="1"/>
  <c r="B87" i="4" s="1"/>
  <c r="B88" i="4" s="1"/>
  <c r="B89" i="4" s="1"/>
  <c r="B90" i="4" s="1"/>
  <c r="B91" i="4" s="1"/>
  <c r="B92" i="4" s="1"/>
  <c r="H217" i="3"/>
  <c r="H219" i="3" s="1"/>
  <c r="H216" i="3"/>
  <c r="H215" i="3"/>
  <c r="H221" i="3" s="1"/>
  <c r="H213" i="3"/>
  <c r="H212" i="3"/>
  <c r="L211" i="3"/>
  <c r="L212" i="3" s="1"/>
  <c r="L213" i="3" s="1"/>
  <c r="L214" i="3" s="1"/>
  <c r="L215" i="3" s="1"/>
  <c r="L216" i="3" s="1"/>
  <c r="L217" i="3" s="1"/>
  <c r="L218" i="3" s="1"/>
  <c r="L219" i="3" s="1"/>
  <c r="L220" i="3" s="1"/>
  <c r="L221" i="3" s="1"/>
  <c r="L222" i="3" s="1"/>
  <c r="B211" i="3"/>
  <c r="B212" i="3" s="1"/>
  <c r="B213" i="3" s="1"/>
  <c r="B214" i="3" s="1"/>
  <c r="B215" i="3" s="1"/>
  <c r="B216" i="3" s="1"/>
  <c r="B217" i="3" s="1"/>
  <c r="B218" i="3" s="1"/>
  <c r="B219" i="3" s="1"/>
  <c r="B220" i="3" s="1"/>
  <c r="B221" i="3" s="1"/>
  <c r="B222" i="3" s="1"/>
  <c r="H437" i="1"/>
  <c r="H436" i="1"/>
  <c r="H442" i="1" s="1"/>
  <c r="H434" i="1"/>
  <c r="H433" i="1"/>
  <c r="L432" i="1"/>
  <c r="L433" i="1" s="1"/>
  <c r="L434" i="1" s="1"/>
  <c r="L435" i="1" s="1"/>
  <c r="L436" i="1" s="1"/>
  <c r="L437" i="1" s="1"/>
  <c r="L438" i="1" s="1"/>
  <c r="L439" i="1" s="1"/>
  <c r="L440" i="1" s="1"/>
  <c r="L441" i="1" s="1"/>
  <c r="L442" i="1" s="1"/>
  <c r="L443" i="1" s="1"/>
  <c r="B432" i="1"/>
  <c r="B433" i="1" s="1"/>
  <c r="B434" i="1" s="1"/>
  <c r="B435" i="1" s="1"/>
  <c r="B436" i="1" s="1"/>
  <c r="B437" i="1" s="1"/>
  <c r="B438" i="1" s="1"/>
  <c r="B439" i="1" s="1"/>
  <c r="B440" i="1" s="1"/>
  <c r="B441" i="1" s="1"/>
  <c r="B442" i="1" s="1"/>
  <c r="B443" i="1" s="1"/>
  <c r="B198" i="3"/>
  <c r="B199" i="3" s="1"/>
  <c r="B200" i="3" s="1"/>
  <c r="B201" i="3" s="1"/>
  <c r="B202" i="3" s="1"/>
  <c r="B203" i="3" s="1"/>
  <c r="B204" i="3" s="1"/>
  <c r="B205" i="3" s="1"/>
  <c r="B206" i="3" s="1"/>
  <c r="B207" i="3" s="1"/>
  <c r="B208" i="3" s="1"/>
  <c r="B209" i="3" s="1"/>
  <c r="B185" i="3"/>
  <c r="B186" i="3" s="1"/>
  <c r="B187" i="3" s="1"/>
  <c r="B188" i="3" s="1"/>
  <c r="B189" i="3" s="1"/>
  <c r="B190" i="3" s="1"/>
  <c r="B191" i="3" s="1"/>
  <c r="B192" i="3" s="1"/>
  <c r="B193" i="3" s="1"/>
  <c r="B194" i="3" s="1"/>
  <c r="B195" i="3" s="1"/>
  <c r="B196" i="3" s="1"/>
  <c r="H74" i="4"/>
  <c r="H76" i="4" s="1"/>
  <c r="H73" i="4"/>
  <c r="H72" i="4"/>
  <c r="H78" i="4" s="1"/>
  <c r="H70" i="4"/>
  <c r="H69" i="4"/>
  <c r="L68" i="4"/>
  <c r="L69" i="4" s="1"/>
  <c r="L70" i="4" s="1"/>
  <c r="L71" i="4" s="1"/>
  <c r="L72" i="4" s="1"/>
  <c r="L73" i="4" s="1"/>
  <c r="L74" i="4" s="1"/>
  <c r="L75" i="4" s="1"/>
  <c r="L76" i="4" s="1"/>
  <c r="L77" i="4" s="1"/>
  <c r="L78" i="4" s="1"/>
  <c r="L79" i="4" s="1"/>
  <c r="B68" i="4"/>
  <c r="B69" i="4" s="1"/>
  <c r="B70" i="4" s="1"/>
  <c r="B71" i="4" s="1"/>
  <c r="B72" i="4" s="1"/>
  <c r="B73" i="4" s="1"/>
  <c r="B74" i="4" s="1"/>
  <c r="B75" i="4" s="1"/>
  <c r="B76" i="4" s="1"/>
  <c r="B77" i="4" s="1"/>
  <c r="B78" i="4" s="1"/>
  <c r="B79" i="4" s="1"/>
  <c r="H61" i="4"/>
  <c r="H63" i="4" s="1"/>
  <c r="H60" i="4"/>
  <c r="H59" i="4"/>
  <c r="H65" i="4" s="1"/>
  <c r="H57" i="4"/>
  <c r="H56" i="4"/>
  <c r="L55" i="4"/>
  <c r="L56" i="4" s="1"/>
  <c r="L57" i="4" s="1"/>
  <c r="L58" i="4" s="1"/>
  <c r="L59" i="4" s="1"/>
  <c r="L60" i="4" s="1"/>
  <c r="L61" i="4" s="1"/>
  <c r="L62" i="4" s="1"/>
  <c r="L63" i="4" s="1"/>
  <c r="L64" i="4" s="1"/>
  <c r="L65" i="4" s="1"/>
  <c r="L66" i="4" s="1"/>
  <c r="K55" i="4"/>
  <c r="K56" i="4" s="1"/>
  <c r="K57" i="4" s="1"/>
  <c r="K58" i="4" s="1"/>
  <c r="K59" i="4" s="1"/>
  <c r="K60" i="4" s="1"/>
  <c r="K61" i="4" s="1"/>
  <c r="K62" i="4" s="1"/>
  <c r="K63" i="4" s="1"/>
  <c r="K64" i="4" s="1"/>
  <c r="K65" i="4" s="1"/>
  <c r="K66" i="4" s="1"/>
  <c r="K67" i="4" s="1"/>
  <c r="K68" i="4" s="1"/>
  <c r="K69" i="4" s="1"/>
  <c r="K70" i="4" s="1"/>
  <c r="K71" i="4" s="1"/>
  <c r="K72" i="4" s="1"/>
  <c r="K73" i="4" s="1"/>
  <c r="K74" i="4" s="1"/>
  <c r="K75" i="4" s="1"/>
  <c r="K76" i="4" s="1"/>
  <c r="K77" i="4" s="1"/>
  <c r="K78" i="4" s="1"/>
  <c r="K79" i="4" s="1"/>
  <c r="K80" i="4" s="1"/>
  <c r="K81" i="4" s="1"/>
  <c r="K82" i="4" s="1"/>
  <c r="K83" i="4" s="1"/>
  <c r="K84" i="4" s="1"/>
  <c r="K85" i="4" s="1"/>
  <c r="K86" i="4" s="1"/>
  <c r="K87" i="4" s="1"/>
  <c r="K88" i="4" s="1"/>
  <c r="K89" i="4" s="1"/>
  <c r="K90" i="4" s="1"/>
  <c r="K91" i="4" s="1"/>
  <c r="K92" i="4" s="1"/>
  <c r="K93" i="4" s="1"/>
  <c r="K94" i="4" s="1"/>
  <c r="K95" i="4" s="1"/>
  <c r="K96" i="4" s="1"/>
  <c r="K97" i="4" s="1"/>
  <c r="K98" i="4" s="1"/>
  <c r="K99" i="4" s="1"/>
  <c r="K100" i="4" s="1"/>
  <c r="K101" i="4" s="1"/>
  <c r="K102" i="4" s="1"/>
  <c r="K103" i="4" s="1"/>
  <c r="K104" i="4" s="1"/>
  <c r="K105" i="4" s="1"/>
  <c r="K106" i="4" s="1"/>
  <c r="K107" i="4" s="1"/>
  <c r="K108" i="4" s="1"/>
  <c r="K109" i="4" s="1"/>
  <c r="K110" i="4" s="1"/>
  <c r="K111" i="4" s="1"/>
  <c r="K112" i="4" s="1"/>
  <c r="K113" i="4" s="1"/>
  <c r="K114" i="4" s="1"/>
  <c r="K115" i="4" s="1"/>
  <c r="K116" i="4" s="1"/>
  <c r="K117" i="4" s="1"/>
  <c r="K118" i="4" s="1"/>
  <c r="K119" i="4" s="1"/>
  <c r="K120" i="4" s="1"/>
  <c r="K121" i="4" s="1"/>
  <c r="K122" i="4" s="1"/>
  <c r="K123" i="4" s="1"/>
  <c r="K124" i="4" s="1"/>
  <c r="K125" i="4" s="1"/>
  <c r="K126" i="4" s="1"/>
  <c r="K127" i="4" s="1"/>
  <c r="K128" i="4" s="1"/>
  <c r="K129" i="4" s="1"/>
  <c r="K130" i="4" s="1"/>
  <c r="K131" i="4" s="1"/>
  <c r="K132" i="4" s="1"/>
  <c r="K133" i="4" s="1"/>
  <c r="K134" i="4" s="1"/>
  <c r="K135" i="4" s="1"/>
  <c r="K136" i="4" s="1"/>
  <c r="K137" i="4" s="1"/>
  <c r="K138" i="4" s="1"/>
  <c r="K139" i="4" s="1"/>
  <c r="K140" i="4" s="1"/>
  <c r="K141" i="4" s="1"/>
  <c r="K142" i="4" s="1"/>
  <c r="K143" i="4" s="1"/>
  <c r="K144" i="4" s="1"/>
  <c r="H55" i="4"/>
  <c r="H68" i="4" s="1"/>
  <c r="H71" i="4" s="1"/>
  <c r="H75" i="4" s="1"/>
  <c r="H77" i="4" s="1"/>
  <c r="H79" i="4" s="1"/>
  <c r="B55" i="4"/>
  <c r="B56" i="4" s="1"/>
  <c r="B57" i="4" s="1"/>
  <c r="B58" i="4" s="1"/>
  <c r="B59" i="4" s="1"/>
  <c r="B60" i="4" s="1"/>
  <c r="B61" i="4" s="1"/>
  <c r="B62" i="4" s="1"/>
  <c r="B63" i="4" s="1"/>
  <c r="B64" i="4" s="1"/>
  <c r="B65" i="4" s="1"/>
  <c r="B66" i="4" s="1"/>
  <c r="A55" i="4"/>
  <c r="A56" i="4" s="1"/>
  <c r="A57" i="4" s="1"/>
  <c r="A58" i="4" s="1"/>
  <c r="A59" i="4" s="1"/>
  <c r="A60" i="4" s="1"/>
  <c r="A61" i="4" s="1"/>
  <c r="A62" i="4" s="1"/>
  <c r="A63" i="4" s="1"/>
  <c r="A64" i="4" s="1"/>
  <c r="A65" i="4" s="1"/>
  <c r="A66" i="4" s="1"/>
  <c r="A67" i="4" s="1"/>
  <c r="A68" i="4" s="1"/>
  <c r="A69" i="4" s="1"/>
  <c r="A70" i="4" s="1"/>
  <c r="A71" i="4" s="1"/>
  <c r="A72" i="4" s="1"/>
  <c r="A73" i="4" s="1"/>
  <c r="A74" i="4" s="1"/>
  <c r="A75" i="4" s="1"/>
  <c r="A76" i="4" s="1"/>
  <c r="A77" i="4" s="1"/>
  <c r="A78" i="4" s="1"/>
  <c r="A79" i="4" s="1"/>
  <c r="A80" i="4" s="1"/>
  <c r="A81" i="4" s="1"/>
  <c r="A82" i="4" s="1"/>
  <c r="A83" i="4" s="1"/>
  <c r="A84" i="4" s="1"/>
  <c r="A85" i="4" s="1"/>
  <c r="A86" i="4" s="1"/>
  <c r="A87" i="4" s="1"/>
  <c r="A88" i="4" s="1"/>
  <c r="A89" i="4" s="1"/>
  <c r="A90" i="4" s="1"/>
  <c r="A91" i="4" s="1"/>
  <c r="A92" i="4" s="1"/>
  <c r="A93" i="4" s="1"/>
  <c r="A94" i="4" s="1"/>
  <c r="A95" i="4" s="1"/>
  <c r="A96" i="4" s="1"/>
  <c r="A97" i="4" s="1"/>
  <c r="A98" i="4" s="1"/>
  <c r="A99" i="4" s="1"/>
  <c r="A100" i="4" s="1"/>
  <c r="A101" i="4" s="1"/>
  <c r="A102" i="4" s="1"/>
  <c r="A103" i="4" s="1"/>
  <c r="A104" i="4" s="1"/>
  <c r="A105" i="4" s="1"/>
  <c r="A106" i="4" s="1"/>
  <c r="A107" i="4" s="1"/>
  <c r="A108" i="4" s="1"/>
  <c r="A109" i="4" s="1"/>
  <c r="A110" i="4" s="1"/>
  <c r="A111" i="4" s="1"/>
  <c r="A112" i="4" s="1"/>
  <c r="A113" i="4" s="1"/>
  <c r="A114" i="4" s="1"/>
  <c r="A115" i="4" s="1"/>
  <c r="A116" i="4" s="1"/>
  <c r="A117" i="4" s="1"/>
  <c r="A118" i="4" s="1"/>
  <c r="A119" i="4" s="1"/>
  <c r="A120" i="4" s="1"/>
  <c r="A121" i="4" s="1"/>
  <c r="A122" i="4" s="1"/>
  <c r="A123" i="4" s="1"/>
  <c r="A124" i="4" s="1"/>
  <c r="A125" i="4" s="1"/>
  <c r="A126" i="4" s="1"/>
  <c r="A127" i="4" s="1"/>
  <c r="A128" i="4" s="1"/>
  <c r="A129" i="4" s="1"/>
  <c r="A130" i="4" s="1"/>
  <c r="A131" i="4" s="1"/>
  <c r="A132" i="4" s="1"/>
  <c r="A133" i="4" s="1"/>
  <c r="A134" i="4" s="1"/>
  <c r="A135" i="4" s="1"/>
  <c r="A136" i="4" s="1"/>
  <c r="A137" i="4" s="1"/>
  <c r="A138" i="4" s="1"/>
  <c r="A139" i="4" s="1"/>
  <c r="A140" i="4" s="1"/>
  <c r="A141" i="4" s="1"/>
  <c r="A142" i="4" s="1"/>
  <c r="A143" i="4" s="1"/>
  <c r="A144" i="4" s="1"/>
  <c r="H54" i="4"/>
  <c r="M54" i="4" s="1"/>
  <c r="M55" i="4" s="1"/>
  <c r="M56" i="4" s="1"/>
  <c r="M57" i="4" s="1"/>
  <c r="M58" i="4" s="1"/>
  <c r="M59" i="4" s="1"/>
  <c r="M60" i="4" s="1"/>
  <c r="M61" i="4" s="1"/>
  <c r="M62" i="4" s="1"/>
  <c r="M63" i="4" s="1"/>
  <c r="M64" i="4" s="1"/>
  <c r="M65" i="4" s="1"/>
  <c r="M66" i="4" s="1"/>
  <c r="H204" i="3"/>
  <c r="H206" i="3" s="1"/>
  <c r="H203" i="3"/>
  <c r="H202" i="3"/>
  <c r="H208" i="3" s="1"/>
  <c r="H200" i="3"/>
  <c r="H199" i="3"/>
  <c r="L198" i="3"/>
  <c r="L199" i="3" s="1"/>
  <c r="L200" i="3" s="1"/>
  <c r="L201" i="3" s="1"/>
  <c r="L202" i="3" s="1"/>
  <c r="L203" i="3" s="1"/>
  <c r="L204" i="3" s="1"/>
  <c r="L205" i="3" s="1"/>
  <c r="L206" i="3" s="1"/>
  <c r="L207" i="3" s="1"/>
  <c r="L208" i="3" s="1"/>
  <c r="L209" i="3" s="1"/>
  <c r="H191" i="3"/>
  <c r="H193" i="3" s="1"/>
  <c r="H190" i="3"/>
  <c r="H189" i="3"/>
  <c r="H195" i="3" s="1"/>
  <c r="H187" i="3"/>
  <c r="H186" i="3"/>
  <c r="L185" i="3"/>
  <c r="L186" i="3" s="1"/>
  <c r="L187" i="3" s="1"/>
  <c r="L188" i="3" s="1"/>
  <c r="L189" i="3" s="1"/>
  <c r="L190" i="3" s="1"/>
  <c r="L191" i="3" s="1"/>
  <c r="L192" i="3" s="1"/>
  <c r="L193" i="3" s="1"/>
  <c r="L194" i="3" s="1"/>
  <c r="L195" i="3" s="1"/>
  <c r="L196" i="3" s="1"/>
  <c r="K185" i="3"/>
  <c r="K186" i="3" s="1"/>
  <c r="K187" i="3" s="1"/>
  <c r="K188" i="3" s="1"/>
  <c r="K189" i="3" s="1"/>
  <c r="K190" i="3" s="1"/>
  <c r="K191" i="3" s="1"/>
  <c r="K192" i="3" s="1"/>
  <c r="K193" i="3" s="1"/>
  <c r="K194" i="3" s="1"/>
  <c r="K195" i="3" s="1"/>
  <c r="K196" i="3" s="1"/>
  <c r="K197" i="3" s="1"/>
  <c r="K198" i="3" s="1"/>
  <c r="K199" i="3" s="1"/>
  <c r="K200" i="3" s="1"/>
  <c r="K201" i="3" s="1"/>
  <c r="K202" i="3" s="1"/>
  <c r="K203" i="3" s="1"/>
  <c r="K204" i="3" s="1"/>
  <c r="K205" i="3" s="1"/>
  <c r="K206" i="3" s="1"/>
  <c r="K207" i="3" s="1"/>
  <c r="K208" i="3" s="1"/>
  <c r="K209" i="3" s="1"/>
  <c r="K210" i="3" s="1"/>
  <c r="K211" i="3" s="1"/>
  <c r="K212" i="3" s="1"/>
  <c r="K213" i="3" s="1"/>
  <c r="K214" i="3" s="1"/>
  <c r="K215" i="3" s="1"/>
  <c r="K216" i="3" s="1"/>
  <c r="K217" i="3" s="1"/>
  <c r="K218" i="3" s="1"/>
  <c r="K219" i="3" s="1"/>
  <c r="K220" i="3" s="1"/>
  <c r="K221" i="3" s="1"/>
  <c r="K222" i="3" s="1"/>
  <c r="H185" i="3"/>
  <c r="H198" i="3" s="1"/>
  <c r="H201" i="3" s="1"/>
  <c r="H205" i="3" s="1"/>
  <c r="H207" i="3" s="1"/>
  <c r="H209" i="3" s="1"/>
  <c r="A185" i="3"/>
  <c r="A186" i="3" s="1"/>
  <c r="A187" i="3" s="1"/>
  <c r="A188" i="3" s="1"/>
  <c r="A189" i="3" s="1"/>
  <c r="A190" i="3" s="1"/>
  <c r="A191" i="3" s="1"/>
  <c r="A192" i="3" s="1"/>
  <c r="A193" i="3" s="1"/>
  <c r="A194" i="3" s="1"/>
  <c r="A195" i="3" s="1"/>
  <c r="A196" i="3" s="1"/>
  <c r="A197" i="3" s="1"/>
  <c r="A198" i="3" s="1"/>
  <c r="A199" i="3" s="1"/>
  <c r="A200" i="3" s="1"/>
  <c r="A201" i="3" s="1"/>
  <c r="A202" i="3" s="1"/>
  <c r="A203" i="3" s="1"/>
  <c r="A204" i="3" s="1"/>
  <c r="A205" i="3" s="1"/>
  <c r="A206" i="3" s="1"/>
  <c r="A207" i="3" s="1"/>
  <c r="A208" i="3" s="1"/>
  <c r="A209" i="3" s="1"/>
  <c r="A210" i="3" s="1"/>
  <c r="A211" i="3" s="1"/>
  <c r="A212" i="3" s="1"/>
  <c r="A213" i="3" s="1"/>
  <c r="A214" i="3" s="1"/>
  <c r="A215" i="3" s="1"/>
  <c r="A216" i="3" s="1"/>
  <c r="A217" i="3" s="1"/>
  <c r="A218" i="3" s="1"/>
  <c r="A219" i="3" s="1"/>
  <c r="A220" i="3" s="1"/>
  <c r="A221" i="3" s="1"/>
  <c r="A222" i="3" s="1"/>
  <c r="H184" i="3"/>
  <c r="H197" i="3" s="1"/>
  <c r="M197" i="3" s="1"/>
  <c r="M198" i="3" s="1"/>
  <c r="M199" i="3" s="1"/>
  <c r="M200" i="3" s="1"/>
  <c r="M201" i="3" s="1"/>
  <c r="M202" i="3" s="1"/>
  <c r="M203" i="3" s="1"/>
  <c r="M204" i="3" s="1"/>
  <c r="M205" i="3" s="1"/>
  <c r="M206" i="3" s="1"/>
  <c r="M207" i="3" s="1"/>
  <c r="M208" i="3" s="1"/>
  <c r="M209" i="3" s="1"/>
  <c r="D106" i="3"/>
  <c r="E106" i="3" s="1"/>
  <c r="D112" i="3" s="1"/>
  <c r="E112" i="3" s="1"/>
  <c r="G112" i="3" s="1"/>
  <c r="D28" i="3"/>
  <c r="E28" i="3" s="1"/>
  <c r="D29" i="3" s="1"/>
  <c r="E29" i="3" s="1"/>
  <c r="G29" i="3" s="1"/>
  <c r="H48" i="5"/>
  <c r="H50" i="5" s="1"/>
  <c r="H47" i="5"/>
  <c r="H46" i="5"/>
  <c r="H52" i="5" s="1"/>
  <c r="H44" i="5"/>
  <c r="H43" i="5"/>
  <c r="L42" i="5"/>
  <c r="L43" i="5" s="1"/>
  <c r="L44" i="5" s="1"/>
  <c r="L45" i="5" s="1"/>
  <c r="L46" i="5" s="1"/>
  <c r="L47" i="5" s="1"/>
  <c r="L48" i="5" s="1"/>
  <c r="L49" i="5" s="1"/>
  <c r="L50" i="5" s="1"/>
  <c r="L51" i="5" s="1"/>
  <c r="L52" i="5" s="1"/>
  <c r="L53" i="5" s="1"/>
  <c r="B42" i="5"/>
  <c r="B43" i="5" s="1"/>
  <c r="B44" i="5" s="1"/>
  <c r="B45" i="5" s="1"/>
  <c r="B46" i="5" s="1"/>
  <c r="B47" i="5" s="1"/>
  <c r="B48" i="5" s="1"/>
  <c r="B49" i="5" s="1"/>
  <c r="B50" i="5" s="1"/>
  <c r="B51" i="5" s="1"/>
  <c r="B52" i="5" s="1"/>
  <c r="B53" i="5" s="1"/>
  <c r="H35" i="5"/>
  <c r="H37" i="5" s="1"/>
  <c r="H34" i="5"/>
  <c r="H33" i="5"/>
  <c r="H39" i="5" s="1"/>
  <c r="H31" i="5"/>
  <c r="H30" i="5"/>
  <c r="L29" i="5"/>
  <c r="L30" i="5" s="1"/>
  <c r="L31" i="5" s="1"/>
  <c r="L32" i="5" s="1"/>
  <c r="L33" i="5" s="1"/>
  <c r="L34" i="5" s="1"/>
  <c r="L35" i="5" s="1"/>
  <c r="L36" i="5" s="1"/>
  <c r="L37" i="5" s="1"/>
  <c r="L38" i="5" s="1"/>
  <c r="L39" i="5" s="1"/>
  <c r="L40" i="5" s="1"/>
  <c r="B29" i="5"/>
  <c r="B30" i="5" s="1"/>
  <c r="B31" i="5" s="1"/>
  <c r="B32" i="5" s="1"/>
  <c r="B33" i="5" s="1"/>
  <c r="B34" i="5" s="1"/>
  <c r="B35" i="5" s="1"/>
  <c r="B36" i="5" s="1"/>
  <c r="B37" i="5" s="1"/>
  <c r="B38" i="5" s="1"/>
  <c r="B39" i="5" s="1"/>
  <c r="B40" i="5" s="1"/>
  <c r="H22" i="5"/>
  <c r="H24" i="5" s="1"/>
  <c r="H21" i="5"/>
  <c r="H20" i="5"/>
  <c r="H26" i="5" s="1"/>
  <c r="H18" i="5"/>
  <c r="H17" i="5"/>
  <c r="L16" i="5"/>
  <c r="L17" i="5" s="1"/>
  <c r="L18" i="5" s="1"/>
  <c r="L19" i="5" s="1"/>
  <c r="L20" i="5" s="1"/>
  <c r="L21" i="5" s="1"/>
  <c r="L22" i="5" s="1"/>
  <c r="L23" i="5" s="1"/>
  <c r="L24" i="5" s="1"/>
  <c r="L25" i="5" s="1"/>
  <c r="L26" i="5" s="1"/>
  <c r="L27" i="5" s="1"/>
  <c r="B16" i="5"/>
  <c r="B17" i="5" s="1"/>
  <c r="B18" i="5" s="1"/>
  <c r="B19" i="5" s="1"/>
  <c r="B20" i="5" s="1"/>
  <c r="B21" i="5" s="1"/>
  <c r="B22" i="5" s="1"/>
  <c r="B23" i="5" s="1"/>
  <c r="B24" i="5" s="1"/>
  <c r="B25" i="5" s="1"/>
  <c r="B26" i="5" s="1"/>
  <c r="B27" i="5" s="1"/>
  <c r="H9" i="5"/>
  <c r="H11" i="5" s="1"/>
  <c r="H8" i="5"/>
  <c r="H7" i="5"/>
  <c r="H13" i="5" s="1"/>
  <c r="H5" i="5"/>
  <c r="H4" i="5"/>
  <c r="L3" i="5"/>
  <c r="L4" i="5" s="1"/>
  <c r="L5" i="5" s="1"/>
  <c r="L6" i="5" s="1"/>
  <c r="L7" i="5" s="1"/>
  <c r="L8" i="5" s="1"/>
  <c r="L9" i="5" s="1"/>
  <c r="L10" i="5" s="1"/>
  <c r="L11" i="5" s="1"/>
  <c r="L12" i="5" s="1"/>
  <c r="L13" i="5" s="1"/>
  <c r="L14" i="5" s="1"/>
  <c r="K3" i="5"/>
  <c r="K4" i="5" s="1"/>
  <c r="K5" i="5" s="1"/>
  <c r="K6" i="5" s="1"/>
  <c r="K7" i="5" s="1"/>
  <c r="K8" i="5" s="1"/>
  <c r="K9" i="5" s="1"/>
  <c r="K10" i="5" s="1"/>
  <c r="K11" i="5" s="1"/>
  <c r="K12" i="5" s="1"/>
  <c r="K13" i="5" s="1"/>
  <c r="K14" i="5" s="1"/>
  <c r="K15" i="5" s="1"/>
  <c r="K16" i="5" s="1"/>
  <c r="K17" i="5" s="1"/>
  <c r="K18" i="5" s="1"/>
  <c r="K19" i="5" s="1"/>
  <c r="K20" i="5" s="1"/>
  <c r="K21" i="5" s="1"/>
  <c r="K22" i="5" s="1"/>
  <c r="K23" i="5" s="1"/>
  <c r="K24" i="5" s="1"/>
  <c r="K25" i="5" s="1"/>
  <c r="K26" i="5" s="1"/>
  <c r="K27" i="5" s="1"/>
  <c r="K28" i="5" s="1"/>
  <c r="K29" i="5" s="1"/>
  <c r="K30" i="5" s="1"/>
  <c r="K31" i="5" s="1"/>
  <c r="K32" i="5" s="1"/>
  <c r="K33" i="5" s="1"/>
  <c r="K34" i="5" s="1"/>
  <c r="K35" i="5" s="1"/>
  <c r="K36" i="5" s="1"/>
  <c r="K37" i="5" s="1"/>
  <c r="K38" i="5" s="1"/>
  <c r="K39" i="5" s="1"/>
  <c r="K40" i="5" s="1"/>
  <c r="K41" i="5" s="1"/>
  <c r="K42" i="5" s="1"/>
  <c r="K43" i="5" s="1"/>
  <c r="K44" i="5" s="1"/>
  <c r="K45" i="5" s="1"/>
  <c r="K46" i="5" s="1"/>
  <c r="K47" i="5" s="1"/>
  <c r="K48" i="5" s="1"/>
  <c r="K49" i="5" s="1"/>
  <c r="K50" i="5" s="1"/>
  <c r="K51" i="5" s="1"/>
  <c r="K52" i="5" s="1"/>
  <c r="K53" i="5" s="1"/>
  <c r="H3" i="5"/>
  <c r="H16" i="5" s="1"/>
  <c r="B3" i="5"/>
  <c r="B4" i="5" s="1"/>
  <c r="B5" i="5" s="1"/>
  <c r="B6" i="5" s="1"/>
  <c r="B7" i="5" s="1"/>
  <c r="B8" i="5" s="1"/>
  <c r="B9" i="5" s="1"/>
  <c r="B10" i="5" s="1"/>
  <c r="B11" i="5" s="1"/>
  <c r="B12" i="5" s="1"/>
  <c r="B13" i="5" s="1"/>
  <c r="B14" i="5" s="1"/>
  <c r="A3" i="5"/>
  <c r="A4" i="5" s="1"/>
  <c r="A5" i="5" s="1"/>
  <c r="A6" i="5" s="1"/>
  <c r="A7" i="5" s="1"/>
  <c r="A8" i="5" s="1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A38" i="5" s="1"/>
  <c r="A39" i="5" s="1"/>
  <c r="A40" i="5" s="1"/>
  <c r="A41" i="5" s="1"/>
  <c r="A42" i="5" s="1"/>
  <c r="A43" i="5" s="1"/>
  <c r="A44" i="5" s="1"/>
  <c r="A45" i="5" s="1"/>
  <c r="A46" i="5" s="1"/>
  <c r="A47" i="5" s="1"/>
  <c r="A48" i="5" s="1"/>
  <c r="A49" i="5" s="1"/>
  <c r="A50" i="5" s="1"/>
  <c r="A51" i="5" s="1"/>
  <c r="A52" i="5" s="1"/>
  <c r="A53" i="5" s="1"/>
  <c r="H2" i="5"/>
  <c r="H15" i="5" s="1"/>
  <c r="E2" i="5"/>
  <c r="D3" i="5" s="1"/>
  <c r="E3" i="5" s="1"/>
  <c r="G3" i="5" s="1"/>
  <c r="H2" i="4"/>
  <c r="H15" i="4" s="1"/>
  <c r="H28" i="4" s="1"/>
  <c r="M28" i="4" s="1"/>
  <c r="M29" i="4" s="1"/>
  <c r="M30" i="4" s="1"/>
  <c r="M31" i="4" s="1"/>
  <c r="M32" i="4" s="1"/>
  <c r="M33" i="4" s="1"/>
  <c r="M34" i="4" s="1"/>
  <c r="M35" i="4" s="1"/>
  <c r="M36" i="4" s="1"/>
  <c r="M37" i="4" s="1"/>
  <c r="M38" i="4" s="1"/>
  <c r="M39" i="4" s="1"/>
  <c r="M40" i="4" s="1"/>
  <c r="A3" i="4"/>
  <c r="A4" i="4" s="1"/>
  <c r="A5" i="4" s="1"/>
  <c r="A6" i="4" s="1"/>
  <c r="A7" i="4" s="1"/>
  <c r="A8" i="4" s="1"/>
  <c r="A9" i="4" s="1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30" i="4" s="1"/>
  <c r="A31" i="4" s="1"/>
  <c r="A32" i="4" s="1"/>
  <c r="A33" i="4" s="1"/>
  <c r="A34" i="4" s="1"/>
  <c r="A35" i="4" s="1"/>
  <c r="A36" i="4" s="1"/>
  <c r="A37" i="4" s="1"/>
  <c r="A38" i="4" s="1"/>
  <c r="A39" i="4" s="1"/>
  <c r="A40" i="4" s="1"/>
  <c r="A41" i="4" s="1"/>
  <c r="A42" i="4" s="1"/>
  <c r="A43" i="4" s="1"/>
  <c r="A44" i="4" s="1"/>
  <c r="A45" i="4" s="1"/>
  <c r="A46" i="4" s="1"/>
  <c r="A47" i="4" s="1"/>
  <c r="A48" i="4" s="1"/>
  <c r="A49" i="4" s="1"/>
  <c r="A50" i="4" s="1"/>
  <c r="A51" i="4" s="1"/>
  <c r="A52" i="4" s="1"/>
  <c r="A53" i="4" s="1"/>
  <c r="H48" i="4"/>
  <c r="H50" i="4" s="1"/>
  <c r="H47" i="4"/>
  <c r="H46" i="4"/>
  <c r="H52" i="4" s="1"/>
  <c r="H44" i="4"/>
  <c r="H43" i="4"/>
  <c r="L42" i="4"/>
  <c r="L43" i="4" s="1"/>
  <c r="L44" i="4" s="1"/>
  <c r="L45" i="4" s="1"/>
  <c r="L46" i="4" s="1"/>
  <c r="L47" i="4" s="1"/>
  <c r="L48" i="4" s="1"/>
  <c r="L49" i="4" s="1"/>
  <c r="L50" i="4" s="1"/>
  <c r="L51" i="4" s="1"/>
  <c r="L52" i="4" s="1"/>
  <c r="L53" i="4" s="1"/>
  <c r="B42" i="4"/>
  <c r="B43" i="4" s="1"/>
  <c r="B44" i="4" s="1"/>
  <c r="B45" i="4" s="1"/>
  <c r="B46" i="4" s="1"/>
  <c r="B47" i="4" s="1"/>
  <c r="B48" i="4" s="1"/>
  <c r="B49" i="4" s="1"/>
  <c r="B50" i="4" s="1"/>
  <c r="B51" i="4" s="1"/>
  <c r="B52" i="4" s="1"/>
  <c r="B53" i="4" s="1"/>
  <c r="B29" i="4"/>
  <c r="H35" i="4"/>
  <c r="H37" i="4" s="1"/>
  <c r="H34" i="4"/>
  <c r="H33" i="4"/>
  <c r="H39" i="4" s="1"/>
  <c r="H31" i="4"/>
  <c r="H30" i="4"/>
  <c r="L29" i="4"/>
  <c r="L30" i="4" s="1"/>
  <c r="L31" i="4" s="1"/>
  <c r="L32" i="4" s="1"/>
  <c r="L33" i="4" s="1"/>
  <c r="L34" i="4" s="1"/>
  <c r="L35" i="4" s="1"/>
  <c r="L36" i="4" s="1"/>
  <c r="L37" i="4" s="1"/>
  <c r="L38" i="4" s="1"/>
  <c r="L39" i="4" s="1"/>
  <c r="L40" i="4" s="1"/>
  <c r="B30" i="4"/>
  <c r="B31" i="4" s="1"/>
  <c r="B32" i="4" s="1"/>
  <c r="B33" i="4" s="1"/>
  <c r="B34" i="4" s="1"/>
  <c r="B35" i="4" s="1"/>
  <c r="B36" i="4" s="1"/>
  <c r="B37" i="4" s="1"/>
  <c r="B38" i="4" s="1"/>
  <c r="B39" i="4" s="1"/>
  <c r="B40" i="4" s="1"/>
  <c r="H22" i="4"/>
  <c r="H24" i="4" s="1"/>
  <c r="H21" i="4"/>
  <c r="H20" i="4"/>
  <c r="H26" i="4" s="1"/>
  <c r="H18" i="4"/>
  <c r="H17" i="4"/>
  <c r="L16" i="4"/>
  <c r="L17" i="4" s="1"/>
  <c r="L18" i="4" s="1"/>
  <c r="L19" i="4" s="1"/>
  <c r="L20" i="4" s="1"/>
  <c r="L21" i="4" s="1"/>
  <c r="L22" i="4" s="1"/>
  <c r="L23" i="4" s="1"/>
  <c r="L24" i="4" s="1"/>
  <c r="L25" i="4" s="1"/>
  <c r="L26" i="4" s="1"/>
  <c r="L27" i="4" s="1"/>
  <c r="B16" i="4"/>
  <c r="B17" i="4" s="1"/>
  <c r="B18" i="4" s="1"/>
  <c r="B19" i="4" s="1"/>
  <c r="B20" i="4" s="1"/>
  <c r="B21" i="4" s="1"/>
  <c r="B22" i="4" s="1"/>
  <c r="B23" i="4" s="1"/>
  <c r="B24" i="4" s="1"/>
  <c r="B25" i="4" s="1"/>
  <c r="B26" i="4" s="1"/>
  <c r="B27" i="4" s="1"/>
  <c r="H9" i="4"/>
  <c r="H11" i="4" s="1"/>
  <c r="H8" i="4"/>
  <c r="H7" i="4"/>
  <c r="H13" i="4" s="1"/>
  <c r="H5" i="4"/>
  <c r="H4" i="4"/>
  <c r="B4" i="4"/>
  <c r="B5" i="4" s="1"/>
  <c r="B6" i="4" s="1"/>
  <c r="B7" i="4" s="1"/>
  <c r="B8" i="4" s="1"/>
  <c r="B9" i="4" s="1"/>
  <c r="B10" i="4" s="1"/>
  <c r="B11" i="4" s="1"/>
  <c r="B12" i="4" s="1"/>
  <c r="B13" i="4" s="1"/>
  <c r="B14" i="4" s="1"/>
  <c r="L3" i="4"/>
  <c r="L4" i="4" s="1"/>
  <c r="L5" i="4" s="1"/>
  <c r="L6" i="4" s="1"/>
  <c r="L7" i="4" s="1"/>
  <c r="L8" i="4" s="1"/>
  <c r="L9" i="4" s="1"/>
  <c r="L10" i="4" s="1"/>
  <c r="L11" i="4" s="1"/>
  <c r="L12" i="4" s="1"/>
  <c r="L13" i="4" s="1"/>
  <c r="L14" i="4" s="1"/>
  <c r="K3" i="4"/>
  <c r="K4" i="4" s="1"/>
  <c r="K5" i="4" s="1"/>
  <c r="K6" i="4" s="1"/>
  <c r="K7" i="4" s="1"/>
  <c r="K8" i="4" s="1"/>
  <c r="K9" i="4" s="1"/>
  <c r="K10" i="4" s="1"/>
  <c r="K11" i="4" s="1"/>
  <c r="K12" i="4" s="1"/>
  <c r="K13" i="4" s="1"/>
  <c r="K14" i="4" s="1"/>
  <c r="K15" i="4" s="1"/>
  <c r="K16" i="4" s="1"/>
  <c r="K17" i="4" s="1"/>
  <c r="K18" i="4" s="1"/>
  <c r="K19" i="4" s="1"/>
  <c r="K20" i="4" s="1"/>
  <c r="K21" i="4" s="1"/>
  <c r="K22" i="4" s="1"/>
  <c r="K23" i="4" s="1"/>
  <c r="K24" i="4" s="1"/>
  <c r="K25" i="4" s="1"/>
  <c r="K26" i="4" s="1"/>
  <c r="K27" i="4" s="1"/>
  <c r="K28" i="4" s="1"/>
  <c r="K29" i="4" s="1"/>
  <c r="K30" i="4" s="1"/>
  <c r="K31" i="4" s="1"/>
  <c r="K32" i="4" s="1"/>
  <c r="K33" i="4" s="1"/>
  <c r="K34" i="4" s="1"/>
  <c r="K35" i="4" s="1"/>
  <c r="K36" i="4" s="1"/>
  <c r="K37" i="4" s="1"/>
  <c r="K38" i="4" s="1"/>
  <c r="K39" i="4" s="1"/>
  <c r="K40" i="4" s="1"/>
  <c r="K41" i="4" s="1"/>
  <c r="K42" i="4" s="1"/>
  <c r="K43" i="4" s="1"/>
  <c r="K44" i="4" s="1"/>
  <c r="K45" i="4" s="1"/>
  <c r="K46" i="4" s="1"/>
  <c r="K47" i="4" s="1"/>
  <c r="K48" i="4" s="1"/>
  <c r="K49" i="4" s="1"/>
  <c r="K50" i="4" s="1"/>
  <c r="K51" i="4" s="1"/>
  <c r="K52" i="4" s="1"/>
  <c r="K53" i="4" s="1"/>
  <c r="H3" i="4"/>
  <c r="H16" i="4" s="1"/>
  <c r="H29" i="4" s="1"/>
  <c r="H32" i="4" s="1"/>
  <c r="H36" i="4" s="1"/>
  <c r="H38" i="4" s="1"/>
  <c r="H40" i="4" s="1"/>
  <c r="B3" i="4"/>
  <c r="E2" i="4"/>
  <c r="D3" i="4" s="1"/>
  <c r="E3" i="4" s="1"/>
  <c r="G3" i="4" s="1"/>
  <c r="D15" i="3"/>
  <c r="D2" i="3"/>
  <c r="H178" i="3"/>
  <c r="H180" i="3" s="1"/>
  <c r="H177" i="3"/>
  <c r="H176" i="3"/>
  <c r="H182" i="3" s="1"/>
  <c r="H174" i="3"/>
  <c r="H173" i="3"/>
  <c r="L172" i="3"/>
  <c r="L173" i="3" s="1"/>
  <c r="L174" i="3" s="1"/>
  <c r="L175" i="3" s="1"/>
  <c r="L176" i="3" s="1"/>
  <c r="L177" i="3" s="1"/>
  <c r="L178" i="3" s="1"/>
  <c r="L179" i="3" s="1"/>
  <c r="L180" i="3" s="1"/>
  <c r="L181" i="3" s="1"/>
  <c r="L182" i="3" s="1"/>
  <c r="L183" i="3" s="1"/>
  <c r="B172" i="3"/>
  <c r="B173" i="3" s="1"/>
  <c r="B174" i="3" s="1"/>
  <c r="B175" i="3" s="1"/>
  <c r="B176" i="3" s="1"/>
  <c r="B177" i="3" s="1"/>
  <c r="B178" i="3" s="1"/>
  <c r="B179" i="3" s="1"/>
  <c r="B180" i="3" s="1"/>
  <c r="B181" i="3" s="1"/>
  <c r="B182" i="3" s="1"/>
  <c r="B183" i="3" s="1"/>
  <c r="H165" i="3"/>
  <c r="H167" i="3" s="1"/>
  <c r="H164" i="3"/>
  <c r="H163" i="3"/>
  <c r="H169" i="3" s="1"/>
  <c r="H161" i="3"/>
  <c r="H160" i="3"/>
  <c r="L159" i="3"/>
  <c r="L160" i="3" s="1"/>
  <c r="L161" i="3" s="1"/>
  <c r="L162" i="3" s="1"/>
  <c r="L163" i="3" s="1"/>
  <c r="L164" i="3" s="1"/>
  <c r="L165" i="3" s="1"/>
  <c r="L166" i="3" s="1"/>
  <c r="L167" i="3" s="1"/>
  <c r="L168" i="3" s="1"/>
  <c r="L169" i="3" s="1"/>
  <c r="L170" i="3" s="1"/>
  <c r="K159" i="3"/>
  <c r="K160" i="3" s="1"/>
  <c r="K161" i="3" s="1"/>
  <c r="K162" i="3" s="1"/>
  <c r="K163" i="3" s="1"/>
  <c r="K164" i="3" s="1"/>
  <c r="K165" i="3" s="1"/>
  <c r="K166" i="3" s="1"/>
  <c r="K167" i="3" s="1"/>
  <c r="K168" i="3" s="1"/>
  <c r="K169" i="3" s="1"/>
  <c r="K170" i="3" s="1"/>
  <c r="K171" i="3" s="1"/>
  <c r="K172" i="3" s="1"/>
  <c r="K173" i="3" s="1"/>
  <c r="K174" i="3" s="1"/>
  <c r="K175" i="3" s="1"/>
  <c r="K176" i="3" s="1"/>
  <c r="K177" i="3" s="1"/>
  <c r="K178" i="3" s="1"/>
  <c r="K179" i="3" s="1"/>
  <c r="K180" i="3" s="1"/>
  <c r="K181" i="3" s="1"/>
  <c r="K182" i="3" s="1"/>
  <c r="K183" i="3" s="1"/>
  <c r="H159" i="3"/>
  <c r="H172" i="3" s="1"/>
  <c r="H175" i="3" s="1"/>
  <c r="H179" i="3" s="1"/>
  <c r="H181" i="3" s="1"/>
  <c r="H183" i="3" s="1"/>
  <c r="B159" i="3"/>
  <c r="B160" i="3" s="1"/>
  <c r="B161" i="3" s="1"/>
  <c r="B162" i="3" s="1"/>
  <c r="B163" i="3" s="1"/>
  <c r="B164" i="3" s="1"/>
  <c r="B165" i="3" s="1"/>
  <c r="B166" i="3" s="1"/>
  <c r="B167" i="3" s="1"/>
  <c r="B168" i="3" s="1"/>
  <c r="B169" i="3" s="1"/>
  <c r="B170" i="3" s="1"/>
  <c r="A159" i="3"/>
  <c r="A160" i="3" s="1"/>
  <c r="A161" i="3" s="1"/>
  <c r="A162" i="3" s="1"/>
  <c r="A163" i="3" s="1"/>
  <c r="A164" i="3" s="1"/>
  <c r="A165" i="3" s="1"/>
  <c r="A166" i="3" s="1"/>
  <c r="A167" i="3" s="1"/>
  <c r="A168" i="3" s="1"/>
  <c r="A169" i="3" s="1"/>
  <c r="A170" i="3" s="1"/>
  <c r="A171" i="3" s="1"/>
  <c r="A172" i="3" s="1"/>
  <c r="A173" i="3" s="1"/>
  <c r="A174" i="3" s="1"/>
  <c r="A175" i="3" s="1"/>
  <c r="A176" i="3" s="1"/>
  <c r="A177" i="3" s="1"/>
  <c r="A178" i="3" s="1"/>
  <c r="A179" i="3" s="1"/>
  <c r="A180" i="3" s="1"/>
  <c r="A181" i="3" s="1"/>
  <c r="A182" i="3" s="1"/>
  <c r="A183" i="3" s="1"/>
  <c r="H158" i="3"/>
  <c r="H171" i="3" s="1"/>
  <c r="M171" i="3" s="1"/>
  <c r="M172" i="3" s="1"/>
  <c r="M173" i="3" s="1"/>
  <c r="M174" i="3" s="1"/>
  <c r="M175" i="3" s="1"/>
  <c r="M176" i="3" s="1"/>
  <c r="M177" i="3" s="1"/>
  <c r="M178" i="3" s="1"/>
  <c r="M179" i="3" s="1"/>
  <c r="M180" i="3" s="1"/>
  <c r="M181" i="3" s="1"/>
  <c r="M182" i="3" s="1"/>
  <c r="M183" i="3" s="1"/>
  <c r="H152" i="3"/>
  <c r="H154" i="3" s="1"/>
  <c r="H151" i="3"/>
  <c r="H150" i="3"/>
  <c r="H156" i="3" s="1"/>
  <c r="H148" i="3"/>
  <c r="H147" i="3"/>
  <c r="L146" i="3"/>
  <c r="L147" i="3" s="1"/>
  <c r="L148" i="3" s="1"/>
  <c r="L149" i="3" s="1"/>
  <c r="L150" i="3" s="1"/>
  <c r="L151" i="3" s="1"/>
  <c r="L152" i="3" s="1"/>
  <c r="L153" i="3" s="1"/>
  <c r="L154" i="3" s="1"/>
  <c r="L155" i="3" s="1"/>
  <c r="L156" i="3" s="1"/>
  <c r="L157" i="3" s="1"/>
  <c r="B146" i="3"/>
  <c r="B147" i="3" s="1"/>
  <c r="B148" i="3" s="1"/>
  <c r="B149" i="3" s="1"/>
  <c r="B150" i="3" s="1"/>
  <c r="B151" i="3" s="1"/>
  <c r="B152" i="3" s="1"/>
  <c r="B153" i="3" s="1"/>
  <c r="B154" i="3" s="1"/>
  <c r="B155" i="3" s="1"/>
  <c r="B156" i="3" s="1"/>
  <c r="B157" i="3" s="1"/>
  <c r="H139" i="3"/>
  <c r="H141" i="3" s="1"/>
  <c r="H138" i="3"/>
  <c r="H137" i="3"/>
  <c r="H143" i="3" s="1"/>
  <c r="H135" i="3"/>
  <c r="H134" i="3"/>
  <c r="L133" i="3"/>
  <c r="L134" i="3" s="1"/>
  <c r="L135" i="3" s="1"/>
  <c r="L136" i="3" s="1"/>
  <c r="L137" i="3" s="1"/>
  <c r="L138" i="3" s="1"/>
  <c r="L139" i="3" s="1"/>
  <c r="L140" i="3" s="1"/>
  <c r="L141" i="3" s="1"/>
  <c r="L142" i="3" s="1"/>
  <c r="L143" i="3" s="1"/>
  <c r="L144" i="3" s="1"/>
  <c r="K133" i="3"/>
  <c r="K134" i="3" s="1"/>
  <c r="K135" i="3" s="1"/>
  <c r="K136" i="3" s="1"/>
  <c r="K137" i="3" s="1"/>
  <c r="K138" i="3" s="1"/>
  <c r="K139" i="3" s="1"/>
  <c r="K140" i="3" s="1"/>
  <c r="K141" i="3" s="1"/>
  <c r="K142" i="3" s="1"/>
  <c r="K143" i="3" s="1"/>
  <c r="K144" i="3" s="1"/>
  <c r="K145" i="3" s="1"/>
  <c r="K146" i="3" s="1"/>
  <c r="K147" i="3" s="1"/>
  <c r="K148" i="3" s="1"/>
  <c r="K149" i="3" s="1"/>
  <c r="K150" i="3" s="1"/>
  <c r="K151" i="3" s="1"/>
  <c r="K152" i="3" s="1"/>
  <c r="K153" i="3" s="1"/>
  <c r="K154" i="3" s="1"/>
  <c r="K155" i="3" s="1"/>
  <c r="K156" i="3" s="1"/>
  <c r="K157" i="3" s="1"/>
  <c r="H133" i="3"/>
  <c r="H146" i="3" s="1"/>
  <c r="H149" i="3" s="1"/>
  <c r="H153" i="3" s="1"/>
  <c r="H155" i="3" s="1"/>
  <c r="H157" i="3" s="1"/>
  <c r="B133" i="3"/>
  <c r="B134" i="3" s="1"/>
  <c r="B135" i="3" s="1"/>
  <c r="B136" i="3" s="1"/>
  <c r="B137" i="3" s="1"/>
  <c r="B138" i="3" s="1"/>
  <c r="B139" i="3" s="1"/>
  <c r="B140" i="3" s="1"/>
  <c r="B141" i="3" s="1"/>
  <c r="B142" i="3" s="1"/>
  <c r="B143" i="3" s="1"/>
  <c r="B144" i="3" s="1"/>
  <c r="A133" i="3"/>
  <c r="A134" i="3" s="1"/>
  <c r="A135" i="3" s="1"/>
  <c r="A136" i="3" s="1"/>
  <c r="A137" i="3" s="1"/>
  <c r="A138" i="3" s="1"/>
  <c r="A139" i="3" s="1"/>
  <c r="A140" i="3" s="1"/>
  <c r="A141" i="3" s="1"/>
  <c r="A142" i="3" s="1"/>
  <c r="A143" i="3" s="1"/>
  <c r="A144" i="3" s="1"/>
  <c r="A145" i="3" s="1"/>
  <c r="A146" i="3" s="1"/>
  <c r="A147" i="3" s="1"/>
  <c r="A148" i="3" s="1"/>
  <c r="A149" i="3" s="1"/>
  <c r="A150" i="3" s="1"/>
  <c r="A151" i="3" s="1"/>
  <c r="A152" i="3" s="1"/>
  <c r="A153" i="3" s="1"/>
  <c r="A154" i="3" s="1"/>
  <c r="A155" i="3" s="1"/>
  <c r="A156" i="3" s="1"/>
  <c r="A157" i="3" s="1"/>
  <c r="H132" i="3"/>
  <c r="H145" i="3" s="1"/>
  <c r="M145" i="3" s="1"/>
  <c r="M146" i="3" s="1"/>
  <c r="M147" i="3" s="1"/>
  <c r="M148" i="3" s="1"/>
  <c r="M149" i="3" s="1"/>
  <c r="M150" i="3" s="1"/>
  <c r="M151" i="3" s="1"/>
  <c r="M152" i="3" s="1"/>
  <c r="M153" i="3" s="1"/>
  <c r="M154" i="3" s="1"/>
  <c r="M155" i="3" s="1"/>
  <c r="M156" i="3" s="1"/>
  <c r="M157" i="3" s="1"/>
  <c r="H126" i="3"/>
  <c r="H128" i="3" s="1"/>
  <c r="H125" i="3"/>
  <c r="H124" i="3"/>
  <c r="H130" i="3" s="1"/>
  <c r="H122" i="3"/>
  <c r="H121" i="3"/>
  <c r="L120" i="3"/>
  <c r="L121" i="3" s="1"/>
  <c r="L122" i="3" s="1"/>
  <c r="L123" i="3" s="1"/>
  <c r="L124" i="3" s="1"/>
  <c r="L125" i="3" s="1"/>
  <c r="L126" i="3" s="1"/>
  <c r="L127" i="3" s="1"/>
  <c r="L128" i="3" s="1"/>
  <c r="L129" i="3" s="1"/>
  <c r="L130" i="3" s="1"/>
  <c r="L131" i="3" s="1"/>
  <c r="B120" i="3"/>
  <c r="B121" i="3" s="1"/>
  <c r="B122" i="3" s="1"/>
  <c r="B123" i="3" s="1"/>
  <c r="B124" i="3" s="1"/>
  <c r="B125" i="3" s="1"/>
  <c r="B126" i="3" s="1"/>
  <c r="B127" i="3" s="1"/>
  <c r="B128" i="3" s="1"/>
  <c r="B129" i="3" s="1"/>
  <c r="B130" i="3" s="1"/>
  <c r="B131" i="3" s="1"/>
  <c r="H113" i="3"/>
  <c r="H115" i="3" s="1"/>
  <c r="H112" i="3"/>
  <c r="H111" i="3"/>
  <c r="H117" i="3" s="1"/>
  <c r="H109" i="3"/>
  <c r="H108" i="3"/>
  <c r="L107" i="3"/>
  <c r="L108" i="3" s="1"/>
  <c r="L109" i="3" s="1"/>
  <c r="L110" i="3" s="1"/>
  <c r="L111" i="3" s="1"/>
  <c r="L112" i="3" s="1"/>
  <c r="L113" i="3" s="1"/>
  <c r="L114" i="3" s="1"/>
  <c r="L115" i="3" s="1"/>
  <c r="L116" i="3" s="1"/>
  <c r="L117" i="3" s="1"/>
  <c r="L118" i="3" s="1"/>
  <c r="K107" i="3"/>
  <c r="K108" i="3" s="1"/>
  <c r="K109" i="3" s="1"/>
  <c r="K110" i="3" s="1"/>
  <c r="K111" i="3" s="1"/>
  <c r="K112" i="3" s="1"/>
  <c r="K113" i="3" s="1"/>
  <c r="K114" i="3" s="1"/>
  <c r="K115" i="3" s="1"/>
  <c r="K116" i="3" s="1"/>
  <c r="K117" i="3" s="1"/>
  <c r="K118" i="3" s="1"/>
  <c r="K119" i="3" s="1"/>
  <c r="K120" i="3" s="1"/>
  <c r="K121" i="3" s="1"/>
  <c r="K122" i="3" s="1"/>
  <c r="K123" i="3" s="1"/>
  <c r="K124" i="3" s="1"/>
  <c r="K125" i="3" s="1"/>
  <c r="K126" i="3" s="1"/>
  <c r="K127" i="3" s="1"/>
  <c r="K128" i="3" s="1"/>
  <c r="K129" i="3" s="1"/>
  <c r="K130" i="3" s="1"/>
  <c r="K131" i="3" s="1"/>
  <c r="H107" i="3"/>
  <c r="H120" i="3" s="1"/>
  <c r="H123" i="3" s="1"/>
  <c r="H127" i="3" s="1"/>
  <c r="H129" i="3" s="1"/>
  <c r="H131" i="3" s="1"/>
  <c r="B107" i="3"/>
  <c r="B108" i="3" s="1"/>
  <c r="B109" i="3" s="1"/>
  <c r="B110" i="3" s="1"/>
  <c r="B111" i="3" s="1"/>
  <c r="B112" i="3" s="1"/>
  <c r="B113" i="3" s="1"/>
  <c r="B114" i="3" s="1"/>
  <c r="B115" i="3" s="1"/>
  <c r="B116" i="3" s="1"/>
  <c r="B117" i="3" s="1"/>
  <c r="B118" i="3" s="1"/>
  <c r="A107" i="3"/>
  <c r="A108" i="3" s="1"/>
  <c r="A109" i="3" s="1"/>
  <c r="A110" i="3" s="1"/>
  <c r="A111" i="3" s="1"/>
  <c r="A112" i="3" s="1"/>
  <c r="A113" i="3" s="1"/>
  <c r="A114" i="3" s="1"/>
  <c r="A115" i="3" s="1"/>
  <c r="A116" i="3" s="1"/>
  <c r="A117" i="3" s="1"/>
  <c r="A118" i="3" s="1"/>
  <c r="A119" i="3" s="1"/>
  <c r="A120" i="3" s="1"/>
  <c r="A121" i="3" s="1"/>
  <c r="A122" i="3" s="1"/>
  <c r="A123" i="3" s="1"/>
  <c r="A124" i="3" s="1"/>
  <c r="A125" i="3" s="1"/>
  <c r="A126" i="3" s="1"/>
  <c r="A127" i="3" s="1"/>
  <c r="A128" i="3" s="1"/>
  <c r="A129" i="3" s="1"/>
  <c r="A130" i="3" s="1"/>
  <c r="A131" i="3" s="1"/>
  <c r="H106" i="3"/>
  <c r="M106" i="3" s="1"/>
  <c r="M107" i="3" s="1"/>
  <c r="M108" i="3" s="1"/>
  <c r="M109" i="3" s="1"/>
  <c r="M110" i="3" s="1"/>
  <c r="M111" i="3" s="1"/>
  <c r="M112" i="3" s="1"/>
  <c r="M113" i="3" s="1"/>
  <c r="M114" i="3" s="1"/>
  <c r="M115" i="3" s="1"/>
  <c r="M116" i="3" s="1"/>
  <c r="M117" i="3" s="1"/>
  <c r="M118" i="3" s="1"/>
  <c r="H100" i="3"/>
  <c r="H102" i="3" s="1"/>
  <c r="H99" i="3"/>
  <c r="H98" i="3"/>
  <c r="H104" i="3" s="1"/>
  <c r="H96" i="3"/>
  <c r="H95" i="3"/>
  <c r="L94" i="3"/>
  <c r="L95" i="3" s="1"/>
  <c r="L96" i="3" s="1"/>
  <c r="L97" i="3" s="1"/>
  <c r="L98" i="3" s="1"/>
  <c r="L99" i="3" s="1"/>
  <c r="L100" i="3" s="1"/>
  <c r="L101" i="3" s="1"/>
  <c r="L102" i="3" s="1"/>
  <c r="L103" i="3" s="1"/>
  <c r="L104" i="3" s="1"/>
  <c r="L105" i="3" s="1"/>
  <c r="B94" i="3"/>
  <c r="B95" i="3" s="1"/>
  <c r="B96" i="3" s="1"/>
  <c r="B97" i="3" s="1"/>
  <c r="B98" i="3" s="1"/>
  <c r="B99" i="3" s="1"/>
  <c r="B100" i="3" s="1"/>
  <c r="B101" i="3" s="1"/>
  <c r="B102" i="3" s="1"/>
  <c r="B103" i="3" s="1"/>
  <c r="B104" i="3" s="1"/>
  <c r="B105" i="3" s="1"/>
  <c r="H87" i="3"/>
  <c r="H89" i="3" s="1"/>
  <c r="H86" i="3"/>
  <c r="H85" i="3"/>
  <c r="H91" i="3" s="1"/>
  <c r="H83" i="3"/>
  <c r="H82" i="3"/>
  <c r="L81" i="3"/>
  <c r="L82" i="3" s="1"/>
  <c r="L83" i="3" s="1"/>
  <c r="L84" i="3" s="1"/>
  <c r="L85" i="3" s="1"/>
  <c r="L86" i="3" s="1"/>
  <c r="L87" i="3" s="1"/>
  <c r="L88" i="3" s="1"/>
  <c r="L89" i="3" s="1"/>
  <c r="L90" i="3" s="1"/>
  <c r="L91" i="3" s="1"/>
  <c r="L92" i="3" s="1"/>
  <c r="K81" i="3"/>
  <c r="K82" i="3" s="1"/>
  <c r="K83" i="3" s="1"/>
  <c r="K84" i="3" s="1"/>
  <c r="K85" i="3" s="1"/>
  <c r="K86" i="3" s="1"/>
  <c r="K87" i="3" s="1"/>
  <c r="K88" i="3" s="1"/>
  <c r="K89" i="3" s="1"/>
  <c r="K90" i="3" s="1"/>
  <c r="K91" i="3" s="1"/>
  <c r="K92" i="3" s="1"/>
  <c r="K93" i="3" s="1"/>
  <c r="K94" i="3" s="1"/>
  <c r="K95" i="3" s="1"/>
  <c r="K96" i="3" s="1"/>
  <c r="K97" i="3" s="1"/>
  <c r="K98" i="3" s="1"/>
  <c r="K99" i="3" s="1"/>
  <c r="K100" i="3" s="1"/>
  <c r="K101" i="3" s="1"/>
  <c r="K102" i="3" s="1"/>
  <c r="K103" i="3" s="1"/>
  <c r="K104" i="3" s="1"/>
  <c r="K105" i="3" s="1"/>
  <c r="H81" i="3"/>
  <c r="H94" i="3" s="1"/>
  <c r="H97" i="3" s="1"/>
  <c r="H101" i="3" s="1"/>
  <c r="H103" i="3" s="1"/>
  <c r="H105" i="3" s="1"/>
  <c r="B81" i="3"/>
  <c r="B82" i="3" s="1"/>
  <c r="B83" i="3" s="1"/>
  <c r="B84" i="3" s="1"/>
  <c r="B85" i="3" s="1"/>
  <c r="B86" i="3" s="1"/>
  <c r="B87" i="3" s="1"/>
  <c r="B88" i="3" s="1"/>
  <c r="B89" i="3" s="1"/>
  <c r="B90" i="3" s="1"/>
  <c r="B91" i="3" s="1"/>
  <c r="B92" i="3" s="1"/>
  <c r="A81" i="3"/>
  <c r="A82" i="3" s="1"/>
  <c r="A83" i="3" s="1"/>
  <c r="A84" i="3" s="1"/>
  <c r="A85" i="3" s="1"/>
  <c r="A86" i="3" s="1"/>
  <c r="A87" i="3" s="1"/>
  <c r="A88" i="3" s="1"/>
  <c r="A89" i="3" s="1"/>
  <c r="A90" i="3" s="1"/>
  <c r="A91" i="3" s="1"/>
  <c r="A92" i="3" s="1"/>
  <c r="A93" i="3" s="1"/>
  <c r="A94" i="3" s="1"/>
  <c r="A95" i="3" s="1"/>
  <c r="A96" i="3" s="1"/>
  <c r="A97" i="3" s="1"/>
  <c r="A98" i="3" s="1"/>
  <c r="A99" i="3" s="1"/>
  <c r="A100" i="3" s="1"/>
  <c r="A101" i="3" s="1"/>
  <c r="A102" i="3" s="1"/>
  <c r="A103" i="3" s="1"/>
  <c r="A104" i="3" s="1"/>
  <c r="A105" i="3" s="1"/>
  <c r="H80" i="3"/>
  <c r="H93" i="3" s="1"/>
  <c r="M93" i="3" s="1"/>
  <c r="M94" i="3" s="1"/>
  <c r="M95" i="3" s="1"/>
  <c r="M96" i="3" s="1"/>
  <c r="M97" i="3" s="1"/>
  <c r="M98" i="3" s="1"/>
  <c r="M99" i="3" s="1"/>
  <c r="M100" i="3" s="1"/>
  <c r="M101" i="3" s="1"/>
  <c r="M102" i="3" s="1"/>
  <c r="M103" i="3" s="1"/>
  <c r="M104" i="3" s="1"/>
  <c r="M105" i="3" s="1"/>
  <c r="E80" i="3"/>
  <c r="D86" i="3" s="1"/>
  <c r="E86" i="3" s="1"/>
  <c r="G86" i="3" s="1"/>
  <c r="H74" i="3"/>
  <c r="H76" i="3" s="1"/>
  <c r="H73" i="3"/>
  <c r="H72" i="3"/>
  <c r="H78" i="3" s="1"/>
  <c r="H70" i="3"/>
  <c r="H69" i="3"/>
  <c r="L68" i="3"/>
  <c r="L69" i="3" s="1"/>
  <c r="L70" i="3" s="1"/>
  <c r="L71" i="3" s="1"/>
  <c r="L72" i="3" s="1"/>
  <c r="L73" i="3" s="1"/>
  <c r="L74" i="3" s="1"/>
  <c r="L75" i="3" s="1"/>
  <c r="L76" i="3" s="1"/>
  <c r="L77" i="3" s="1"/>
  <c r="L78" i="3" s="1"/>
  <c r="L79" i="3" s="1"/>
  <c r="B68" i="3"/>
  <c r="B69" i="3" s="1"/>
  <c r="B70" i="3" s="1"/>
  <c r="B71" i="3" s="1"/>
  <c r="B72" i="3" s="1"/>
  <c r="B73" i="3" s="1"/>
  <c r="B74" i="3" s="1"/>
  <c r="B75" i="3" s="1"/>
  <c r="B76" i="3" s="1"/>
  <c r="B77" i="3" s="1"/>
  <c r="B78" i="3" s="1"/>
  <c r="B79" i="3" s="1"/>
  <c r="H61" i="3"/>
  <c r="H63" i="3" s="1"/>
  <c r="H60" i="3"/>
  <c r="H59" i="3"/>
  <c r="H65" i="3" s="1"/>
  <c r="H57" i="3"/>
  <c r="H56" i="3"/>
  <c r="L55" i="3"/>
  <c r="L56" i="3" s="1"/>
  <c r="L57" i="3" s="1"/>
  <c r="L58" i="3" s="1"/>
  <c r="L59" i="3" s="1"/>
  <c r="L60" i="3" s="1"/>
  <c r="L61" i="3" s="1"/>
  <c r="L62" i="3" s="1"/>
  <c r="L63" i="3" s="1"/>
  <c r="L64" i="3" s="1"/>
  <c r="L65" i="3" s="1"/>
  <c r="L66" i="3" s="1"/>
  <c r="K55" i="3"/>
  <c r="K56" i="3" s="1"/>
  <c r="K57" i="3" s="1"/>
  <c r="K58" i="3" s="1"/>
  <c r="K59" i="3" s="1"/>
  <c r="K60" i="3" s="1"/>
  <c r="K61" i="3" s="1"/>
  <c r="K62" i="3" s="1"/>
  <c r="K63" i="3" s="1"/>
  <c r="K64" i="3" s="1"/>
  <c r="K65" i="3" s="1"/>
  <c r="K66" i="3" s="1"/>
  <c r="K67" i="3" s="1"/>
  <c r="K68" i="3" s="1"/>
  <c r="K69" i="3" s="1"/>
  <c r="K70" i="3" s="1"/>
  <c r="K71" i="3" s="1"/>
  <c r="K72" i="3" s="1"/>
  <c r="K73" i="3" s="1"/>
  <c r="K74" i="3" s="1"/>
  <c r="K75" i="3" s="1"/>
  <c r="K76" i="3" s="1"/>
  <c r="K77" i="3" s="1"/>
  <c r="K78" i="3" s="1"/>
  <c r="K79" i="3" s="1"/>
  <c r="H55" i="3"/>
  <c r="H68" i="3" s="1"/>
  <c r="H71" i="3" s="1"/>
  <c r="H75" i="3" s="1"/>
  <c r="H77" i="3" s="1"/>
  <c r="H79" i="3" s="1"/>
  <c r="B55" i="3"/>
  <c r="B56" i="3" s="1"/>
  <c r="B57" i="3" s="1"/>
  <c r="B58" i="3" s="1"/>
  <c r="B59" i="3" s="1"/>
  <c r="B60" i="3" s="1"/>
  <c r="B61" i="3" s="1"/>
  <c r="B62" i="3" s="1"/>
  <c r="B63" i="3" s="1"/>
  <c r="B64" i="3" s="1"/>
  <c r="B65" i="3" s="1"/>
  <c r="B66" i="3" s="1"/>
  <c r="A55" i="3"/>
  <c r="A56" i="3" s="1"/>
  <c r="A57" i="3" s="1"/>
  <c r="A58" i="3" s="1"/>
  <c r="A59" i="3" s="1"/>
  <c r="A60" i="3" s="1"/>
  <c r="A61" i="3" s="1"/>
  <c r="A62" i="3" s="1"/>
  <c r="A63" i="3" s="1"/>
  <c r="A64" i="3" s="1"/>
  <c r="A65" i="3" s="1"/>
  <c r="A66" i="3" s="1"/>
  <c r="A67" i="3" s="1"/>
  <c r="A68" i="3" s="1"/>
  <c r="A69" i="3" s="1"/>
  <c r="A70" i="3" s="1"/>
  <c r="A71" i="3" s="1"/>
  <c r="A72" i="3" s="1"/>
  <c r="A73" i="3" s="1"/>
  <c r="A74" i="3" s="1"/>
  <c r="A75" i="3" s="1"/>
  <c r="A76" i="3" s="1"/>
  <c r="A77" i="3" s="1"/>
  <c r="A78" i="3" s="1"/>
  <c r="A79" i="3" s="1"/>
  <c r="H54" i="3"/>
  <c r="H67" i="3" s="1"/>
  <c r="M67" i="3" s="1"/>
  <c r="M68" i="3" s="1"/>
  <c r="M69" i="3" s="1"/>
  <c r="M70" i="3" s="1"/>
  <c r="M71" i="3" s="1"/>
  <c r="M72" i="3" s="1"/>
  <c r="M73" i="3" s="1"/>
  <c r="M74" i="3" s="1"/>
  <c r="M75" i="3" s="1"/>
  <c r="M76" i="3" s="1"/>
  <c r="M77" i="3" s="1"/>
  <c r="M78" i="3" s="1"/>
  <c r="M79" i="3" s="1"/>
  <c r="H28" i="3"/>
  <c r="M28" i="3" s="1"/>
  <c r="M29" i="3" s="1"/>
  <c r="M30" i="3" s="1"/>
  <c r="M31" i="3" s="1"/>
  <c r="M32" i="3" s="1"/>
  <c r="M33" i="3" s="1"/>
  <c r="M34" i="3" s="1"/>
  <c r="M35" i="3" s="1"/>
  <c r="M36" i="3" s="1"/>
  <c r="M37" i="3" s="1"/>
  <c r="M38" i="3" s="1"/>
  <c r="M39" i="3" s="1"/>
  <c r="M40" i="3" s="1"/>
  <c r="H48" i="3"/>
  <c r="H50" i="3" s="1"/>
  <c r="H47" i="3"/>
  <c r="H46" i="3"/>
  <c r="H52" i="3" s="1"/>
  <c r="H44" i="3"/>
  <c r="H43" i="3"/>
  <c r="L42" i="3"/>
  <c r="L43" i="3" s="1"/>
  <c r="L44" i="3" s="1"/>
  <c r="L45" i="3" s="1"/>
  <c r="L46" i="3" s="1"/>
  <c r="L47" i="3" s="1"/>
  <c r="L48" i="3" s="1"/>
  <c r="L49" i="3" s="1"/>
  <c r="L50" i="3" s="1"/>
  <c r="L51" i="3" s="1"/>
  <c r="L52" i="3" s="1"/>
  <c r="L53" i="3" s="1"/>
  <c r="B42" i="3"/>
  <c r="B43" i="3" s="1"/>
  <c r="B44" i="3" s="1"/>
  <c r="B45" i="3" s="1"/>
  <c r="B46" i="3" s="1"/>
  <c r="B47" i="3" s="1"/>
  <c r="B48" i="3" s="1"/>
  <c r="B49" i="3" s="1"/>
  <c r="B50" i="3" s="1"/>
  <c r="B51" i="3" s="1"/>
  <c r="B52" i="3" s="1"/>
  <c r="B53" i="3" s="1"/>
  <c r="H35" i="3"/>
  <c r="H37" i="3" s="1"/>
  <c r="H34" i="3"/>
  <c r="H33" i="3"/>
  <c r="H39" i="3" s="1"/>
  <c r="H31" i="3"/>
  <c r="H30" i="3"/>
  <c r="L29" i="3"/>
  <c r="L30" i="3" s="1"/>
  <c r="L31" i="3" s="1"/>
  <c r="L32" i="3" s="1"/>
  <c r="L33" i="3" s="1"/>
  <c r="L34" i="3" s="1"/>
  <c r="L35" i="3" s="1"/>
  <c r="L36" i="3" s="1"/>
  <c r="L37" i="3" s="1"/>
  <c r="L38" i="3" s="1"/>
  <c r="L39" i="3" s="1"/>
  <c r="L40" i="3" s="1"/>
  <c r="K29" i="3"/>
  <c r="K30" i="3" s="1"/>
  <c r="K31" i="3" s="1"/>
  <c r="K32" i="3" s="1"/>
  <c r="K33" i="3" s="1"/>
  <c r="K34" i="3" s="1"/>
  <c r="K35" i="3" s="1"/>
  <c r="K36" i="3" s="1"/>
  <c r="K37" i="3" s="1"/>
  <c r="K38" i="3" s="1"/>
  <c r="K39" i="3" s="1"/>
  <c r="K40" i="3" s="1"/>
  <c r="K41" i="3" s="1"/>
  <c r="K42" i="3" s="1"/>
  <c r="K43" i="3" s="1"/>
  <c r="K44" i="3" s="1"/>
  <c r="K45" i="3" s="1"/>
  <c r="K46" i="3" s="1"/>
  <c r="K47" i="3" s="1"/>
  <c r="K48" i="3" s="1"/>
  <c r="K49" i="3" s="1"/>
  <c r="K50" i="3" s="1"/>
  <c r="K51" i="3" s="1"/>
  <c r="K52" i="3" s="1"/>
  <c r="K53" i="3" s="1"/>
  <c r="H29" i="3"/>
  <c r="H42" i="3" s="1"/>
  <c r="H45" i="3" s="1"/>
  <c r="H49" i="3" s="1"/>
  <c r="H51" i="3" s="1"/>
  <c r="H53" i="3" s="1"/>
  <c r="B29" i="3"/>
  <c r="B30" i="3" s="1"/>
  <c r="B31" i="3" s="1"/>
  <c r="B32" i="3" s="1"/>
  <c r="B33" i="3" s="1"/>
  <c r="B34" i="3" s="1"/>
  <c r="B35" i="3" s="1"/>
  <c r="B36" i="3" s="1"/>
  <c r="B37" i="3" s="1"/>
  <c r="B38" i="3" s="1"/>
  <c r="B39" i="3" s="1"/>
  <c r="B40" i="3" s="1"/>
  <c r="A29" i="3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A51" i="3" s="1"/>
  <c r="A52" i="3" s="1"/>
  <c r="A53" i="3" s="1"/>
  <c r="H425" i="1"/>
  <c r="H427" i="1" s="1"/>
  <c r="H424" i="1"/>
  <c r="H423" i="1"/>
  <c r="H429" i="1" s="1"/>
  <c r="H421" i="1"/>
  <c r="H420" i="1"/>
  <c r="H412" i="1"/>
  <c r="H414" i="1" s="1"/>
  <c r="H411" i="1"/>
  <c r="H410" i="1"/>
  <c r="H416" i="1" s="1"/>
  <c r="H408" i="1"/>
  <c r="H407" i="1"/>
  <c r="H399" i="1"/>
  <c r="H401" i="1" s="1"/>
  <c r="H398" i="1"/>
  <c r="H397" i="1"/>
  <c r="H403" i="1" s="1"/>
  <c r="H395" i="1"/>
  <c r="H394" i="1"/>
  <c r="H393" i="1"/>
  <c r="H406" i="1" s="1"/>
  <c r="H386" i="1"/>
  <c r="H388" i="1" s="1"/>
  <c r="H385" i="1"/>
  <c r="H384" i="1"/>
  <c r="H390" i="1" s="1"/>
  <c r="H382" i="1"/>
  <c r="H381" i="1"/>
  <c r="H373" i="1"/>
  <c r="H375" i="1" s="1"/>
  <c r="H372" i="1"/>
  <c r="H371" i="1"/>
  <c r="H377" i="1" s="1"/>
  <c r="H369" i="1"/>
  <c r="H368" i="1"/>
  <c r="H360" i="1"/>
  <c r="H362" i="1" s="1"/>
  <c r="H359" i="1"/>
  <c r="H358" i="1"/>
  <c r="H364" i="1" s="1"/>
  <c r="H356" i="1"/>
  <c r="H355" i="1"/>
  <c r="H354" i="1"/>
  <c r="H367" i="1" s="1"/>
  <c r="H308" i="1"/>
  <c r="H310" i="1" s="1"/>
  <c r="H307" i="1"/>
  <c r="H306" i="1"/>
  <c r="H312" i="1" s="1"/>
  <c r="H304" i="1"/>
  <c r="H303" i="1"/>
  <c r="H295" i="1"/>
  <c r="H297" i="1" s="1"/>
  <c r="H294" i="1"/>
  <c r="H293" i="1"/>
  <c r="H299" i="1" s="1"/>
  <c r="H291" i="1"/>
  <c r="H290" i="1"/>
  <c r="H282" i="1"/>
  <c r="H284" i="1" s="1"/>
  <c r="H281" i="1"/>
  <c r="H280" i="1"/>
  <c r="H286" i="1" s="1"/>
  <c r="H278" i="1"/>
  <c r="H277" i="1"/>
  <c r="H276" i="1"/>
  <c r="H279" i="1" s="1"/>
  <c r="H283" i="1" s="1"/>
  <c r="H285" i="1" s="1"/>
  <c r="H287" i="1" s="1"/>
  <c r="H269" i="1"/>
  <c r="H271" i="1" s="1"/>
  <c r="H268" i="1"/>
  <c r="H267" i="1"/>
  <c r="H273" i="1" s="1"/>
  <c r="H265" i="1"/>
  <c r="H264" i="1"/>
  <c r="H256" i="1"/>
  <c r="H258" i="1" s="1"/>
  <c r="H255" i="1"/>
  <c r="H254" i="1"/>
  <c r="H260" i="1" s="1"/>
  <c r="H252" i="1"/>
  <c r="H251" i="1"/>
  <c r="H243" i="1"/>
  <c r="H245" i="1" s="1"/>
  <c r="H242" i="1"/>
  <c r="H241" i="1"/>
  <c r="H247" i="1" s="1"/>
  <c r="H239" i="1"/>
  <c r="H238" i="1"/>
  <c r="H237" i="1"/>
  <c r="H230" i="1"/>
  <c r="H229" i="1"/>
  <c r="H228" i="1"/>
  <c r="H226" i="1"/>
  <c r="H225" i="1"/>
  <c r="H217" i="1"/>
  <c r="H216" i="1"/>
  <c r="H215" i="1"/>
  <c r="H213" i="1"/>
  <c r="H212" i="1"/>
  <c r="H204" i="1"/>
  <c r="H203" i="1"/>
  <c r="H202" i="1"/>
  <c r="H200" i="1"/>
  <c r="H199" i="1"/>
  <c r="H191" i="1"/>
  <c r="H190" i="1"/>
  <c r="H189" i="1"/>
  <c r="H187" i="1"/>
  <c r="H186" i="1"/>
  <c r="H178" i="1"/>
  <c r="H177" i="1"/>
  <c r="H176" i="1"/>
  <c r="H174" i="1"/>
  <c r="H173" i="1"/>
  <c r="H165" i="1"/>
  <c r="H164" i="1"/>
  <c r="H163" i="1"/>
  <c r="H161" i="1"/>
  <c r="H160" i="1"/>
  <c r="H152" i="1"/>
  <c r="H151" i="1"/>
  <c r="H150" i="1"/>
  <c r="H148" i="1"/>
  <c r="H147" i="1"/>
  <c r="H139" i="1"/>
  <c r="H138" i="1"/>
  <c r="H137" i="1"/>
  <c r="H135" i="1"/>
  <c r="H134" i="1"/>
  <c r="H126" i="1"/>
  <c r="H125" i="1"/>
  <c r="H124" i="1"/>
  <c r="H122" i="1"/>
  <c r="H121" i="1"/>
  <c r="H113" i="1"/>
  <c r="H112" i="1"/>
  <c r="H111" i="1"/>
  <c r="H109" i="1"/>
  <c r="H108" i="1"/>
  <c r="H100" i="1"/>
  <c r="H99" i="1"/>
  <c r="H98" i="1"/>
  <c r="H96" i="1"/>
  <c r="H95" i="1"/>
  <c r="H87" i="1"/>
  <c r="H86" i="1"/>
  <c r="H85" i="1"/>
  <c r="H83" i="1"/>
  <c r="H82" i="1"/>
  <c r="H74" i="1"/>
  <c r="H73" i="1"/>
  <c r="H72" i="1"/>
  <c r="H70" i="1"/>
  <c r="H69" i="1"/>
  <c r="H61" i="1"/>
  <c r="H60" i="1"/>
  <c r="H59" i="1"/>
  <c r="H57" i="1"/>
  <c r="H56" i="1"/>
  <c r="H48" i="1"/>
  <c r="H47" i="1"/>
  <c r="H46" i="1"/>
  <c r="H44" i="1"/>
  <c r="H43" i="1"/>
  <c r="H35" i="1"/>
  <c r="H34" i="1"/>
  <c r="H33" i="1"/>
  <c r="H31" i="1"/>
  <c r="H30" i="1"/>
  <c r="H22" i="1"/>
  <c r="H21" i="1"/>
  <c r="H20" i="1"/>
  <c r="H18" i="1"/>
  <c r="H17" i="1"/>
  <c r="H9" i="1"/>
  <c r="H8" i="1"/>
  <c r="H7" i="1"/>
  <c r="H5" i="1"/>
  <c r="H4" i="1"/>
  <c r="H3" i="1"/>
  <c r="H22" i="3"/>
  <c r="H24" i="3" s="1"/>
  <c r="H21" i="3"/>
  <c r="H20" i="3"/>
  <c r="H26" i="3" s="1"/>
  <c r="H18" i="3"/>
  <c r="H17" i="3"/>
  <c r="H9" i="3"/>
  <c r="H11" i="3" s="1"/>
  <c r="H8" i="3"/>
  <c r="H7" i="3"/>
  <c r="H13" i="3" s="1"/>
  <c r="H5" i="3"/>
  <c r="H4" i="3"/>
  <c r="H3" i="3"/>
  <c r="H16" i="3" s="1"/>
  <c r="A3" i="3"/>
  <c r="A4" i="3" s="1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L16" i="3"/>
  <c r="L17" i="3" s="1"/>
  <c r="L18" i="3" s="1"/>
  <c r="L19" i="3" s="1"/>
  <c r="L20" i="3" s="1"/>
  <c r="L21" i="3" s="1"/>
  <c r="L22" i="3" s="1"/>
  <c r="L23" i="3" s="1"/>
  <c r="L24" i="3" s="1"/>
  <c r="L25" i="3" s="1"/>
  <c r="L26" i="3" s="1"/>
  <c r="L27" i="3" s="1"/>
  <c r="B16" i="3"/>
  <c r="B17" i="3" s="1"/>
  <c r="B18" i="3" s="1"/>
  <c r="B19" i="3" s="1"/>
  <c r="B20" i="3" s="1"/>
  <c r="B21" i="3" s="1"/>
  <c r="B22" i="3" s="1"/>
  <c r="B23" i="3" s="1"/>
  <c r="B24" i="3" s="1"/>
  <c r="B25" i="3" s="1"/>
  <c r="B26" i="3" s="1"/>
  <c r="B27" i="3" s="1"/>
  <c r="L3" i="3"/>
  <c r="L4" i="3" s="1"/>
  <c r="L5" i="3" s="1"/>
  <c r="L6" i="3" s="1"/>
  <c r="L7" i="3" s="1"/>
  <c r="L8" i="3" s="1"/>
  <c r="L9" i="3" s="1"/>
  <c r="L10" i="3" s="1"/>
  <c r="L11" i="3" s="1"/>
  <c r="L12" i="3" s="1"/>
  <c r="L13" i="3" s="1"/>
  <c r="L14" i="3" s="1"/>
  <c r="K3" i="3"/>
  <c r="K4" i="3" s="1"/>
  <c r="K5" i="3" s="1"/>
  <c r="K6" i="3" s="1"/>
  <c r="K7" i="3" s="1"/>
  <c r="K8" i="3" s="1"/>
  <c r="K9" i="3" s="1"/>
  <c r="K10" i="3" s="1"/>
  <c r="K11" i="3" s="1"/>
  <c r="K12" i="3" s="1"/>
  <c r="K13" i="3" s="1"/>
  <c r="K14" i="3" s="1"/>
  <c r="K15" i="3" s="1"/>
  <c r="K16" i="3" s="1"/>
  <c r="K17" i="3" s="1"/>
  <c r="K18" i="3" s="1"/>
  <c r="K19" i="3" s="1"/>
  <c r="K20" i="3" s="1"/>
  <c r="K21" i="3" s="1"/>
  <c r="K22" i="3" s="1"/>
  <c r="K23" i="3" s="1"/>
  <c r="K24" i="3" s="1"/>
  <c r="K25" i="3" s="1"/>
  <c r="K26" i="3" s="1"/>
  <c r="K27" i="3" s="1"/>
  <c r="B3" i="3"/>
  <c r="B4" i="3" s="1"/>
  <c r="B5" i="3" s="1"/>
  <c r="B6" i="3" s="1"/>
  <c r="B7" i="3" s="1"/>
  <c r="B8" i="3" s="1"/>
  <c r="B9" i="3" s="1"/>
  <c r="B10" i="3" s="1"/>
  <c r="B11" i="3" s="1"/>
  <c r="B12" i="3" s="1"/>
  <c r="B13" i="3" s="1"/>
  <c r="B14" i="3" s="1"/>
  <c r="L419" i="1"/>
  <c r="L420" i="1" s="1"/>
  <c r="L421" i="1" s="1"/>
  <c r="L422" i="1" s="1"/>
  <c r="L423" i="1" s="1"/>
  <c r="L424" i="1" s="1"/>
  <c r="L425" i="1" s="1"/>
  <c r="L426" i="1" s="1"/>
  <c r="L427" i="1" s="1"/>
  <c r="L428" i="1" s="1"/>
  <c r="L429" i="1" s="1"/>
  <c r="L430" i="1" s="1"/>
  <c r="B419" i="1"/>
  <c r="B420" i="1" s="1"/>
  <c r="B421" i="1" s="1"/>
  <c r="B422" i="1" s="1"/>
  <c r="B423" i="1" s="1"/>
  <c r="B424" i="1" s="1"/>
  <c r="B425" i="1" s="1"/>
  <c r="B426" i="1" s="1"/>
  <c r="B427" i="1" s="1"/>
  <c r="B428" i="1" s="1"/>
  <c r="B429" i="1" s="1"/>
  <c r="B430" i="1" s="1"/>
  <c r="L406" i="1"/>
  <c r="L407" i="1" s="1"/>
  <c r="L408" i="1" s="1"/>
  <c r="L409" i="1" s="1"/>
  <c r="L410" i="1" s="1"/>
  <c r="L411" i="1" s="1"/>
  <c r="L412" i="1" s="1"/>
  <c r="L413" i="1" s="1"/>
  <c r="L414" i="1" s="1"/>
  <c r="L415" i="1" s="1"/>
  <c r="L416" i="1" s="1"/>
  <c r="L417" i="1" s="1"/>
  <c r="B406" i="1"/>
  <c r="B407" i="1" s="1"/>
  <c r="B408" i="1" s="1"/>
  <c r="B409" i="1" s="1"/>
  <c r="B410" i="1" s="1"/>
  <c r="B411" i="1" s="1"/>
  <c r="B412" i="1" s="1"/>
  <c r="B413" i="1" s="1"/>
  <c r="B414" i="1" s="1"/>
  <c r="B415" i="1" s="1"/>
  <c r="B416" i="1" s="1"/>
  <c r="B417" i="1" s="1"/>
  <c r="L393" i="1"/>
  <c r="L394" i="1" s="1"/>
  <c r="L395" i="1" s="1"/>
  <c r="L396" i="1" s="1"/>
  <c r="L397" i="1" s="1"/>
  <c r="L398" i="1" s="1"/>
  <c r="L399" i="1" s="1"/>
  <c r="L400" i="1" s="1"/>
  <c r="L401" i="1" s="1"/>
  <c r="L402" i="1" s="1"/>
  <c r="L403" i="1" s="1"/>
  <c r="L404" i="1" s="1"/>
  <c r="K393" i="1"/>
  <c r="K394" i="1" s="1"/>
  <c r="K395" i="1" s="1"/>
  <c r="K396" i="1" s="1"/>
  <c r="K397" i="1" s="1"/>
  <c r="K398" i="1" s="1"/>
  <c r="K399" i="1" s="1"/>
  <c r="K400" i="1" s="1"/>
  <c r="K401" i="1" s="1"/>
  <c r="K402" i="1" s="1"/>
  <c r="K403" i="1" s="1"/>
  <c r="K404" i="1" s="1"/>
  <c r="K405" i="1" s="1"/>
  <c r="K406" i="1" s="1"/>
  <c r="K407" i="1" s="1"/>
  <c r="K408" i="1" s="1"/>
  <c r="K409" i="1" s="1"/>
  <c r="K410" i="1" s="1"/>
  <c r="K411" i="1" s="1"/>
  <c r="K412" i="1" s="1"/>
  <c r="K413" i="1" s="1"/>
  <c r="K414" i="1" s="1"/>
  <c r="K415" i="1" s="1"/>
  <c r="K416" i="1" s="1"/>
  <c r="K417" i="1" s="1"/>
  <c r="K418" i="1" s="1"/>
  <c r="K419" i="1" s="1"/>
  <c r="K420" i="1" s="1"/>
  <c r="K421" i="1" s="1"/>
  <c r="K422" i="1" s="1"/>
  <c r="K423" i="1" s="1"/>
  <c r="K424" i="1" s="1"/>
  <c r="K425" i="1" s="1"/>
  <c r="K426" i="1" s="1"/>
  <c r="K427" i="1" s="1"/>
  <c r="K428" i="1" s="1"/>
  <c r="K429" i="1" s="1"/>
  <c r="K430" i="1" s="1"/>
  <c r="K431" i="1" s="1"/>
  <c r="K432" i="1" s="1"/>
  <c r="K433" i="1" s="1"/>
  <c r="K434" i="1" s="1"/>
  <c r="K435" i="1" s="1"/>
  <c r="K436" i="1" s="1"/>
  <c r="K437" i="1" s="1"/>
  <c r="K438" i="1" s="1"/>
  <c r="K439" i="1" s="1"/>
  <c r="K440" i="1" s="1"/>
  <c r="K441" i="1" s="1"/>
  <c r="K442" i="1" s="1"/>
  <c r="K443" i="1" s="1"/>
  <c r="B393" i="1"/>
  <c r="B394" i="1" s="1"/>
  <c r="B395" i="1" s="1"/>
  <c r="B396" i="1" s="1"/>
  <c r="B397" i="1" s="1"/>
  <c r="B398" i="1" s="1"/>
  <c r="B399" i="1" s="1"/>
  <c r="B400" i="1" s="1"/>
  <c r="B401" i="1" s="1"/>
  <c r="B402" i="1" s="1"/>
  <c r="B403" i="1" s="1"/>
  <c r="B404" i="1" s="1"/>
  <c r="L380" i="1"/>
  <c r="L381" i="1" s="1"/>
  <c r="L382" i="1" s="1"/>
  <c r="L383" i="1" s="1"/>
  <c r="L384" i="1" s="1"/>
  <c r="L385" i="1" s="1"/>
  <c r="L386" i="1" s="1"/>
  <c r="L387" i="1" s="1"/>
  <c r="L388" i="1" s="1"/>
  <c r="L389" i="1" s="1"/>
  <c r="L390" i="1" s="1"/>
  <c r="L391" i="1" s="1"/>
  <c r="B380" i="1"/>
  <c r="B381" i="1" s="1"/>
  <c r="B382" i="1" s="1"/>
  <c r="B383" i="1" s="1"/>
  <c r="B384" i="1" s="1"/>
  <c r="B385" i="1" s="1"/>
  <c r="B386" i="1" s="1"/>
  <c r="B387" i="1" s="1"/>
  <c r="B388" i="1" s="1"/>
  <c r="B389" i="1" s="1"/>
  <c r="B390" i="1" s="1"/>
  <c r="B391" i="1" s="1"/>
  <c r="L367" i="1"/>
  <c r="L368" i="1" s="1"/>
  <c r="L369" i="1" s="1"/>
  <c r="L370" i="1" s="1"/>
  <c r="L371" i="1" s="1"/>
  <c r="L372" i="1" s="1"/>
  <c r="L373" i="1" s="1"/>
  <c r="L374" i="1" s="1"/>
  <c r="L375" i="1" s="1"/>
  <c r="L376" i="1" s="1"/>
  <c r="L377" i="1" s="1"/>
  <c r="L378" i="1" s="1"/>
  <c r="B367" i="1"/>
  <c r="B368" i="1" s="1"/>
  <c r="B369" i="1" s="1"/>
  <c r="B370" i="1" s="1"/>
  <c r="B371" i="1" s="1"/>
  <c r="B372" i="1" s="1"/>
  <c r="B373" i="1" s="1"/>
  <c r="B374" i="1" s="1"/>
  <c r="B375" i="1" s="1"/>
  <c r="B376" i="1" s="1"/>
  <c r="B377" i="1" s="1"/>
  <c r="B378" i="1" s="1"/>
  <c r="L354" i="1"/>
  <c r="L355" i="1" s="1"/>
  <c r="L356" i="1" s="1"/>
  <c r="L357" i="1" s="1"/>
  <c r="L358" i="1" s="1"/>
  <c r="L359" i="1" s="1"/>
  <c r="L360" i="1" s="1"/>
  <c r="L361" i="1" s="1"/>
  <c r="L362" i="1" s="1"/>
  <c r="L363" i="1" s="1"/>
  <c r="L364" i="1" s="1"/>
  <c r="L365" i="1" s="1"/>
  <c r="K354" i="1"/>
  <c r="K355" i="1" s="1"/>
  <c r="K356" i="1" s="1"/>
  <c r="K357" i="1" s="1"/>
  <c r="K358" i="1" s="1"/>
  <c r="K359" i="1" s="1"/>
  <c r="K360" i="1" s="1"/>
  <c r="K361" i="1" s="1"/>
  <c r="K362" i="1" s="1"/>
  <c r="K363" i="1" s="1"/>
  <c r="K364" i="1" s="1"/>
  <c r="K365" i="1" s="1"/>
  <c r="K366" i="1" s="1"/>
  <c r="K367" i="1" s="1"/>
  <c r="K368" i="1" s="1"/>
  <c r="K369" i="1" s="1"/>
  <c r="K370" i="1" s="1"/>
  <c r="K371" i="1" s="1"/>
  <c r="K372" i="1" s="1"/>
  <c r="K373" i="1" s="1"/>
  <c r="K374" i="1" s="1"/>
  <c r="K375" i="1" s="1"/>
  <c r="K376" i="1" s="1"/>
  <c r="K377" i="1" s="1"/>
  <c r="K378" i="1" s="1"/>
  <c r="K379" i="1" s="1"/>
  <c r="K380" i="1" s="1"/>
  <c r="K381" i="1" s="1"/>
  <c r="K382" i="1" s="1"/>
  <c r="K383" i="1" s="1"/>
  <c r="K384" i="1" s="1"/>
  <c r="K385" i="1" s="1"/>
  <c r="K386" i="1" s="1"/>
  <c r="K387" i="1" s="1"/>
  <c r="K388" i="1" s="1"/>
  <c r="K389" i="1" s="1"/>
  <c r="K390" i="1" s="1"/>
  <c r="K391" i="1" s="1"/>
  <c r="B354" i="1"/>
  <c r="B355" i="1" s="1"/>
  <c r="B356" i="1" s="1"/>
  <c r="B357" i="1" s="1"/>
  <c r="B358" i="1" s="1"/>
  <c r="B359" i="1" s="1"/>
  <c r="B360" i="1" s="1"/>
  <c r="B361" i="1" s="1"/>
  <c r="B362" i="1" s="1"/>
  <c r="B363" i="1" s="1"/>
  <c r="B364" i="1" s="1"/>
  <c r="B365" i="1" s="1"/>
  <c r="L302" i="1"/>
  <c r="L303" i="1" s="1"/>
  <c r="L304" i="1" s="1"/>
  <c r="L305" i="1" s="1"/>
  <c r="L306" i="1" s="1"/>
  <c r="L307" i="1" s="1"/>
  <c r="L308" i="1" s="1"/>
  <c r="L309" i="1" s="1"/>
  <c r="L310" i="1" s="1"/>
  <c r="L311" i="1" s="1"/>
  <c r="L312" i="1" s="1"/>
  <c r="L313" i="1" s="1"/>
  <c r="B302" i="1"/>
  <c r="B303" i="1" s="1"/>
  <c r="B304" i="1" s="1"/>
  <c r="B305" i="1" s="1"/>
  <c r="B306" i="1" s="1"/>
  <c r="B307" i="1" s="1"/>
  <c r="B308" i="1" s="1"/>
  <c r="B309" i="1" s="1"/>
  <c r="B310" i="1" s="1"/>
  <c r="B311" i="1" s="1"/>
  <c r="B312" i="1" s="1"/>
  <c r="B313" i="1" s="1"/>
  <c r="L289" i="1"/>
  <c r="L290" i="1" s="1"/>
  <c r="L291" i="1" s="1"/>
  <c r="L292" i="1" s="1"/>
  <c r="L293" i="1" s="1"/>
  <c r="L294" i="1" s="1"/>
  <c r="L295" i="1" s="1"/>
  <c r="L296" i="1" s="1"/>
  <c r="L297" i="1" s="1"/>
  <c r="L298" i="1" s="1"/>
  <c r="L299" i="1" s="1"/>
  <c r="L300" i="1" s="1"/>
  <c r="B289" i="1"/>
  <c r="B290" i="1" s="1"/>
  <c r="B291" i="1" s="1"/>
  <c r="B292" i="1" s="1"/>
  <c r="B293" i="1" s="1"/>
  <c r="B294" i="1" s="1"/>
  <c r="B295" i="1" s="1"/>
  <c r="B296" i="1" s="1"/>
  <c r="B297" i="1" s="1"/>
  <c r="B298" i="1" s="1"/>
  <c r="B299" i="1" s="1"/>
  <c r="B300" i="1" s="1"/>
  <c r="L276" i="1"/>
  <c r="L277" i="1" s="1"/>
  <c r="L278" i="1" s="1"/>
  <c r="L279" i="1" s="1"/>
  <c r="L280" i="1" s="1"/>
  <c r="L281" i="1" s="1"/>
  <c r="L282" i="1" s="1"/>
  <c r="L283" i="1" s="1"/>
  <c r="L284" i="1" s="1"/>
  <c r="L285" i="1" s="1"/>
  <c r="L286" i="1" s="1"/>
  <c r="L287" i="1" s="1"/>
  <c r="K276" i="1"/>
  <c r="K277" i="1" s="1"/>
  <c r="K278" i="1" s="1"/>
  <c r="K279" i="1" s="1"/>
  <c r="K280" i="1" s="1"/>
  <c r="K281" i="1" s="1"/>
  <c r="K282" i="1" s="1"/>
  <c r="K283" i="1" s="1"/>
  <c r="K284" i="1" s="1"/>
  <c r="K285" i="1" s="1"/>
  <c r="K286" i="1" s="1"/>
  <c r="K287" i="1" s="1"/>
  <c r="K288" i="1" s="1"/>
  <c r="K289" i="1" s="1"/>
  <c r="K290" i="1" s="1"/>
  <c r="K291" i="1" s="1"/>
  <c r="K292" i="1" s="1"/>
  <c r="K293" i="1" s="1"/>
  <c r="K294" i="1" s="1"/>
  <c r="K295" i="1" s="1"/>
  <c r="K296" i="1" s="1"/>
  <c r="K297" i="1" s="1"/>
  <c r="K298" i="1" s="1"/>
  <c r="K299" i="1" s="1"/>
  <c r="K300" i="1" s="1"/>
  <c r="K301" i="1" s="1"/>
  <c r="K302" i="1" s="1"/>
  <c r="K303" i="1" s="1"/>
  <c r="K304" i="1" s="1"/>
  <c r="K305" i="1" s="1"/>
  <c r="K306" i="1" s="1"/>
  <c r="K307" i="1" s="1"/>
  <c r="K308" i="1" s="1"/>
  <c r="K309" i="1" s="1"/>
  <c r="K310" i="1" s="1"/>
  <c r="K311" i="1" s="1"/>
  <c r="K312" i="1" s="1"/>
  <c r="K313" i="1" s="1"/>
  <c r="B276" i="1"/>
  <c r="B277" i="1" s="1"/>
  <c r="B278" i="1" s="1"/>
  <c r="B279" i="1" s="1"/>
  <c r="B280" i="1" s="1"/>
  <c r="B281" i="1" s="1"/>
  <c r="B282" i="1" s="1"/>
  <c r="B283" i="1" s="1"/>
  <c r="B284" i="1" s="1"/>
  <c r="B285" i="1" s="1"/>
  <c r="B286" i="1" s="1"/>
  <c r="B287" i="1" s="1"/>
  <c r="L250" i="1"/>
  <c r="L251" i="1" s="1"/>
  <c r="L252" i="1" s="1"/>
  <c r="L253" i="1" s="1"/>
  <c r="L254" i="1" s="1"/>
  <c r="L255" i="1" s="1"/>
  <c r="L256" i="1" s="1"/>
  <c r="L257" i="1" s="1"/>
  <c r="L258" i="1" s="1"/>
  <c r="L259" i="1" s="1"/>
  <c r="L260" i="1" s="1"/>
  <c r="L261" i="1" s="1"/>
  <c r="L263" i="1"/>
  <c r="L264" i="1" s="1"/>
  <c r="L265" i="1" s="1"/>
  <c r="L266" i="1" s="1"/>
  <c r="L267" i="1" s="1"/>
  <c r="L268" i="1" s="1"/>
  <c r="L269" i="1" s="1"/>
  <c r="L270" i="1" s="1"/>
  <c r="L271" i="1" s="1"/>
  <c r="L272" i="1" s="1"/>
  <c r="L273" i="1" s="1"/>
  <c r="L274" i="1" s="1"/>
  <c r="B263" i="1"/>
  <c r="B264" i="1" s="1"/>
  <c r="B265" i="1" s="1"/>
  <c r="B266" i="1" s="1"/>
  <c r="B267" i="1" s="1"/>
  <c r="B268" i="1" s="1"/>
  <c r="B269" i="1" s="1"/>
  <c r="B270" i="1" s="1"/>
  <c r="B271" i="1" s="1"/>
  <c r="B272" i="1" s="1"/>
  <c r="B273" i="1" s="1"/>
  <c r="B274" i="1" s="1"/>
  <c r="B250" i="1"/>
  <c r="B251" i="1" s="1"/>
  <c r="B252" i="1" s="1"/>
  <c r="B253" i="1" s="1"/>
  <c r="B254" i="1" s="1"/>
  <c r="B255" i="1" s="1"/>
  <c r="B256" i="1" s="1"/>
  <c r="B257" i="1" s="1"/>
  <c r="B258" i="1" s="1"/>
  <c r="B259" i="1" s="1"/>
  <c r="B260" i="1" s="1"/>
  <c r="B261" i="1" s="1"/>
  <c r="L237" i="1"/>
  <c r="L238" i="1" s="1"/>
  <c r="L239" i="1" s="1"/>
  <c r="L240" i="1" s="1"/>
  <c r="L241" i="1" s="1"/>
  <c r="L242" i="1" s="1"/>
  <c r="L243" i="1" s="1"/>
  <c r="L244" i="1" s="1"/>
  <c r="L245" i="1" s="1"/>
  <c r="L246" i="1" s="1"/>
  <c r="L247" i="1" s="1"/>
  <c r="L248" i="1" s="1"/>
  <c r="K237" i="1"/>
  <c r="K238" i="1" s="1"/>
  <c r="K239" i="1" s="1"/>
  <c r="K240" i="1" s="1"/>
  <c r="K241" i="1" s="1"/>
  <c r="K242" i="1" s="1"/>
  <c r="K243" i="1" s="1"/>
  <c r="K244" i="1" s="1"/>
  <c r="K245" i="1" s="1"/>
  <c r="K246" i="1" s="1"/>
  <c r="K247" i="1" s="1"/>
  <c r="K248" i="1" s="1"/>
  <c r="K249" i="1" s="1"/>
  <c r="K250" i="1" s="1"/>
  <c r="K251" i="1" s="1"/>
  <c r="K252" i="1" s="1"/>
  <c r="K253" i="1" s="1"/>
  <c r="K254" i="1" s="1"/>
  <c r="K255" i="1" s="1"/>
  <c r="K256" i="1" s="1"/>
  <c r="K257" i="1" s="1"/>
  <c r="K258" i="1" s="1"/>
  <c r="K259" i="1" s="1"/>
  <c r="K260" i="1" s="1"/>
  <c r="K261" i="1" s="1"/>
  <c r="K262" i="1" s="1"/>
  <c r="K263" i="1" s="1"/>
  <c r="K264" i="1" s="1"/>
  <c r="K265" i="1" s="1"/>
  <c r="K266" i="1" s="1"/>
  <c r="K267" i="1" s="1"/>
  <c r="K268" i="1" s="1"/>
  <c r="K269" i="1" s="1"/>
  <c r="K270" i="1" s="1"/>
  <c r="K271" i="1" s="1"/>
  <c r="K272" i="1" s="1"/>
  <c r="K273" i="1" s="1"/>
  <c r="K274" i="1" s="1"/>
  <c r="B237" i="1"/>
  <c r="B238" i="1" s="1"/>
  <c r="B239" i="1" s="1"/>
  <c r="B240" i="1" s="1"/>
  <c r="B241" i="1" s="1"/>
  <c r="B242" i="1" s="1"/>
  <c r="B243" i="1" s="1"/>
  <c r="B244" i="1" s="1"/>
  <c r="B245" i="1" s="1"/>
  <c r="B246" i="1" s="1"/>
  <c r="B247" i="1" s="1"/>
  <c r="B248" i="1" s="1"/>
  <c r="E236" i="1"/>
  <c r="E197" i="1"/>
  <c r="D203" i="1" s="1"/>
  <c r="E158" i="1"/>
  <c r="E119" i="1"/>
  <c r="G119" i="1" s="1"/>
  <c r="E80" i="1"/>
  <c r="E54" i="1"/>
  <c r="D67" i="1" s="1"/>
  <c r="E41" i="1"/>
  <c r="D47" i="1" s="1"/>
  <c r="E15" i="1"/>
  <c r="G15" i="1" s="1"/>
  <c r="H80" i="5" l="1"/>
  <c r="F3" i="5"/>
  <c r="G2" i="5"/>
  <c r="G106" i="3"/>
  <c r="F86" i="3"/>
  <c r="F29" i="3"/>
  <c r="G80" i="3"/>
  <c r="G28" i="3"/>
  <c r="F112" i="3"/>
  <c r="H328" i="1"/>
  <c r="H331" i="1" s="1"/>
  <c r="H335" i="1" s="1"/>
  <c r="H337" i="1" s="1"/>
  <c r="H339" i="1" s="1"/>
  <c r="H327" i="1"/>
  <c r="G197" i="1"/>
  <c r="G236" i="1"/>
  <c r="D164" i="1"/>
  <c r="E164" i="1" s="1"/>
  <c r="G164" i="1" s="1"/>
  <c r="G158" i="1"/>
  <c r="G54" i="1"/>
  <c r="G80" i="1"/>
  <c r="G41" i="1"/>
  <c r="E47" i="1"/>
  <c r="G47" i="1" s="1"/>
  <c r="F47" i="1"/>
  <c r="E67" i="1"/>
  <c r="D68" i="1" s="1"/>
  <c r="F67" i="1"/>
  <c r="D86" i="1"/>
  <c r="D125" i="1"/>
  <c r="D21" i="1"/>
  <c r="D21" i="3" s="1"/>
  <c r="F21" i="3" s="1"/>
  <c r="E203" i="1"/>
  <c r="G203" i="1" s="1"/>
  <c r="F203" i="1"/>
  <c r="D237" i="1"/>
  <c r="D54" i="3"/>
  <c r="E54" i="3" s="1"/>
  <c r="F3" i="4"/>
  <c r="G2" i="4"/>
  <c r="H81" i="4"/>
  <c r="H210" i="3"/>
  <c r="H211" i="3"/>
  <c r="H58" i="4"/>
  <c r="H62" i="4" s="1"/>
  <c r="H64" i="4" s="1"/>
  <c r="H66" i="4" s="1"/>
  <c r="H67" i="4"/>
  <c r="H188" i="3"/>
  <c r="H192" i="3" s="1"/>
  <c r="H194" i="3" s="1"/>
  <c r="H196" i="3" s="1"/>
  <c r="M184" i="3"/>
  <c r="M185" i="3" s="1"/>
  <c r="M186" i="3" s="1"/>
  <c r="M187" i="3" s="1"/>
  <c r="M188" i="3" s="1"/>
  <c r="M189" i="3" s="1"/>
  <c r="M190" i="3" s="1"/>
  <c r="M191" i="3" s="1"/>
  <c r="M192" i="3" s="1"/>
  <c r="M193" i="3" s="1"/>
  <c r="M194" i="3" s="1"/>
  <c r="M195" i="3" s="1"/>
  <c r="M196" i="3" s="1"/>
  <c r="D249" i="1"/>
  <c r="D132" i="3"/>
  <c r="D15" i="4"/>
  <c r="F15" i="4" s="1"/>
  <c r="D41" i="3"/>
  <c r="H6" i="5"/>
  <c r="H10" i="5" s="1"/>
  <c r="H12" i="5" s="1"/>
  <c r="H14" i="5" s="1"/>
  <c r="D15" i="5"/>
  <c r="J3" i="5"/>
  <c r="D4" i="5"/>
  <c r="M15" i="5"/>
  <c r="M16" i="5" s="1"/>
  <c r="M17" i="5" s="1"/>
  <c r="M18" i="5" s="1"/>
  <c r="M19" i="5" s="1"/>
  <c r="M20" i="5" s="1"/>
  <c r="M21" i="5" s="1"/>
  <c r="M22" i="5" s="1"/>
  <c r="M23" i="5" s="1"/>
  <c r="M24" i="5" s="1"/>
  <c r="M25" i="5" s="1"/>
  <c r="M26" i="5" s="1"/>
  <c r="M27" i="5" s="1"/>
  <c r="H28" i="5"/>
  <c r="H29" i="5"/>
  <c r="H19" i="5"/>
  <c r="H23" i="5" s="1"/>
  <c r="H25" i="5" s="1"/>
  <c r="H27" i="5" s="1"/>
  <c r="J2" i="5"/>
  <c r="D8" i="5"/>
  <c r="M2" i="5"/>
  <c r="M3" i="5" s="1"/>
  <c r="M4" i="5" s="1"/>
  <c r="M5" i="5" s="1"/>
  <c r="M6" i="5" s="1"/>
  <c r="M7" i="5" s="1"/>
  <c r="M8" i="5" s="1"/>
  <c r="M9" i="5" s="1"/>
  <c r="M10" i="5" s="1"/>
  <c r="M11" i="5" s="1"/>
  <c r="M12" i="5" s="1"/>
  <c r="M13" i="5" s="1"/>
  <c r="M14" i="5" s="1"/>
  <c r="H41" i="4"/>
  <c r="H42" i="4"/>
  <c r="H45" i="4" s="1"/>
  <c r="H49" i="4" s="1"/>
  <c r="H51" i="4" s="1"/>
  <c r="H53" i="4" s="1"/>
  <c r="M2" i="4"/>
  <c r="M3" i="4" s="1"/>
  <c r="M4" i="4" s="1"/>
  <c r="M5" i="4" s="1"/>
  <c r="M6" i="4" s="1"/>
  <c r="M7" i="4" s="1"/>
  <c r="M8" i="4" s="1"/>
  <c r="M9" i="4" s="1"/>
  <c r="M10" i="4" s="1"/>
  <c r="M11" i="4" s="1"/>
  <c r="M12" i="4" s="1"/>
  <c r="M13" i="4" s="1"/>
  <c r="M14" i="4" s="1"/>
  <c r="H6" i="4"/>
  <c r="H10" i="4" s="1"/>
  <c r="H12" i="4" s="1"/>
  <c r="H14" i="4" s="1"/>
  <c r="D8" i="4"/>
  <c r="F8" i="4" s="1"/>
  <c r="J3" i="4"/>
  <c r="D4" i="4"/>
  <c r="F4" i="4" s="1"/>
  <c r="J2" i="4"/>
  <c r="M15" i="4"/>
  <c r="M16" i="4" s="1"/>
  <c r="M17" i="4" s="1"/>
  <c r="M18" i="4" s="1"/>
  <c r="M19" i="4" s="1"/>
  <c r="M20" i="4" s="1"/>
  <c r="M21" i="4" s="1"/>
  <c r="M22" i="4" s="1"/>
  <c r="M23" i="4" s="1"/>
  <c r="M24" i="4" s="1"/>
  <c r="M25" i="4" s="1"/>
  <c r="M26" i="4" s="1"/>
  <c r="M27" i="4" s="1"/>
  <c r="H19" i="4"/>
  <c r="H23" i="4" s="1"/>
  <c r="H25" i="4" s="1"/>
  <c r="H27" i="4" s="1"/>
  <c r="E15" i="3"/>
  <c r="G15" i="3" s="1"/>
  <c r="H162" i="3"/>
  <c r="H166" i="3" s="1"/>
  <c r="H168" i="3" s="1"/>
  <c r="H170" i="3" s="1"/>
  <c r="M158" i="3"/>
  <c r="M159" i="3" s="1"/>
  <c r="M160" i="3" s="1"/>
  <c r="M161" i="3" s="1"/>
  <c r="M162" i="3" s="1"/>
  <c r="M163" i="3" s="1"/>
  <c r="M164" i="3" s="1"/>
  <c r="M165" i="3" s="1"/>
  <c r="M166" i="3" s="1"/>
  <c r="M167" i="3" s="1"/>
  <c r="M168" i="3" s="1"/>
  <c r="M169" i="3" s="1"/>
  <c r="M170" i="3" s="1"/>
  <c r="M132" i="3"/>
  <c r="M133" i="3" s="1"/>
  <c r="M134" i="3" s="1"/>
  <c r="M135" i="3" s="1"/>
  <c r="M136" i="3" s="1"/>
  <c r="M137" i="3" s="1"/>
  <c r="M138" i="3" s="1"/>
  <c r="M139" i="3" s="1"/>
  <c r="M140" i="3" s="1"/>
  <c r="M141" i="3" s="1"/>
  <c r="M142" i="3" s="1"/>
  <c r="M143" i="3" s="1"/>
  <c r="M144" i="3" s="1"/>
  <c r="H136" i="3"/>
  <c r="H140" i="3" s="1"/>
  <c r="H142" i="3" s="1"/>
  <c r="H144" i="3" s="1"/>
  <c r="J106" i="3"/>
  <c r="J112" i="3"/>
  <c r="D113" i="3"/>
  <c r="D119" i="3"/>
  <c r="D107" i="3"/>
  <c r="H110" i="3"/>
  <c r="H114" i="3" s="1"/>
  <c r="H116" i="3" s="1"/>
  <c r="H118" i="3" s="1"/>
  <c r="H119" i="3"/>
  <c r="M119" i="3" s="1"/>
  <c r="M120" i="3" s="1"/>
  <c r="M121" i="3" s="1"/>
  <c r="M122" i="3" s="1"/>
  <c r="M123" i="3" s="1"/>
  <c r="M124" i="3" s="1"/>
  <c r="M125" i="3" s="1"/>
  <c r="M126" i="3" s="1"/>
  <c r="M127" i="3" s="1"/>
  <c r="M128" i="3" s="1"/>
  <c r="M129" i="3" s="1"/>
  <c r="M130" i="3" s="1"/>
  <c r="M131" i="3" s="1"/>
  <c r="J80" i="3"/>
  <c r="M80" i="3"/>
  <c r="M81" i="3" s="1"/>
  <c r="M82" i="3" s="1"/>
  <c r="M83" i="3" s="1"/>
  <c r="M84" i="3" s="1"/>
  <c r="M85" i="3" s="1"/>
  <c r="M86" i="3" s="1"/>
  <c r="M87" i="3" s="1"/>
  <c r="M88" i="3" s="1"/>
  <c r="M89" i="3" s="1"/>
  <c r="M90" i="3" s="1"/>
  <c r="M91" i="3" s="1"/>
  <c r="M92" i="3" s="1"/>
  <c r="D93" i="3"/>
  <c r="J86" i="3"/>
  <c r="D87" i="3"/>
  <c r="D81" i="3"/>
  <c r="H84" i="3"/>
  <c r="H88" i="3" s="1"/>
  <c r="H90" i="3" s="1"/>
  <c r="H92" i="3" s="1"/>
  <c r="H58" i="3"/>
  <c r="H62" i="3" s="1"/>
  <c r="H64" i="3" s="1"/>
  <c r="H66" i="3" s="1"/>
  <c r="H41" i="3"/>
  <c r="M41" i="3" s="1"/>
  <c r="M42" i="3" s="1"/>
  <c r="M43" i="3" s="1"/>
  <c r="M44" i="3" s="1"/>
  <c r="M45" i="3" s="1"/>
  <c r="M46" i="3" s="1"/>
  <c r="M47" i="3" s="1"/>
  <c r="M48" i="3" s="1"/>
  <c r="M49" i="3" s="1"/>
  <c r="M50" i="3" s="1"/>
  <c r="M51" i="3" s="1"/>
  <c r="M52" i="3" s="1"/>
  <c r="M53" i="3" s="1"/>
  <c r="M54" i="3"/>
  <c r="M55" i="3" s="1"/>
  <c r="M56" i="3" s="1"/>
  <c r="M57" i="3" s="1"/>
  <c r="M58" i="3" s="1"/>
  <c r="M59" i="3" s="1"/>
  <c r="M60" i="3" s="1"/>
  <c r="M61" i="3" s="1"/>
  <c r="M62" i="3" s="1"/>
  <c r="M63" i="3" s="1"/>
  <c r="M64" i="3" s="1"/>
  <c r="M65" i="3" s="1"/>
  <c r="M66" i="3" s="1"/>
  <c r="H32" i="3"/>
  <c r="H36" i="3" s="1"/>
  <c r="H38" i="3" s="1"/>
  <c r="H40" i="3" s="1"/>
  <c r="J29" i="3"/>
  <c r="D30" i="3"/>
  <c r="J28" i="3"/>
  <c r="D34" i="3"/>
  <c r="M15" i="3"/>
  <c r="M16" i="3" s="1"/>
  <c r="M17" i="3" s="1"/>
  <c r="M18" i="3" s="1"/>
  <c r="M19" i="3" s="1"/>
  <c r="M20" i="3" s="1"/>
  <c r="M21" i="3" s="1"/>
  <c r="M22" i="3" s="1"/>
  <c r="M23" i="3" s="1"/>
  <c r="M24" i="3" s="1"/>
  <c r="M25" i="3" s="1"/>
  <c r="M26" i="3" s="1"/>
  <c r="M27" i="3" s="1"/>
  <c r="H19" i="3"/>
  <c r="H23" i="3" s="1"/>
  <c r="H25" i="3" s="1"/>
  <c r="H27" i="3" s="1"/>
  <c r="M2" i="3"/>
  <c r="M3" i="3" s="1"/>
  <c r="M4" i="3" s="1"/>
  <c r="M5" i="3" s="1"/>
  <c r="M6" i="3" s="1"/>
  <c r="M7" i="3" s="1"/>
  <c r="M8" i="3" s="1"/>
  <c r="M9" i="3" s="1"/>
  <c r="M10" i="3" s="1"/>
  <c r="M11" i="3" s="1"/>
  <c r="M12" i="3" s="1"/>
  <c r="M13" i="3" s="1"/>
  <c r="M14" i="3" s="1"/>
  <c r="H6" i="3"/>
  <c r="H10" i="3" s="1"/>
  <c r="H12" i="3" s="1"/>
  <c r="H14" i="3" s="1"/>
  <c r="H396" i="1"/>
  <c r="H400" i="1" s="1"/>
  <c r="H402" i="1" s="1"/>
  <c r="H404" i="1" s="1"/>
  <c r="M392" i="1"/>
  <c r="M393" i="1" s="1"/>
  <c r="M394" i="1" s="1"/>
  <c r="M395" i="1" s="1"/>
  <c r="M396" i="1" s="1"/>
  <c r="M397" i="1" s="1"/>
  <c r="M398" i="1" s="1"/>
  <c r="M399" i="1" s="1"/>
  <c r="M400" i="1" s="1"/>
  <c r="M401" i="1" s="1"/>
  <c r="M402" i="1" s="1"/>
  <c r="M403" i="1" s="1"/>
  <c r="M404" i="1" s="1"/>
  <c r="H419" i="1"/>
  <c r="H409" i="1"/>
  <c r="H413" i="1" s="1"/>
  <c r="H415" i="1" s="1"/>
  <c r="H417" i="1" s="1"/>
  <c r="H418" i="1"/>
  <c r="M405" i="1"/>
  <c r="M406" i="1" s="1"/>
  <c r="M407" i="1" s="1"/>
  <c r="M408" i="1" s="1"/>
  <c r="M409" i="1" s="1"/>
  <c r="M410" i="1" s="1"/>
  <c r="M411" i="1" s="1"/>
  <c r="M412" i="1" s="1"/>
  <c r="M413" i="1" s="1"/>
  <c r="M414" i="1" s="1"/>
  <c r="M415" i="1" s="1"/>
  <c r="M416" i="1" s="1"/>
  <c r="M417" i="1" s="1"/>
  <c r="H357" i="1"/>
  <c r="H361" i="1" s="1"/>
  <c r="H363" i="1" s="1"/>
  <c r="H365" i="1" s="1"/>
  <c r="H366" i="1"/>
  <c r="H379" i="1" s="1"/>
  <c r="M379" i="1" s="1"/>
  <c r="M380" i="1" s="1"/>
  <c r="M381" i="1" s="1"/>
  <c r="M382" i="1" s="1"/>
  <c r="M383" i="1" s="1"/>
  <c r="M384" i="1" s="1"/>
  <c r="M385" i="1" s="1"/>
  <c r="M386" i="1" s="1"/>
  <c r="M387" i="1" s="1"/>
  <c r="M388" i="1" s="1"/>
  <c r="M389" i="1" s="1"/>
  <c r="M390" i="1" s="1"/>
  <c r="M391" i="1" s="1"/>
  <c r="H380" i="1"/>
  <c r="H383" i="1" s="1"/>
  <c r="H387" i="1" s="1"/>
  <c r="H389" i="1" s="1"/>
  <c r="H391" i="1" s="1"/>
  <c r="H370" i="1"/>
  <c r="H374" i="1" s="1"/>
  <c r="H376" i="1" s="1"/>
  <c r="H378" i="1" s="1"/>
  <c r="H289" i="1"/>
  <c r="H292" i="1" s="1"/>
  <c r="H296" i="1" s="1"/>
  <c r="H298" i="1" s="1"/>
  <c r="H300" i="1" s="1"/>
  <c r="H288" i="1"/>
  <c r="H301" i="1" s="1"/>
  <c r="M301" i="1" s="1"/>
  <c r="M302" i="1" s="1"/>
  <c r="M303" i="1" s="1"/>
  <c r="M304" i="1" s="1"/>
  <c r="M305" i="1" s="1"/>
  <c r="M306" i="1" s="1"/>
  <c r="M307" i="1" s="1"/>
  <c r="M308" i="1" s="1"/>
  <c r="M309" i="1" s="1"/>
  <c r="M310" i="1" s="1"/>
  <c r="M311" i="1" s="1"/>
  <c r="M312" i="1" s="1"/>
  <c r="M313" i="1" s="1"/>
  <c r="D242" i="1"/>
  <c r="H240" i="1"/>
  <c r="H244" i="1" s="1"/>
  <c r="H246" i="1" s="1"/>
  <c r="H248" i="1" s="1"/>
  <c r="H250" i="1"/>
  <c r="J236" i="1"/>
  <c r="H249" i="1"/>
  <c r="D198" i="1"/>
  <c r="D210" i="1"/>
  <c r="D159" i="1"/>
  <c r="D171" i="1"/>
  <c r="D132" i="1"/>
  <c r="D93" i="1"/>
  <c r="D120" i="1"/>
  <c r="D81" i="1"/>
  <c r="D42" i="1"/>
  <c r="D60" i="1"/>
  <c r="D55" i="1"/>
  <c r="D28" i="1"/>
  <c r="D16" i="1"/>
  <c r="F16" i="1" s="1"/>
  <c r="M80" i="5" l="1"/>
  <c r="M81" i="5" s="1"/>
  <c r="M82" i="5" s="1"/>
  <c r="M83" i="5" s="1"/>
  <c r="M84" i="5" s="1"/>
  <c r="M85" i="5" s="1"/>
  <c r="M86" i="5" s="1"/>
  <c r="M87" i="5" s="1"/>
  <c r="M88" i="5" s="1"/>
  <c r="M89" i="5" s="1"/>
  <c r="M90" i="5" s="1"/>
  <c r="M91" i="5" s="1"/>
  <c r="M92" i="5" s="1"/>
  <c r="H93" i="5"/>
  <c r="E4" i="5"/>
  <c r="G4" i="5" s="1"/>
  <c r="F4" i="5"/>
  <c r="E8" i="5"/>
  <c r="G8" i="5" s="1"/>
  <c r="F8" i="5"/>
  <c r="E15" i="5"/>
  <c r="J15" i="5" s="1"/>
  <c r="F15" i="5"/>
  <c r="H214" i="3"/>
  <c r="H218" i="3" s="1"/>
  <c r="H220" i="3" s="1"/>
  <c r="H222" i="3" s="1"/>
  <c r="H224" i="3"/>
  <c r="H227" i="3" s="1"/>
  <c r="H231" i="3" s="1"/>
  <c r="H233" i="3" s="1"/>
  <c r="H235" i="3" s="1"/>
  <c r="M210" i="3"/>
  <c r="M211" i="3" s="1"/>
  <c r="M212" i="3" s="1"/>
  <c r="M213" i="3" s="1"/>
  <c r="M214" i="3" s="1"/>
  <c r="M215" i="3" s="1"/>
  <c r="M216" i="3" s="1"/>
  <c r="M217" i="3" s="1"/>
  <c r="M218" i="3" s="1"/>
  <c r="M219" i="3" s="1"/>
  <c r="M220" i="3" s="1"/>
  <c r="M221" i="3" s="1"/>
  <c r="M222" i="3" s="1"/>
  <c r="H223" i="3"/>
  <c r="M223" i="3" s="1"/>
  <c r="M224" i="3" s="1"/>
  <c r="M225" i="3" s="1"/>
  <c r="M226" i="3" s="1"/>
  <c r="M227" i="3" s="1"/>
  <c r="M228" i="3" s="1"/>
  <c r="M229" i="3" s="1"/>
  <c r="M230" i="3" s="1"/>
  <c r="M231" i="3" s="1"/>
  <c r="M232" i="3" s="1"/>
  <c r="M233" i="3" s="1"/>
  <c r="M234" i="3" s="1"/>
  <c r="M235" i="3" s="1"/>
  <c r="E34" i="3"/>
  <c r="G34" i="3" s="1"/>
  <c r="F34" i="3"/>
  <c r="E41" i="3"/>
  <c r="D42" i="3" s="1"/>
  <c r="F41" i="3"/>
  <c r="E81" i="3"/>
  <c r="G81" i="3" s="1"/>
  <c r="F81" i="3"/>
  <c r="E107" i="3"/>
  <c r="G107" i="3" s="1"/>
  <c r="F107" i="3"/>
  <c r="E30" i="3"/>
  <c r="G30" i="3" s="1"/>
  <c r="F30" i="3"/>
  <c r="E87" i="3"/>
  <c r="G87" i="3" s="1"/>
  <c r="F87" i="3"/>
  <c r="E119" i="3"/>
  <c r="G119" i="3" s="1"/>
  <c r="F119" i="3"/>
  <c r="E132" i="3"/>
  <c r="G132" i="3" s="1"/>
  <c r="F132" i="3"/>
  <c r="E113" i="3"/>
  <c r="G113" i="3" s="1"/>
  <c r="F113" i="3"/>
  <c r="E93" i="3"/>
  <c r="D94" i="3" s="1"/>
  <c r="F93" i="3"/>
  <c r="D67" i="3"/>
  <c r="G54" i="3"/>
  <c r="D73" i="1"/>
  <c r="E73" i="1" s="1"/>
  <c r="G73" i="1" s="1"/>
  <c r="H341" i="1"/>
  <c r="H344" i="1" s="1"/>
  <c r="H348" i="1" s="1"/>
  <c r="H350" i="1" s="1"/>
  <c r="H352" i="1" s="1"/>
  <c r="H340" i="1"/>
  <c r="M340" i="1" s="1"/>
  <c r="M341" i="1" s="1"/>
  <c r="M342" i="1" s="1"/>
  <c r="M343" i="1" s="1"/>
  <c r="M344" i="1" s="1"/>
  <c r="M345" i="1" s="1"/>
  <c r="M346" i="1" s="1"/>
  <c r="M347" i="1" s="1"/>
  <c r="M348" i="1" s="1"/>
  <c r="M349" i="1" s="1"/>
  <c r="M350" i="1" s="1"/>
  <c r="M351" i="1" s="1"/>
  <c r="M352" i="1" s="1"/>
  <c r="M327" i="1"/>
  <c r="M328" i="1" s="1"/>
  <c r="M329" i="1" s="1"/>
  <c r="M330" i="1" s="1"/>
  <c r="M331" i="1" s="1"/>
  <c r="M332" i="1" s="1"/>
  <c r="M333" i="1" s="1"/>
  <c r="M334" i="1" s="1"/>
  <c r="M335" i="1" s="1"/>
  <c r="M336" i="1" s="1"/>
  <c r="M337" i="1" s="1"/>
  <c r="M338" i="1" s="1"/>
  <c r="M339" i="1" s="1"/>
  <c r="F164" i="1"/>
  <c r="G67" i="1"/>
  <c r="D55" i="3"/>
  <c r="E120" i="1"/>
  <c r="F120" i="1"/>
  <c r="E249" i="1"/>
  <c r="D262" i="1" s="1"/>
  <c r="F249" i="1"/>
  <c r="E21" i="1"/>
  <c r="G21" i="1" s="1"/>
  <c r="F21" i="1"/>
  <c r="E55" i="1"/>
  <c r="G55" i="1" s="1"/>
  <c r="F55" i="1"/>
  <c r="D165" i="1"/>
  <c r="E28" i="1"/>
  <c r="D34" i="1" s="1"/>
  <c r="F28" i="1"/>
  <c r="E81" i="1"/>
  <c r="G81" i="1" s="1"/>
  <c r="F81" i="1"/>
  <c r="E86" i="1"/>
  <c r="G86" i="1" s="1"/>
  <c r="F86" i="1"/>
  <c r="E132" i="1"/>
  <c r="D145" i="1" s="1"/>
  <c r="F132" i="1"/>
  <c r="E171" i="1"/>
  <c r="F171" i="1"/>
  <c r="E68" i="1"/>
  <c r="G68" i="1" s="1"/>
  <c r="F68" i="1"/>
  <c r="E159" i="1"/>
  <c r="G159" i="1" s="1"/>
  <c r="F159" i="1"/>
  <c r="E242" i="1"/>
  <c r="G242" i="1" s="1"/>
  <c r="F242" i="1"/>
  <c r="E237" i="1"/>
  <c r="F237" i="1"/>
  <c r="E93" i="1"/>
  <c r="F93" i="1"/>
  <c r="E60" i="1"/>
  <c r="G60" i="1" s="1"/>
  <c r="F60" i="1"/>
  <c r="E210" i="1"/>
  <c r="D216" i="1" s="1"/>
  <c r="F210" i="1"/>
  <c r="E125" i="1"/>
  <c r="G125" i="1" s="1"/>
  <c r="F125" i="1"/>
  <c r="D48" i="1"/>
  <c r="E42" i="1"/>
  <c r="F42" i="1"/>
  <c r="E198" i="1"/>
  <c r="F198" i="1"/>
  <c r="D204" i="1"/>
  <c r="D60" i="3"/>
  <c r="J54" i="3"/>
  <c r="M41" i="4"/>
  <c r="M42" i="4" s="1"/>
  <c r="M43" i="4" s="1"/>
  <c r="M44" i="4" s="1"/>
  <c r="M45" i="4" s="1"/>
  <c r="M46" i="4" s="1"/>
  <c r="M47" i="4" s="1"/>
  <c r="M48" i="4" s="1"/>
  <c r="M49" i="4" s="1"/>
  <c r="M50" i="4" s="1"/>
  <c r="M51" i="4" s="1"/>
  <c r="M52" i="4" s="1"/>
  <c r="M53" i="4" s="1"/>
  <c r="E4" i="4"/>
  <c r="G4" i="4" s="1"/>
  <c r="E8" i="4"/>
  <c r="G8" i="4" s="1"/>
  <c r="E15" i="4"/>
  <c r="J15" i="4" s="1"/>
  <c r="H84" i="4"/>
  <c r="H88" i="4" s="1"/>
  <c r="H90" i="4" s="1"/>
  <c r="H92" i="4" s="1"/>
  <c r="H94" i="4"/>
  <c r="M67" i="4"/>
  <c r="M68" i="4" s="1"/>
  <c r="M69" i="4" s="1"/>
  <c r="M70" i="4" s="1"/>
  <c r="M71" i="4" s="1"/>
  <c r="M72" i="4" s="1"/>
  <c r="M73" i="4" s="1"/>
  <c r="M74" i="4" s="1"/>
  <c r="M75" i="4" s="1"/>
  <c r="M76" i="4" s="1"/>
  <c r="M77" i="4" s="1"/>
  <c r="M78" i="4" s="1"/>
  <c r="M79" i="4" s="1"/>
  <c r="H80" i="4"/>
  <c r="M418" i="1"/>
  <c r="M419" i="1" s="1"/>
  <c r="M420" i="1" s="1"/>
  <c r="M421" i="1" s="1"/>
  <c r="M422" i="1" s="1"/>
  <c r="M423" i="1" s="1"/>
  <c r="M424" i="1" s="1"/>
  <c r="M425" i="1" s="1"/>
  <c r="M426" i="1" s="1"/>
  <c r="M427" i="1" s="1"/>
  <c r="M428" i="1" s="1"/>
  <c r="M429" i="1" s="1"/>
  <c r="M430" i="1" s="1"/>
  <c r="H431" i="1"/>
  <c r="H422" i="1"/>
  <c r="H426" i="1" s="1"/>
  <c r="H428" i="1" s="1"/>
  <c r="H430" i="1" s="1"/>
  <c r="H432" i="1"/>
  <c r="M28" i="5"/>
  <c r="M29" i="5" s="1"/>
  <c r="M30" i="5" s="1"/>
  <c r="M31" i="5" s="1"/>
  <c r="M32" i="5" s="1"/>
  <c r="M33" i="5" s="1"/>
  <c r="M34" i="5" s="1"/>
  <c r="M35" i="5" s="1"/>
  <c r="M36" i="5" s="1"/>
  <c r="M37" i="5" s="1"/>
  <c r="M38" i="5" s="1"/>
  <c r="M39" i="5" s="1"/>
  <c r="M40" i="5" s="1"/>
  <c r="H41" i="5"/>
  <c r="H42" i="5"/>
  <c r="H32" i="5"/>
  <c r="H36" i="5" s="1"/>
  <c r="H38" i="5" s="1"/>
  <c r="H40" i="5" s="1"/>
  <c r="D5" i="5"/>
  <c r="E16" i="1"/>
  <c r="D16" i="3"/>
  <c r="F16" i="3" s="1"/>
  <c r="J107" i="3"/>
  <c r="M366" i="1"/>
  <c r="M367" i="1" s="1"/>
  <c r="M368" i="1" s="1"/>
  <c r="M369" i="1" s="1"/>
  <c r="M370" i="1" s="1"/>
  <c r="M371" i="1" s="1"/>
  <c r="M372" i="1" s="1"/>
  <c r="M373" i="1" s="1"/>
  <c r="M374" i="1" s="1"/>
  <c r="M375" i="1" s="1"/>
  <c r="M376" i="1" s="1"/>
  <c r="M377" i="1" s="1"/>
  <c r="M378" i="1" s="1"/>
  <c r="H302" i="1"/>
  <c r="H305" i="1" s="1"/>
  <c r="H309" i="1" s="1"/>
  <c r="H311" i="1" s="1"/>
  <c r="H313" i="1" s="1"/>
  <c r="M288" i="1"/>
  <c r="M289" i="1" s="1"/>
  <c r="M290" i="1" s="1"/>
  <c r="M291" i="1" s="1"/>
  <c r="M292" i="1" s="1"/>
  <c r="M293" i="1" s="1"/>
  <c r="M294" i="1" s="1"/>
  <c r="M295" i="1" s="1"/>
  <c r="M296" i="1" s="1"/>
  <c r="M297" i="1" s="1"/>
  <c r="M298" i="1" s="1"/>
  <c r="M299" i="1" s="1"/>
  <c r="M300" i="1" s="1"/>
  <c r="H262" i="1"/>
  <c r="M262" i="1" s="1"/>
  <c r="M263" i="1" s="1"/>
  <c r="M264" i="1" s="1"/>
  <c r="M265" i="1" s="1"/>
  <c r="M266" i="1" s="1"/>
  <c r="M267" i="1" s="1"/>
  <c r="M268" i="1" s="1"/>
  <c r="M269" i="1" s="1"/>
  <c r="M270" i="1" s="1"/>
  <c r="M271" i="1" s="1"/>
  <c r="M272" i="1" s="1"/>
  <c r="M273" i="1" s="1"/>
  <c r="M274" i="1" s="1"/>
  <c r="M249" i="1"/>
  <c r="M250" i="1" s="1"/>
  <c r="M251" i="1" s="1"/>
  <c r="M252" i="1" s="1"/>
  <c r="M253" i="1" s="1"/>
  <c r="M254" i="1" s="1"/>
  <c r="M255" i="1" s="1"/>
  <c r="M256" i="1" s="1"/>
  <c r="M257" i="1" s="1"/>
  <c r="M258" i="1" s="1"/>
  <c r="M259" i="1" s="1"/>
  <c r="M260" i="1" s="1"/>
  <c r="M261" i="1" s="1"/>
  <c r="H253" i="1"/>
  <c r="H257" i="1" s="1"/>
  <c r="H259" i="1" s="1"/>
  <c r="H261" i="1" s="1"/>
  <c r="H263" i="1"/>
  <c r="H266" i="1" s="1"/>
  <c r="H270" i="1" s="1"/>
  <c r="H272" i="1" s="1"/>
  <c r="H274" i="1" s="1"/>
  <c r="M93" i="5" l="1"/>
  <c r="M94" i="5" s="1"/>
  <c r="M95" i="5" s="1"/>
  <c r="M96" i="5" s="1"/>
  <c r="M97" i="5" s="1"/>
  <c r="M98" i="5" s="1"/>
  <c r="M99" i="5" s="1"/>
  <c r="M100" i="5" s="1"/>
  <c r="M101" i="5" s="1"/>
  <c r="M102" i="5" s="1"/>
  <c r="M103" i="5" s="1"/>
  <c r="M104" i="5" s="1"/>
  <c r="M105" i="5" s="1"/>
  <c r="D9" i="5"/>
  <c r="F9" i="5" s="1"/>
  <c r="D21" i="5"/>
  <c r="E21" i="5" s="1"/>
  <c r="J4" i="5"/>
  <c r="D145" i="3"/>
  <c r="F145" i="3" s="1"/>
  <c r="D138" i="3"/>
  <c r="E138" i="3" s="1"/>
  <c r="G138" i="3" s="1"/>
  <c r="D125" i="3"/>
  <c r="F125" i="3" s="1"/>
  <c r="J8" i="5"/>
  <c r="D16" i="5"/>
  <c r="E16" i="5" s="1"/>
  <c r="D17" i="5" s="1"/>
  <c r="H45" i="5"/>
  <c r="H49" i="5" s="1"/>
  <c r="H51" i="5" s="1"/>
  <c r="H53" i="5" s="1"/>
  <c r="H55" i="5"/>
  <c r="M41" i="5"/>
  <c r="M42" i="5" s="1"/>
  <c r="M43" i="5" s="1"/>
  <c r="M44" i="5" s="1"/>
  <c r="M45" i="5" s="1"/>
  <c r="M46" i="5" s="1"/>
  <c r="M47" i="5" s="1"/>
  <c r="M48" i="5" s="1"/>
  <c r="M49" i="5" s="1"/>
  <c r="M50" i="5" s="1"/>
  <c r="M51" i="5" s="1"/>
  <c r="M52" i="5" s="1"/>
  <c r="M53" i="5" s="1"/>
  <c r="M54" i="5"/>
  <c r="M55" i="5" s="1"/>
  <c r="M56" i="5" s="1"/>
  <c r="M57" i="5" s="1"/>
  <c r="M58" i="5" s="1"/>
  <c r="M59" i="5" s="1"/>
  <c r="M60" i="5" s="1"/>
  <c r="M61" i="5" s="1"/>
  <c r="M62" i="5" s="1"/>
  <c r="M63" i="5" s="1"/>
  <c r="M64" i="5" s="1"/>
  <c r="M65" i="5" s="1"/>
  <c r="M66" i="5" s="1"/>
  <c r="D82" i="3"/>
  <c r="E82" i="3" s="1"/>
  <c r="D28" i="5"/>
  <c r="G15" i="5"/>
  <c r="E5" i="5"/>
  <c r="G5" i="5" s="1"/>
  <c r="F5" i="5"/>
  <c r="J81" i="3"/>
  <c r="J93" i="3"/>
  <c r="D88" i="3"/>
  <c r="E88" i="3" s="1"/>
  <c r="G88" i="3" s="1"/>
  <c r="J119" i="3"/>
  <c r="D133" i="3"/>
  <c r="F133" i="3" s="1"/>
  <c r="D120" i="3"/>
  <c r="E120" i="3" s="1"/>
  <c r="G120" i="3" s="1"/>
  <c r="J132" i="3"/>
  <c r="D108" i="3"/>
  <c r="F108" i="3" s="1"/>
  <c r="D158" i="3"/>
  <c r="E158" i="3" s="1"/>
  <c r="J30" i="3"/>
  <c r="J41" i="3"/>
  <c r="J87" i="3"/>
  <c r="D35" i="3"/>
  <c r="E35" i="3" s="1"/>
  <c r="J34" i="3"/>
  <c r="E42" i="3"/>
  <c r="D43" i="3" s="1"/>
  <c r="F42" i="3"/>
  <c r="J113" i="3"/>
  <c r="E94" i="3"/>
  <c r="J94" i="3" s="1"/>
  <c r="F94" i="3"/>
  <c r="E55" i="3"/>
  <c r="D56" i="3" s="1"/>
  <c r="F55" i="3"/>
  <c r="E67" i="3"/>
  <c r="F67" i="3"/>
  <c r="D114" i="3"/>
  <c r="D99" i="3"/>
  <c r="G93" i="3"/>
  <c r="D47" i="3"/>
  <c r="G41" i="3"/>
  <c r="E60" i="3"/>
  <c r="D61" i="3" s="1"/>
  <c r="F60" i="3"/>
  <c r="D31" i="3"/>
  <c r="D250" i="1"/>
  <c r="E250" i="1" s="1"/>
  <c r="G250" i="1" s="1"/>
  <c r="F73" i="1"/>
  <c r="H435" i="1"/>
  <c r="H439" i="1" s="1"/>
  <c r="H441" i="1" s="1"/>
  <c r="H443" i="1" s="1"/>
  <c r="H445" i="1"/>
  <c r="M431" i="1"/>
  <c r="M432" i="1" s="1"/>
  <c r="M433" i="1" s="1"/>
  <c r="M434" i="1" s="1"/>
  <c r="M435" i="1" s="1"/>
  <c r="M436" i="1" s="1"/>
  <c r="M437" i="1" s="1"/>
  <c r="M438" i="1" s="1"/>
  <c r="M439" i="1" s="1"/>
  <c r="M440" i="1" s="1"/>
  <c r="M441" i="1" s="1"/>
  <c r="M442" i="1" s="1"/>
  <c r="M443" i="1" s="1"/>
  <c r="H444" i="1"/>
  <c r="D243" i="1"/>
  <c r="E243" i="1" s="1"/>
  <c r="G243" i="1" s="1"/>
  <c r="D29" i="1"/>
  <c r="E29" i="1" s="1"/>
  <c r="G29" i="1" s="1"/>
  <c r="D211" i="1"/>
  <c r="E211" i="1" s="1"/>
  <c r="G211" i="1" s="1"/>
  <c r="D223" i="1"/>
  <c r="E223" i="1" s="1"/>
  <c r="D138" i="1"/>
  <c r="E138" i="1" s="1"/>
  <c r="G138" i="1" s="1"/>
  <c r="D133" i="1"/>
  <c r="F133" i="1" s="1"/>
  <c r="J242" i="1"/>
  <c r="G42" i="1"/>
  <c r="G93" i="1"/>
  <c r="G120" i="1"/>
  <c r="G237" i="1"/>
  <c r="G171" i="1"/>
  <c r="G198" i="1"/>
  <c r="D255" i="1"/>
  <c r="F255" i="1" s="1"/>
  <c r="G249" i="1"/>
  <c r="G16" i="1"/>
  <c r="G210" i="1"/>
  <c r="G132" i="1"/>
  <c r="G28" i="1"/>
  <c r="J249" i="1"/>
  <c r="D106" i="1"/>
  <c r="F106" i="1" s="1"/>
  <c r="D177" i="1"/>
  <c r="E177" i="1" s="1"/>
  <c r="G177" i="1" s="1"/>
  <c r="D94" i="1"/>
  <c r="F94" i="1" s="1"/>
  <c r="D99" i="1"/>
  <c r="E262" i="1"/>
  <c r="F262" i="1"/>
  <c r="E48" i="1"/>
  <c r="G48" i="1" s="1"/>
  <c r="F48" i="1"/>
  <c r="D82" i="1"/>
  <c r="D56" i="1"/>
  <c r="D74" i="1"/>
  <c r="E34" i="1"/>
  <c r="G34" i="1" s="1"/>
  <c r="F34" i="1"/>
  <c r="D199" i="1"/>
  <c r="E204" i="1"/>
  <c r="G204" i="1" s="1"/>
  <c r="F204" i="1"/>
  <c r="D126" i="1"/>
  <c r="D22" i="1"/>
  <c r="E21" i="3"/>
  <c r="G21" i="3" s="1"/>
  <c r="D172" i="1"/>
  <c r="D184" i="1"/>
  <c r="E216" i="1"/>
  <c r="G216" i="1" s="1"/>
  <c r="F216" i="1"/>
  <c r="E145" i="1"/>
  <c r="D146" i="1" s="1"/>
  <c r="F145" i="1"/>
  <c r="D238" i="1"/>
  <c r="J237" i="1"/>
  <c r="D69" i="1"/>
  <c r="D43" i="1"/>
  <c r="D61" i="1"/>
  <c r="D160" i="1"/>
  <c r="D87" i="1"/>
  <c r="E165" i="1"/>
  <c r="G165" i="1" s="1"/>
  <c r="F165" i="1"/>
  <c r="D121" i="1"/>
  <c r="D17" i="1"/>
  <c r="E17" i="1" s="1"/>
  <c r="G17" i="1" s="1"/>
  <c r="G15" i="4"/>
  <c r="D9" i="4"/>
  <c r="F9" i="4" s="1"/>
  <c r="D5" i="4"/>
  <c r="F5" i="4" s="1"/>
  <c r="J4" i="4"/>
  <c r="D28" i="4"/>
  <c r="F28" i="4" s="1"/>
  <c r="D21" i="4"/>
  <c r="F21" i="4" s="1"/>
  <c r="D16" i="4"/>
  <c r="F16" i="4" s="1"/>
  <c r="J8" i="4"/>
  <c r="H97" i="4"/>
  <c r="H101" i="4" s="1"/>
  <c r="H103" i="4" s="1"/>
  <c r="H105" i="4" s="1"/>
  <c r="H107" i="4"/>
  <c r="M80" i="4"/>
  <c r="M81" i="4" s="1"/>
  <c r="M82" i="4" s="1"/>
  <c r="M83" i="4" s="1"/>
  <c r="M84" i="4" s="1"/>
  <c r="M85" i="4" s="1"/>
  <c r="M86" i="4" s="1"/>
  <c r="M87" i="4" s="1"/>
  <c r="M88" i="4" s="1"/>
  <c r="M89" i="4" s="1"/>
  <c r="M90" i="4" s="1"/>
  <c r="M91" i="4" s="1"/>
  <c r="M92" i="4" s="1"/>
  <c r="H93" i="4"/>
  <c r="E16" i="3"/>
  <c r="G16" i="3" s="1"/>
  <c r="E145" i="3" l="1"/>
  <c r="D151" i="3" s="1"/>
  <c r="F151" i="3" s="1"/>
  <c r="F21" i="5"/>
  <c r="E9" i="5"/>
  <c r="G9" i="5" s="1"/>
  <c r="M106" i="5"/>
  <c r="M107" i="5" s="1"/>
  <c r="M108" i="5" s="1"/>
  <c r="M109" i="5" s="1"/>
  <c r="M110" i="5" s="1"/>
  <c r="M111" i="5" s="1"/>
  <c r="M112" i="5" s="1"/>
  <c r="M113" i="5" s="1"/>
  <c r="M114" i="5" s="1"/>
  <c r="M115" i="5" s="1"/>
  <c r="M116" i="5" s="1"/>
  <c r="M117" i="5" s="1"/>
  <c r="M118" i="5" s="1"/>
  <c r="H119" i="5"/>
  <c r="F138" i="3"/>
  <c r="E125" i="3"/>
  <c r="G125" i="3" s="1"/>
  <c r="F16" i="5"/>
  <c r="D6" i="5"/>
  <c r="F6" i="5" s="1"/>
  <c r="J5" i="5"/>
  <c r="H58" i="5"/>
  <c r="H62" i="5" s="1"/>
  <c r="H64" i="5" s="1"/>
  <c r="H66" i="5" s="1"/>
  <c r="H68" i="5"/>
  <c r="F82" i="3"/>
  <c r="F88" i="3"/>
  <c r="E133" i="3"/>
  <c r="D134" i="3" s="1"/>
  <c r="F134" i="3" s="1"/>
  <c r="E108" i="3"/>
  <c r="G108" i="3" s="1"/>
  <c r="D89" i="3"/>
  <c r="E89" i="3" s="1"/>
  <c r="G89" i="3" s="1"/>
  <c r="J88" i="3"/>
  <c r="G82" i="3"/>
  <c r="D83" i="3"/>
  <c r="E83" i="3" s="1"/>
  <c r="G83" i="3" s="1"/>
  <c r="F120" i="3"/>
  <c r="D22" i="5"/>
  <c r="G21" i="5"/>
  <c r="J9" i="5"/>
  <c r="J21" i="5"/>
  <c r="E28" i="5"/>
  <c r="F28" i="5"/>
  <c r="E17" i="5"/>
  <c r="D18" i="5" s="1"/>
  <c r="F17" i="5"/>
  <c r="J16" i="5"/>
  <c r="G16" i="5"/>
  <c r="D139" i="3"/>
  <c r="F139" i="3" s="1"/>
  <c r="D164" i="3"/>
  <c r="E164" i="3" s="1"/>
  <c r="G164" i="3" s="1"/>
  <c r="J158" i="3"/>
  <c r="D171" i="3"/>
  <c r="E171" i="3" s="1"/>
  <c r="G171" i="3" s="1"/>
  <c r="F158" i="3"/>
  <c r="G35" i="3"/>
  <c r="D36" i="3"/>
  <c r="E36" i="3" s="1"/>
  <c r="J82" i="3"/>
  <c r="D121" i="3"/>
  <c r="E121" i="3" s="1"/>
  <c r="J120" i="3"/>
  <c r="F35" i="3"/>
  <c r="J138" i="3"/>
  <c r="D159" i="3"/>
  <c r="E159" i="3" s="1"/>
  <c r="J35" i="3"/>
  <c r="E61" i="3"/>
  <c r="J61" i="3" s="1"/>
  <c r="F61" i="3"/>
  <c r="J67" i="3"/>
  <c r="G67" i="3"/>
  <c r="D73" i="3"/>
  <c r="D68" i="3"/>
  <c r="J60" i="3"/>
  <c r="G60" i="3"/>
  <c r="J55" i="3"/>
  <c r="G55" i="3"/>
  <c r="E99" i="3"/>
  <c r="F99" i="3"/>
  <c r="E114" i="3"/>
  <c r="F114" i="3"/>
  <c r="D95" i="3"/>
  <c r="G94" i="3"/>
  <c r="E43" i="3"/>
  <c r="F43" i="3"/>
  <c r="E56" i="3"/>
  <c r="D57" i="3" s="1"/>
  <c r="F56" i="3"/>
  <c r="E31" i="3"/>
  <c r="F31" i="3"/>
  <c r="E47" i="3"/>
  <c r="F47" i="3"/>
  <c r="J42" i="3"/>
  <c r="G42" i="3"/>
  <c r="D184" i="3"/>
  <c r="F184" i="3" s="1"/>
  <c r="G158" i="3"/>
  <c r="F250" i="1"/>
  <c r="M444" i="1"/>
  <c r="M445" i="1" s="1"/>
  <c r="M446" i="1" s="1"/>
  <c r="M447" i="1" s="1"/>
  <c r="M448" i="1" s="1"/>
  <c r="M449" i="1" s="1"/>
  <c r="M450" i="1" s="1"/>
  <c r="M451" i="1" s="1"/>
  <c r="M452" i="1" s="1"/>
  <c r="M453" i="1" s="1"/>
  <c r="M454" i="1" s="1"/>
  <c r="M455" i="1" s="1"/>
  <c r="M456" i="1" s="1"/>
  <c r="H457" i="1"/>
  <c r="M457" i="1" s="1"/>
  <c r="M458" i="1" s="1"/>
  <c r="M459" i="1" s="1"/>
  <c r="M460" i="1" s="1"/>
  <c r="M461" i="1" s="1"/>
  <c r="M462" i="1" s="1"/>
  <c r="M463" i="1" s="1"/>
  <c r="M464" i="1" s="1"/>
  <c r="M465" i="1" s="1"/>
  <c r="M466" i="1" s="1"/>
  <c r="M467" i="1" s="1"/>
  <c r="M468" i="1" s="1"/>
  <c r="M469" i="1" s="1"/>
  <c r="H448" i="1"/>
  <c r="H452" i="1" s="1"/>
  <c r="H454" i="1" s="1"/>
  <c r="H456" i="1" s="1"/>
  <c r="H458" i="1"/>
  <c r="H461" i="1" s="1"/>
  <c r="H465" i="1" s="1"/>
  <c r="H467" i="1" s="1"/>
  <c r="H469" i="1" s="1"/>
  <c r="F243" i="1"/>
  <c r="F29" i="1"/>
  <c r="F211" i="1"/>
  <c r="F223" i="1"/>
  <c r="F138" i="1"/>
  <c r="E133" i="1"/>
  <c r="G133" i="1" s="1"/>
  <c r="E106" i="1"/>
  <c r="D112" i="1" s="1"/>
  <c r="E255" i="1"/>
  <c r="J255" i="1" s="1"/>
  <c r="G262" i="1"/>
  <c r="G223" i="1"/>
  <c r="D268" i="1"/>
  <c r="E268" i="1" s="1"/>
  <c r="D151" i="1"/>
  <c r="E151" i="1" s="1"/>
  <c r="G151" i="1" s="1"/>
  <c r="G145" i="1"/>
  <c r="E94" i="1"/>
  <c r="G94" i="1" s="1"/>
  <c r="F177" i="1"/>
  <c r="D244" i="1"/>
  <c r="E244" i="1" s="1"/>
  <c r="G244" i="1" s="1"/>
  <c r="D229" i="1"/>
  <c r="E229" i="1" s="1"/>
  <c r="G229" i="1" s="1"/>
  <c r="D224" i="1"/>
  <c r="E224" i="1" s="1"/>
  <c r="G224" i="1" s="1"/>
  <c r="E22" i="1"/>
  <c r="G22" i="1" s="1"/>
  <c r="F22" i="1"/>
  <c r="D22" i="3"/>
  <c r="F22" i="3" s="1"/>
  <c r="D35" i="1"/>
  <c r="D251" i="1"/>
  <c r="D263" i="1"/>
  <c r="J250" i="1"/>
  <c r="D166" i="1"/>
  <c r="E43" i="1"/>
  <c r="F43" i="1"/>
  <c r="D217" i="1"/>
  <c r="E146" i="1"/>
  <c r="G146" i="1" s="1"/>
  <c r="F146" i="1"/>
  <c r="J243" i="1"/>
  <c r="E184" i="1"/>
  <c r="F184" i="1"/>
  <c r="D205" i="1"/>
  <c r="E82" i="1"/>
  <c r="G82" i="1" s="1"/>
  <c r="F82" i="1"/>
  <c r="E87" i="1"/>
  <c r="G87" i="1" s="1"/>
  <c r="F87" i="1"/>
  <c r="D30" i="1"/>
  <c r="E160" i="1"/>
  <c r="F160" i="1"/>
  <c r="D178" i="1"/>
  <c r="E172" i="1"/>
  <c r="F172" i="1"/>
  <c r="E74" i="1"/>
  <c r="G74" i="1" s="1"/>
  <c r="F74" i="1"/>
  <c r="F238" i="1"/>
  <c r="E238" i="1"/>
  <c r="G238" i="1" s="1"/>
  <c r="E99" i="1"/>
  <c r="G99" i="1" s="1"/>
  <c r="F99" i="1"/>
  <c r="J262" i="1"/>
  <c r="D17" i="3"/>
  <c r="F17" i="3" s="1"/>
  <c r="F17" i="1"/>
  <c r="D212" i="1"/>
  <c r="E199" i="1"/>
  <c r="G199" i="1" s="1"/>
  <c r="F199" i="1"/>
  <c r="D49" i="1"/>
  <c r="E69" i="1"/>
  <c r="F69" i="1"/>
  <c r="E126" i="1"/>
  <c r="G126" i="1" s="1"/>
  <c r="F126" i="1"/>
  <c r="E56" i="1"/>
  <c r="F56" i="1"/>
  <c r="D18" i="1"/>
  <c r="F18" i="1" s="1"/>
  <c r="D275" i="1"/>
  <c r="E121" i="1"/>
  <c r="F121" i="1"/>
  <c r="E61" i="1"/>
  <c r="G61" i="1" s="1"/>
  <c r="F61" i="1"/>
  <c r="D139" i="1"/>
  <c r="E9" i="4"/>
  <c r="G9" i="4" s="1"/>
  <c r="E5" i="4"/>
  <c r="G5" i="4" s="1"/>
  <c r="E21" i="4"/>
  <c r="G21" i="4" s="1"/>
  <c r="E28" i="4"/>
  <c r="E16" i="4"/>
  <c r="H110" i="4"/>
  <c r="H114" i="4" s="1"/>
  <c r="H116" i="4" s="1"/>
  <c r="H118" i="4" s="1"/>
  <c r="H120" i="4"/>
  <c r="H133" i="4" s="1"/>
  <c r="M93" i="4"/>
  <c r="M94" i="4" s="1"/>
  <c r="M95" i="4" s="1"/>
  <c r="M96" i="4" s="1"/>
  <c r="M97" i="4" s="1"/>
  <c r="M98" i="4" s="1"/>
  <c r="M99" i="4" s="1"/>
  <c r="M100" i="4" s="1"/>
  <c r="M101" i="4" s="1"/>
  <c r="M102" i="4" s="1"/>
  <c r="M103" i="4" s="1"/>
  <c r="M104" i="4" s="1"/>
  <c r="M105" i="4" s="1"/>
  <c r="H106" i="4"/>
  <c r="E17" i="3"/>
  <c r="G17" i="3" s="1"/>
  <c r="H232" i="1"/>
  <c r="H234" i="1"/>
  <c r="L224" i="1"/>
  <c r="L225" i="1" s="1"/>
  <c r="L226" i="1" s="1"/>
  <c r="L227" i="1" s="1"/>
  <c r="L228" i="1" s="1"/>
  <c r="L229" i="1" s="1"/>
  <c r="L230" i="1" s="1"/>
  <c r="L231" i="1" s="1"/>
  <c r="L232" i="1" s="1"/>
  <c r="L233" i="1" s="1"/>
  <c r="L234" i="1" s="1"/>
  <c r="L235" i="1" s="1"/>
  <c r="B224" i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H219" i="1"/>
  <c r="H221" i="1"/>
  <c r="L211" i="1"/>
  <c r="L212" i="1" s="1"/>
  <c r="L213" i="1" s="1"/>
  <c r="L214" i="1" s="1"/>
  <c r="L215" i="1" s="1"/>
  <c r="L216" i="1" s="1"/>
  <c r="L217" i="1" s="1"/>
  <c r="L218" i="1" s="1"/>
  <c r="L219" i="1" s="1"/>
  <c r="L220" i="1" s="1"/>
  <c r="L221" i="1" s="1"/>
  <c r="L222" i="1" s="1"/>
  <c r="B211" i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H206" i="1"/>
  <c r="H208" i="1"/>
  <c r="L198" i="1"/>
  <c r="L199" i="1" s="1"/>
  <c r="L200" i="1" s="1"/>
  <c r="L201" i="1" s="1"/>
  <c r="L202" i="1" s="1"/>
  <c r="L203" i="1" s="1"/>
  <c r="L204" i="1" s="1"/>
  <c r="L205" i="1" s="1"/>
  <c r="L206" i="1" s="1"/>
  <c r="L207" i="1" s="1"/>
  <c r="L208" i="1" s="1"/>
  <c r="L209" i="1" s="1"/>
  <c r="B198" i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H210" i="1"/>
  <c r="H193" i="1"/>
  <c r="H195" i="1"/>
  <c r="L185" i="1"/>
  <c r="L186" i="1" s="1"/>
  <c r="L187" i="1" s="1"/>
  <c r="L188" i="1" s="1"/>
  <c r="L189" i="1" s="1"/>
  <c r="L190" i="1" s="1"/>
  <c r="L191" i="1" s="1"/>
  <c r="L192" i="1" s="1"/>
  <c r="L193" i="1" s="1"/>
  <c r="L194" i="1" s="1"/>
  <c r="L195" i="1" s="1"/>
  <c r="L196" i="1" s="1"/>
  <c r="B185" i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H180" i="1"/>
  <c r="H182" i="1"/>
  <c r="L172" i="1"/>
  <c r="L173" i="1" s="1"/>
  <c r="L174" i="1" s="1"/>
  <c r="L175" i="1" s="1"/>
  <c r="L176" i="1" s="1"/>
  <c r="L177" i="1" s="1"/>
  <c r="L178" i="1" s="1"/>
  <c r="L179" i="1" s="1"/>
  <c r="L180" i="1" s="1"/>
  <c r="L181" i="1" s="1"/>
  <c r="L182" i="1" s="1"/>
  <c r="L183" i="1" s="1"/>
  <c r="B172" i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H167" i="1"/>
  <c r="H169" i="1"/>
  <c r="L159" i="1"/>
  <c r="L160" i="1" s="1"/>
  <c r="L161" i="1" s="1"/>
  <c r="L162" i="1" s="1"/>
  <c r="L163" i="1" s="1"/>
  <c r="L164" i="1" s="1"/>
  <c r="L165" i="1" s="1"/>
  <c r="L166" i="1" s="1"/>
  <c r="L167" i="1" s="1"/>
  <c r="L168" i="1" s="1"/>
  <c r="L169" i="1" s="1"/>
  <c r="L170" i="1" s="1"/>
  <c r="B159" i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H171" i="1"/>
  <c r="H154" i="1"/>
  <c r="H156" i="1"/>
  <c r="L146" i="1"/>
  <c r="L147" i="1" s="1"/>
  <c r="L148" i="1" s="1"/>
  <c r="L149" i="1" s="1"/>
  <c r="L150" i="1" s="1"/>
  <c r="L151" i="1" s="1"/>
  <c r="L152" i="1" s="1"/>
  <c r="L153" i="1" s="1"/>
  <c r="L154" i="1" s="1"/>
  <c r="L155" i="1" s="1"/>
  <c r="L156" i="1" s="1"/>
  <c r="L157" i="1" s="1"/>
  <c r="B146" i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H141" i="1"/>
  <c r="H143" i="1"/>
  <c r="L133" i="1"/>
  <c r="L134" i="1" s="1"/>
  <c r="L135" i="1" s="1"/>
  <c r="L136" i="1" s="1"/>
  <c r="L137" i="1" s="1"/>
  <c r="L138" i="1" s="1"/>
  <c r="L139" i="1" s="1"/>
  <c r="L140" i="1" s="1"/>
  <c r="L141" i="1" s="1"/>
  <c r="L142" i="1" s="1"/>
  <c r="L143" i="1" s="1"/>
  <c r="L144" i="1" s="1"/>
  <c r="B133" i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H128" i="1"/>
  <c r="H130" i="1"/>
  <c r="L120" i="1"/>
  <c r="L121" i="1" s="1"/>
  <c r="L122" i="1" s="1"/>
  <c r="L123" i="1" s="1"/>
  <c r="L124" i="1" s="1"/>
  <c r="L125" i="1" s="1"/>
  <c r="L126" i="1" s="1"/>
  <c r="L127" i="1" s="1"/>
  <c r="L128" i="1" s="1"/>
  <c r="L129" i="1" s="1"/>
  <c r="L130" i="1" s="1"/>
  <c r="L131" i="1" s="1"/>
  <c r="B120" i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H132" i="1"/>
  <c r="H115" i="1"/>
  <c r="H117" i="1"/>
  <c r="L107" i="1"/>
  <c r="L108" i="1" s="1"/>
  <c r="L109" i="1" s="1"/>
  <c r="L110" i="1" s="1"/>
  <c r="L111" i="1" s="1"/>
  <c r="L112" i="1" s="1"/>
  <c r="L113" i="1" s="1"/>
  <c r="L114" i="1" s="1"/>
  <c r="L115" i="1" s="1"/>
  <c r="L116" i="1" s="1"/>
  <c r="L117" i="1" s="1"/>
  <c r="L118" i="1" s="1"/>
  <c r="B107" i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H102" i="1"/>
  <c r="H104" i="1"/>
  <c r="L94" i="1"/>
  <c r="L95" i="1" s="1"/>
  <c r="L96" i="1" s="1"/>
  <c r="L97" i="1" s="1"/>
  <c r="L98" i="1" s="1"/>
  <c r="L99" i="1" s="1"/>
  <c r="L100" i="1" s="1"/>
  <c r="L101" i="1" s="1"/>
  <c r="L102" i="1" s="1"/>
  <c r="L103" i="1" s="1"/>
  <c r="L104" i="1" s="1"/>
  <c r="L105" i="1" s="1"/>
  <c r="B94" i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H89" i="1"/>
  <c r="H91" i="1"/>
  <c r="L81" i="1"/>
  <c r="L82" i="1" s="1"/>
  <c r="L83" i="1" s="1"/>
  <c r="L84" i="1" s="1"/>
  <c r="L85" i="1" s="1"/>
  <c r="L86" i="1" s="1"/>
  <c r="L87" i="1" s="1"/>
  <c r="L88" i="1" s="1"/>
  <c r="L89" i="1" s="1"/>
  <c r="L90" i="1" s="1"/>
  <c r="L91" i="1" s="1"/>
  <c r="L92" i="1" s="1"/>
  <c r="B81" i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H93" i="1"/>
  <c r="H76" i="1"/>
  <c r="H78" i="1"/>
  <c r="L68" i="1"/>
  <c r="L69" i="1" s="1"/>
  <c r="L70" i="1" s="1"/>
  <c r="L71" i="1" s="1"/>
  <c r="L72" i="1" s="1"/>
  <c r="L73" i="1" s="1"/>
  <c r="L74" i="1" s="1"/>
  <c r="L75" i="1" s="1"/>
  <c r="L76" i="1" s="1"/>
  <c r="L77" i="1" s="1"/>
  <c r="L78" i="1" s="1"/>
  <c r="L79" i="1" s="1"/>
  <c r="B68" i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H63" i="1"/>
  <c r="H65" i="1"/>
  <c r="L55" i="1"/>
  <c r="L56" i="1" s="1"/>
  <c r="L57" i="1" s="1"/>
  <c r="L58" i="1" s="1"/>
  <c r="L59" i="1" s="1"/>
  <c r="L60" i="1" s="1"/>
  <c r="L61" i="1" s="1"/>
  <c r="L62" i="1" s="1"/>
  <c r="L63" i="1" s="1"/>
  <c r="L64" i="1" s="1"/>
  <c r="L65" i="1" s="1"/>
  <c r="L66" i="1" s="1"/>
  <c r="B55" i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H50" i="1"/>
  <c r="H52" i="1"/>
  <c r="L42" i="1"/>
  <c r="L43" i="1" s="1"/>
  <c r="L44" i="1" s="1"/>
  <c r="L45" i="1" s="1"/>
  <c r="L46" i="1" s="1"/>
  <c r="L47" i="1" s="1"/>
  <c r="L48" i="1" s="1"/>
  <c r="L49" i="1" s="1"/>
  <c r="L50" i="1" s="1"/>
  <c r="L51" i="1" s="1"/>
  <c r="L52" i="1" s="1"/>
  <c r="L53" i="1" s="1"/>
  <c r="B42" i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H54" i="1"/>
  <c r="H37" i="1"/>
  <c r="H39" i="1"/>
  <c r="L29" i="1"/>
  <c r="L30" i="1" s="1"/>
  <c r="L31" i="1" s="1"/>
  <c r="L32" i="1" s="1"/>
  <c r="L33" i="1" s="1"/>
  <c r="L34" i="1" s="1"/>
  <c r="L35" i="1" s="1"/>
  <c r="L36" i="1" s="1"/>
  <c r="L37" i="1" s="1"/>
  <c r="L38" i="1" s="1"/>
  <c r="L39" i="1" s="1"/>
  <c r="L40" i="1" s="1"/>
  <c r="B29" i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H24" i="1"/>
  <c r="H26" i="1"/>
  <c r="H11" i="1"/>
  <c r="H13" i="1"/>
  <c r="H6" i="1"/>
  <c r="H10" i="1" s="1"/>
  <c r="H12" i="1" s="1"/>
  <c r="H14" i="1" s="1"/>
  <c r="M2" i="1"/>
  <c r="M3" i="1" s="1"/>
  <c r="M4" i="1" s="1"/>
  <c r="M5" i="1" s="1"/>
  <c r="M6" i="1" s="1"/>
  <c r="M7" i="1" s="1"/>
  <c r="M8" i="1" s="1"/>
  <c r="M9" i="1" s="1"/>
  <c r="M10" i="1" s="1"/>
  <c r="M11" i="1" s="1"/>
  <c r="M12" i="1" s="1"/>
  <c r="M13" i="1" s="1"/>
  <c r="M14" i="1" s="1"/>
  <c r="L16" i="1"/>
  <c r="L17" i="1" s="1"/>
  <c r="L18" i="1" s="1"/>
  <c r="B16" i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3" i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L3" i="1"/>
  <c r="L4" i="1" s="1"/>
  <c r="L5" i="1" s="1"/>
  <c r="L6" i="1" s="1"/>
  <c r="L7" i="1" s="1"/>
  <c r="L8" i="1" s="1"/>
  <c r="L9" i="1" s="1"/>
  <c r="L10" i="1" s="1"/>
  <c r="L11" i="1" s="1"/>
  <c r="L12" i="1" s="1"/>
  <c r="L13" i="1" s="1"/>
  <c r="L14" i="1" s="1"/>
  <c r="K3" i="1"/>
  <c r="K4" i="1" s="1"/>
  <c r="K5" i="1" s="1"/>
  <c r="K6" i="1" s="1"/>
  <c r="K7" i="1" s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K31" i="1" s="1"/>
  <c r="K32" i="1" s="1"/>
  <c r="K33" i="1" s="1"/>
  <c r="K34" i="1" s="1"/>
  <c r="K35" i="1" s="1"/>
  <c r="K36" i="1" s="1"/>
  <c r="K37" i="1" s="1"/>
  <c r="K38" i="1" s="1"/>
  <c r="K39" i="1" s="1"/>
  <c r="K40" i="1" s="1"/>
  <c r="K41" i="1" s="1"/>
  <c r="K42" i="1" s="1"/>
  <c r="K43" i="1" s="1"/>
  <c r="K44" i="1" s="1"/>
  <c r="K45" i="1" s="1"/>
  <c r="K46" i="1" s="1"/>
  <c r="K47" i="1" s="1"/>
  <c r="K48" i="1" s="1"/>
  <c r="K49" i="1" s="1"/>
  <c r="K50" i="1" s="1"/>
  <c r="K51" i="1" s="1"/>
  <c r="K52" i="1" s="1"/>
  <c r="K53" i="1" s="1"/>
  <c r="K54" i="1" s="1"/>
  <c r="K55" i="1" s="1"/>
  <c r="K56" i="1" s="1"/>
  <c r="K57" i="1" s="1"/>
  <c r="K58" i="1" s="1"/>
  <c r="K59" i="1" s="1"/>
  <c r="K60" i="1" s="1"/>
  <c r="K61" i="1" s="1"/>
  <c r="K62" i="1" s="1"/>
  <c r="K63" i="1" s="1"/>
  <c r="K64" i="1" s="1"/>
  <c r="K65" i="1" s="1"/>
  <c r="K66" i="1" s="1"/>
  <c r="K67" i="1" s="1"/>
  <c r="K68" i="1" s="1"/>
  <c r="K69" i="1" s="1"/>
  <c r="K70" i="1" s="1"/>
  <c r="K71" i="1" s="1"/>
  <c r="K72" i="1" s="1"/>
  <c r="K73" i="1" s="1"/>
  <c r="K74" i="1" s="1"/>
  <c r="K75" i="1" s="1"/>
  <c r="K76" i="1" s="1"/>
  <c r="K77" i="1" s="1"/>
  <c r="K78" i="1" s="1"/>
  <c r="K79" i="1" s="1"/>
  <c r="K80" i="1" s="1"/>
  <c r="K81" i="1" s="1"/>
  <c r="K82" i="1" s="1"/>
  <c r="K83" i="1" s="1"/>
  <c r="K84" i="1" s="1"/>
  <c r="K85" i="1" s="1"/>
  <c r="K86" i="1" s="1"/>
  <c r="K87" i="1" s="1"/>
  <c r="K88" i="1" s="1"/>
  <c r="K89" i="1" s="1"/>
  <c r="K90" i="1" s="1"/>
  <c r="K91" i="1" s="1"/>
  <c r="K92" i="1" s="1"/>
  <c r="K93" i="1" s="1"/>
  <c r="K94" i="1" s="1"/>
  <c r="K95" i="1" s="1"/>
  <c r="K96" i="1" s="1"/>
  <c r="K97" i="1" s="1"/>
  <c r="K98" i="1" s="1"/>
  <c r="K99" i="1" s="1"/>
  <c r="K100" i="1" s="1"/>
  <c r="K101" i="1" s="1"/>
  <c r="K102" i="1" s="1"/>
  <c r="K103" i="1" s="1"/>
  <c r="K104" i="1" s="1"/>
  <c r="K105" i="1" s="1"/>
  <c r="K106" i="1" s="1"/>
  <c r="K107" i="1" s="1"/>
  <c r="K108" i="1" s="1"/>
  <c r="K109" i="1" s="1"/>
  <c r="K110" i="1" s="1"/>
  <c r="K111" i="1" s="1"/>
  <c r="K112" i="1" s="1"/>
  <c r="K113" i="1" s="1"/>
  <c r="K114" i="1" s="1"/>
  <c r="K115" i="1" s="1"/>
  <c r="K116" i="1" s="1"/>
  <c r="K117" i="1" s="1"/>
  <c r="K118" i="1" s="1"/>
  <c r="K119" i="1" s="1"/>
  <c r="K120" i="1" s="1"/>
  <c r="K121" i="1" s="1"/>
  <c r="K122" i="1" s="1"/>
  <c r="K123" i="1" s="1"/>
  <c r="K124" i="1" s="1"/>
  <c r="K125" i="1" s="1"/>
  <c r="K126" i="1" s="1"/>
  <c r="K127" i="1" s="1"/>
  <c r="K128" i="1" s="1"/>
  <c r="K129" i="1" s="1"/>
  <c r="K130" i="1" s="1"/>
  <c r="K131" i="1" s="1"/>
  <c r="K132" i="1" s="1"/>
  <c r="K133" i="1" s="1"/>
  <c r="K134" i="1" s="1"/>
  <c r="K135" i="1" s="1"/>
  <c r="K136" i="1" s="1"/>
  <c r="K137" i="1" s="1"/>
  <c r="K138" i="1" s="1"/>
  <c r="K139" i="1" s="1"/>
  <c r="K140" i="1" s="1"/>
  <c r="K141" i="1" s="1"/>
  <c r="K142" i="1" s="1"/>
  <c r="K143" i="1" s="1"/>
  <c r="K144" i="1" s="1"/>
  <c r="K145" i="1" s="1"/>
  <c r="K146" i="1" s="1"/>
  <c r="K147" i="1" s="1"/>
  <c r="K148" i="1" s="1"/>
  <c r="K149" i="1" s="1"/>
  <c r="K150" i="1" s="1"/>
  <c r="K151" i="1" s="1"/>
  <c r="K152" i="1" s="1"/>
  <c r="K153" i="1" s="1"/>
  <c r="K154" i="1" s="1"/>
  <c r="K155" i="1" s="1"/>
  <c r="K156" i="1" s="1"/>
  <c r="K157" i="1" s="1"/>
  <c r="K158" i="1" s="1"/>
  <c r="K159" i="1" s="1"/>
  <c r="K160" i="1" s="1"/>
  <c r="K161" i="1" s="1"/>
  <c r="K162" i="1" s="1"/>
  <c r="K163" i="1" s="1"/>
  <c r="K164" i="1" s="1"/>
  <c r="K165" i="1" s="1"/>
  <c r="K166" i="1" s="1"/>
  <c r="K167" i="1" s="1"/>
  <c r="K168" i="1" s="1"/>
  <c r="K169" i="1" s="1"/>
  <c r="K170" i="1" s="1"/>
  <c r="K171" i="1" s="1"/>
  <c r="K172" i="1" s="1"/>
  <c r="K173" i="1" s="1"/>
  <c r="K174" i="1" s="1"/>
  <c r="K175" i="1" s="1"/>
  <c r="K176" i="1" s="1"/>
  <c r="K177" i="1" s="1"/>
  <c r="K178" i="1" s="1"/>
  <c r="K179" i="1" s="1"/>
  <c r="K180" i="1" s="1"/>
  <c r="K181" i="1" s="1"/>
  <c r="K182" i="1" s="1"/>
  <c r="K183" i="1" s="1"/>
  <c r="K184" i="1" s="1"/>
  <c r="K185" i="1" s="1"/>
  <c r="K186" i="1" s="1"/>
  <c r="K187" i="1" s="1"/>
  <c r="K188" i="1" s="1"/>
  <c r="K189" i="1" s="1"/>
  <c r="K190" i="1" s="1"/>
  <c r="K191" i="1" s="1"/>
  <c r="K192" i="1" s="1"/>
  <c r="K193" i="1" s="1"/>
  <c r="K194" i="1" s="1"/>
  <c r="K195" i="1" s="1"/>
  <c r="K196" i="1" s="1"/>
  <c r="K197" i="1" s="1"/>
  <c r="K198" i="1" s="1"/>
  <c r="K199" i="1" s="1"/>
  <c r="K200" i="1" s="1"/>
  <c r="K201" i="1" s="1"/>
  <c r="K202" i="1" s="1"/>
  <c r="K203" i="1" s="1"/>
  <c r="K204" i="1" s="1"/>
  <c r="K205" i="1" s="1"/>
  <c r="K206" i="1" s="1"/>
  <c r="K207" i="1" s="1"/>
  <c r="K208" i="1" s="1"/>
  <c r="K209" i="1" s="1"/>
  <c r="K210" i="1" s="1"/>
  <c r="K211" i="1" s="1"/>
  <c r="K212" i="1" s="1"/>
  <c r="K213" i="1" s="1"/>
  <c r="K214" i="1" s="1"/>
  <c r="K215" i="1" s="1"/>
  <c r="K216" i="1" s="1"/>
  <c r="K217" i="1" s="1"/>
  <c r="K218" i="1" s="1"/>
  <c r="K219" i="1" s="1"/>
  <c r="K220" i="1" s="1"/>
  <c r="K221" i="1" s="1"/>
  <c r="K222" i="1" s="1"/>
  <c r="K223" i="1" s="1"/>
  <c r="K224" i="1" s="1"/>
  <c r="K225" i="1" s="1"/>
  <c r="K226" i="1" s="1"/>
  <c r="K227" i="1" s="1"/>
  <c r="K228" i="1" s="1"/>
  <c r="K229" i="1" s="1"/>
  <c r="K230" i="1" s="1"/>
  <c r="K231" i="1" s="1"/>
  <c r="K232" i="1" s="1"/>
  <c r="K233" i="1" s="1"/>
  <c r="K234" i="1" s="1"/>
  <c r="K235" i="1" s="1"/>
  <c r="E2" i="1"/>
  <c r="M119" i="5" l="1"/>
  <c r="M120" i="5" s="1"/>
  <c r="M121" i="5" s="1"/>
  <c r="M122" i="5" s="1"/>
  <c r="M123" i="5" s="1"/>
  <c r="M124" i="5" s="1"/>
  <c r="M125" i="5" s="1"/>
  <c r="M126" i="5" s="1"/>
  <c r="M127" i="5" s="1"/>
  <c r="M128" i="5" s="1"/>
  <c r="M129" i="5" s="1"/>
  <c r="M130" i="5" s="1"/>
  <c r="M131" i="5" s="1"/>
  <c r="H132" i="5"/>
  <c r="M132" i="5" s="1"/>
  <c r="M133" i="5" s="1"/>
  <c r="M134" i="5" s="1"/>
  <c r="M135" i="5" s="1"/>
  <c r="M136" i="5" s="1"/>
  <c r="M137" i="5" s="1"/>
  <c r="M138" i="5" s="1"/>
  <c r="M139" i="5" s="1"/>
  <c r="M140" i="5" s="1"/>
  <c r="M141" i="5" s="1"/>
  <c r="M142" i="5" s="1"/>
  <c r="M143" i="5" s="1"/>
  <c r="M144" i="5" s="1"/>
  <c r="D146" i="3"/>
  <c r="F146" i="3" s="1"/>
  <c r="E151" i="3"/>
  <c r="D152" i="3" s="1"/>
  <c r="F152" i="3" s="1"/>
  <c r="D10" i="5"/>
  <c r="F10" i="5" s="1"/>
  <c r="G145" i="3"/>
  <c r="J145" i="3"/>
  <c r="E6" i="5"/>
  <c r="G6" i="5" s="1"/>
  <c r="J125" i="3"/>
  <c r="D126" i="3"/>
  <c r="E126" i="3" s="1"/>
  <c r="H71" i="5"/>
  <c r="H75" i="5" s="1"/>
  <c r="H77" i="5" s="1"/>
  <c r="H79" i="5" s="1"/>
  <c r="H81" i="5"/>
  <c r="E134" i="3"/>
  <c r="D135" i="3" s="1"/>
  <c r="E135" i="3" s="1"/>
  <c r="J135" i="3" s="1"/>
  <c r="G133" i="3"/>
  <c r="J133" i="3"/>
  <c r="D109" i="3"/>
  <c r="E109" i="3" s="1"/>
  <c r="F89" i="3"/>
  <c r="E139" i="3"/>
  <c r="G139" i="3" s="1"/>
  <c r="J108" i="3"/>
  <c r="F164" i="3"/>
  <c r="F83" i="3"/>
  <c r="F171" i="3"/>
  <c r="F121" i="3"/>
  <c r="E18" i="5"/>
  <c r="J18" i="5" s="1"/>
  <c r="F18" i="5"/>
  <c r="J17" i="5"/>
  <c r="G17" i="5"/>
  <c r="E22" i="5"/>
  <c r="F22" i="5"/>
  <c r="E10" i="5"/>
  <c r="G28" i="5"/>
  <c r="D29" i="5"/>
  <c r="D34" i="5"/>
  <c r="D41" i="5"/>
  <c r="J28" i="5"/>
  <c r="G36" i="3"/>
  <c r="J36" i="3"/>
  <c r="D37" i="3"/>
  <c r="E37" i="3" s="1"/>
  <c r="G37" i="3" s="1"/>
  <c r="F36" i="3"/>
  <c r="J83" i="3"/>
  <c r="G121" i="3"/>
  <c r="J121" i="3"/>
  <c r="D122" i="3"/>
  <c r="F122" i="3" s="1"/>
  <c r="D90" i="3"/>
  <c r="E90" i="3" s="1"/>
  <c r="J89" i="3"/>
  <c r="D84" i="3"/>
  <c r="E84" i="3" s="1"/>
  <c r="G159" i="3"/>
  <c r="J159" i="3"/>
  <c r="D160" i="3"/>
  <c r="F160" i="3" s="1"/>
  <c r="F159" i="3"/>
  <c r="J164" i="3"/>
  <c r="D165" i="3"/>
  <c r="E165" i="3" s="1"/>
  <c r="G165" i="3" s="1"/>
  <c r="D44" i="3"/>
  <c r="G43" i="3"/>
  <c r="J47" i="3"/>
  <c r="G47" i="3"/>
  <c r="D48" i="3"/>
  <c r="E95" i="3"/>
  <c r="F95" i="3"/>
  <c r="E68" i="3"/>
  <c r="F68" i="3"/>
  <c r="E73" i="3"/>
  <c r="F73" i="3"/>
  <c r="E152" i="3"/>
  <c r="G31" i="3"/>
  <c r="J31" i="3"/>
  <c r="D32" i="3"/>
  <c r="J43" i="3"/>
  <c r="D172" i="3"/>
  <c r="E184" i="3"/>
  <c r="G184" i="3" s="1"/>
  <c r="J56" i="3"/>
  <c r="G56" i="3"/>
  <c r="D62" i="3"/>
  <c r="G61" i="3"/>
  <c r="G99" i="3"/>
  <c r="D100" i="3"/>
  <c r="J99" i="3"/>
  <c r="G114" i="3"/>
  <c r="J114" i="3"/>
  <c r="D115" i="3"/>
  <c r="J171" i="3"/>
  <c r="E57" i="3"/>
  <c r="F57" i="3"/>
  <c r="D177" i="3"/>
  <c r="J139" i="3"/>
  <c r="E146" i="3"/>
  <c r="J151" i="3"/>
  <c r="D134" i="1"/>
  <c r="F134" i="1" s="1"/>
  <c r="E18" i="1"/>
  <c r="G18" i="1" s="1"/>
  <c r="D107" i="1"/>
  <c r="E107" i="1" s="1"/>
  <c r="G107" i="1" s="1"/>
  <c r="G106" i="1"/>
  <c r="F151" i="1"/>
  <c r="G255" i="1"/>
  <c r="D256" i="1"/>
  <c r="E256" i="1" s="1"/>
  <c r="G256" i="1" s="1"/>
  <c r="D95" i="1"/>
  <c r="F95" i="1" s="1"/>
  <c r="F268" i="1"/>
  <c r="J268" i="1"/>
  <c r="G268" i="1"/>
  <c r="G43" i="1"/>
  <c r="G172" i="1"/>
  <c r="G2" i="1"/>
  <c r="G69" i="1"/>
  <c r="G56" i="1"/>
  <c r="G160" i="1"/>
  <c r="G184" i="1"/>
  <c r="G121" i="1"/>
  <c r="F244" i="1"/>
  <c r="J244" i="1"/>
  <c r="D245" i="1"/>
  <c r="E245" i="1" s="1"/>
  <c r="F229" i="1"/>
  <c r="F224" i="1"/>
  <c r="D18" i="3"/>
  <c r="F18" i="3" s="1"/>
  <c r="D122" i="1"/>
  <c r="D127" i="1"/>
  <c r="D200" i="1"/>
  <c r="D100" i="1"/>
  <c r="D225" i="1"/>
  <c r="E30" i="1"/>
  <c r="F30" i="1"/>
  <c r="D83" i="1"/>
  <c r="D44" i="1"/>
  <c r="E251" i="1"/>
  <c r="F251" i="1"/>
  <c r="D70" i="1"/>
  <c r="E212" i="1"/>
  <c r="F212" i="1"/>
  <c r="D173" i="1"/>
  <c r="D88" i="1"/>
  <c r="D147" i="1"/>
  <c r="E166" i="1"/>
  <c r="G166" i="1" s="1"/>
  <c r="F166" i="1"/>
  <c r="E35" i="1"/>
  <c r="G35" i="1" s="1"/>
  <c r="F35" i="1"/>
  <c r="F275" i="1"/>
  <c r="E275" i="1"/>
  <c r="J238" i="1"/>
  <c r="D239" i="1"/>
  <c r="E139" i="1"/>
  <c r="G139" i="1" s="1"/>
  <c r="F139" i="1"/>
  <c r="E49" i="1"/>
  <c r="G49" i="1" s="1"/>
  <c r="F49" i="1"/>
  <c r="E178" i="1"/>
  <c r="G178" i="1" s="1"/>
  <c r="F178" i="1"/>
  <c r="D152" i="1"/>
  <c r="E205" i="1"/>
  <c r="G205" i="1" s="1"/>
  <c r="F205" i="1"/>
  <c r="D269" i="1"/>
  <c r="E263" i="1"/>
  <c r="G263" i="1" s="1"/>
  <c r="F263" i="1"/>
  <c r="D23" i="1"/>
  <c r="E22" i="3"/>
  <c r="G22" i="3" s="1"/>
  <c r="D62" i="1"/>
  <c r="D57" i="1"/>
  <c r="E112" i="1"/>
  <c r="G112" i="1" s="1"/>
  <c r="F112" i="1"/>
  <c r="D75" i="1"/>
  <c r="D161" i="1"/>
  <c r="D190" i="1"/>
  <c r="D185" i="1"/>
  <c r="E217" i="1"/>
  <c r="G217" i="1" s="1"/>
  <c r="F217" i="1"/>
  <c r="D230" i="1"/>
  <c r="E2" i="3"/>
  <c r="H136" i="4"/>
  <c r="H140" i="4" s="1"/>
  <c r="H142" i="4" s="1"/>
  <c r="H144" i="4" s="1"/>
  <c r="G28" i="4"/>
  <c r="D6" i="4"/>
  <c r="F6" i="4" s="1"/>
  <c r="D22" i="4"/>
  <c r="F22" i="4" s="1"/>
  <c r="D29" i="4"/>
  <c r="F29" i="4" s="1"/>
  <c r="J5" i="4"/>
  <c r="J9" i="4"/>
  <c r="D10" i="4"/>
  <c r="F10" i="4" s="1"/>
  <c r="J28" i="4"/>
  <c r="J16" i="4"/>
  <c r="G16" i="4"/>
  <c r="D41" i="4"/>
  <c r="F41" i="4" s="1"/>
  <c r="D17" i="4"/>
  <c r="F17" i="4" s="1"/>
  <c r="D34" i="4"/>
  <c r="F34" i="4" s="1"/>
  <c r="J21" i="4"/>
  <c r="H123" i="4"/>
  <c r="H127" i="4" s="1"/>
  <c r="H129" i="4" s="1"/>
  <c r="H131" i="4" s="1"/>
  <c r="M106" i="4"/>
  <c r="M107" i="4" s="1"/>
  <c r="M108" i="4" s="1"/>
  <c r="M109" i="4" s="1"/>
  <c r="M110" i="4" s="1"/>
  <c r="M111" i="4" s="1"/>
  <c r="M112" i="4" s="1"/>
  <c r="M113" i="4" s="1"/>
  <c r="M114" i="4" s="1"/>
  <c r="M115" i="4" s="1"/>
  <c r="M116" i="4" s="1"/>
  <c r="M117" i="4" s="1"/>
  <c r="M118" i="4" s="1"/>
  <c r="H119" i="4"/>
  <c r="D8" i="1"/>
  <c r="F8" i="1" s="1"/>
  <c r="D3" i="1"/>
  <c r="F3" i="1" s="1"/>
  <c r="J158" i="1"/>
  <c r="H184" i="1"/>
  <c r="M184" i="1" s="1"/>
  <c r="M185" i="1" s="1"/>
  <c r="M186" i="1" s="1"/>
  <c r="M187" i="1" s="1"/>
  <c r="M188" i="1" s="1"/>
  <c r="M189" i="1" s="1"/>
  <c r="M190" i="1" s="1"/>
  <c r="M191" i="1" s="1"/>
  <c r="M192" i="1" s="1"/>
  <c r="M193" i="1" s="1"/>
  <c r="M194" i="1" s="1"/>
  <c r="M195" i="1" s="1"/>
  <c r="M196" i="1" s="1"/>
  <c r="M171" i="1"/>
  <c r="M172" i="1" s="1"/>
  <c r="M173" i="1" s="1"/>
  <c r="M174" i="1" s="1"/>
  <c r="M175" i="1" s="1"/>
  <c r="M176" i="1" s="1"/>
  <c r="M177" i="1" s="1"/>
  <c r="M178" i="1" s="1"/>
  <c r="M179" i="1" s="1"/>
  <c r="M180" i="1" s="1"/>
  <c r="M181" i="1" s="1"/>
  <c r="M182" i="1" s="1"/>
  <c r="M183" i="1" s="1"/>
  <c r="H223" i="1"/>
  <c r="M210" i="1"/>
  <c r="M211" i="1" s="1"/>
  <c r="M212" i="1" s="1"/>
  <c r="M213" i="1" s="1"/>
  <c r="M214" i="1" s="1"/>
  <c r="M215" i="1" s="1"/>
  <c r="M216" i="1" s="1"/>
  <c r="M217" i="1" s="1"/>
  <c r="M218" i="1" s="1"/>
  <c r="M219" i="1" s="1"/>
  <c r="M220" i="1" s="1"/>
  <c r="M221" i="1" s="1"/>
  <c r="M222" i="1" s="1"/>
  <c r="J197" i="1"/>
  <c r="M158" i="1"/>
  <c r="M159" i="1" s="1"/>
  <c r="M160" i="1" s="1"/>
  <c r="M161" i="1" s="1"/>
  <c r="M162" i="1" s="1"/>
  <c r="M163" i="1" s="1"/>
  <c r="M164" i="1" s="1"/>
  <c r="M165" i="1" s="1"/>
  <c r="M166" i="1" s="1"/>
  <c r="M167" i="1" s="1"/>
  <c r="M168" i="1" s="1"/>
  <c r="M169" i="1" s="1"/>
  <c r="M170" i="1" s="1"/>
  <c r="M197" i="1"/>
  <c r="M198" i="1" s="1"/>
  <c r="M199" i="1" s="1"/>
  <c r="M200" i="1" s="1"/>
  <c r="M201" i="1" s="1"/>
  <c r="M202" i="1" s="1"/>
  <c r="M203" i="1" s="1"/>
  <c r="M204" i="1" s="1"/>
  <c r="M205" i="1" s="1"/>
  <c r="M206" i="1" s="1"/>
  <c r="M207" i="1" s="1"/>
  <c r="M208" i="1" s="1"/>
  <c r="M209" i="1" s="1"/>
  <c r="J132" i="1"/>
  <c r="J145" i="1"/>
  <c r="H145" i="1"/>
  <c r="M145" i="1" s="1"/>
  <c r="M146" i="1" s="1"/>
  <c r="M147" i="1" s="1"/>
  <c r="M148" i="1" s="1"/>
  <c r="M149" i="1" s="1"/>
  <c r="M150" i="1" s="1"/>
  <c r="M151" i="1" s="1"/>
  <c r="M152" i="1" s="1"/>
  <c r="M153" i="1" s="1"/>
  <c r="M154" i="1" s="1"/>
  <c r="M155" i="1" s="1"/>
  <c r="M156" i="1" s="1"/>
  <c r="M157" i="1" s="1"/>
  <c r="M132" i="1"/>
  <c r="M133" i="1" s="1"/>
  <c r="M134" i="1" s="1"/>
  <c r="M135" i="1" s="1"/>
  <c r="M136" i="1" s="1"/>
  <c r="M137" i="1" s="1"/>
  <c r="M138" i="1" s="1"/>
  <c r="M139" i="1" s="1"/>
  <c r="M140" i="1" s="1"/>
  <c r="M141" i="1" s="1"/>
  <c r="M142" i="1" s="1"/>
  <c r="M143" i="1" s="1"/>
  <c r="M144" i="1" s="1"/>
  <c r="J119" i="1"/>
  <c r="M119" i="1"/>
  <c r="M120" i="1" s="1"/>
  <c r="M121" i="1" s="1"/>
  <c r="M122" i="1" s="1"/>
  <c r="M123" i="1" s="1"/>
  <c r="M124" i="1" s="1"/>
  <c r="M125" i="1" s="1"/>
  <c r="M126" i="1" s="1"/>
  <c r="M127" i="1" s="1"/>
  <c r="M128" i="1" s="1"/>
  <c r="M129" i="1" s="1"/>
  <c r="M130" i="1" s="1"/>
  <c r="M131" i="1" s="1"/>
  <c r="M80" i="1"/>
  <c r="M81" i="1" s="1"/>
  <c r="M82" i="1" s="1"/>
  <c r="M83" i="1" s="1"/>
  <c r="M84" i="1" s="1"/>
  <c r="M85" i="1" s="1"/>
  <c r="M86" i="1" s="1"/>
  <c r="M87" i="1" s="1"/>
  <c r="M88" i="1" s="1"/>
  <c r="M89" i="1" s="1"/>
  <c r="M90" i="1" s="1"/>
  <c r="M91" i="1" s="1"/>
  <c r="M92" i="1" s="1"/>
  <c r="J106" i="1"/>
  <c r="H106" i="1"/>
  <c r="M106" i="1" s="1"/>
  <c r="M107" i="1" s="1"/>
  <c r="M108" i="1" s="1"/>
  <c r="M109" i="1" s="1"/>
  <c r="M110" i="1" s="1"/>
  <c r="M111" i="1" s="1"/>
  <c r="M112" i="1" s="1"/>
  <c r="M113" i="1" s="1"/>
  <c r="M114" i="1" s="1"/>
  <c r="M115" i="1" s="1"/>
  <c r="M116" i="1" s="1"/>
  <c r="M117" i="1" s="1"/>
  <c r="M118" i="1" s="1"/>
  <c r="M93" i="1"/>
  <c r="M94" i="1" s="1"/>
  <c r="M95" i="1" s="1"/>
  <c r="M96" i="1" s="1"/>
  <c r="M97" i="1" s="1"/>
  <c r="M98" i="1" s="1"/>
  <c r="M99" i="1" s="1"/>
  <c r="M100" i="1" s="1"/>
  <c r="M101" i="1" s="1"/>
  <c r="M102" i="1" s="1"/>
  <c r="M103" i="1" s="1"/>
  <c r="M104" i="1" s="1"/>
  <c r="M105" i="1" s="1"/>
  <c r="J80" i="1"/>
  <c r="J67" i="1"/>
  <c r="H67" i="1"/>
  <c r="M67" i="1" s="1"/>
  <c r="M68" i="1" s="1"/>
  <c r="M69" i="1" s="1"/>
  <c r="M70" i="1" s="1"/>
  <c r="M71" i="1" s="1"/>
  <c r="M72" i="1" s="1"/>
  <c r="M73" i="1" s="1"/>
  <c r="M74" i="1" s="1"/>
  <c r="M75" i="1" s="1"/>
  <c r="M76" i="1" s="1"/>
  <c r="M77" i="1" s="1"/>
  <c r="M78" i="1" s="1"/>
  <c r="M79" i="1" s="1"/>
  <c r="M54" i="1"/>
  <c r="M55" i="1" s="1"/>
  <c r="M56" i="1" s="1"/>
  <c r="M57" i="1" s="1"/>
  <c r="M58" i="1" s="1"/>
  <c r="M59" i="1" s="1"/>
  <c r="M60" i="1" s="1"/>
  <c r="M61" i="1" s="1"/>
  <c r="M62" i="1" s="1"/>
  <c r="M63" i="1" s="1"/>
  <c r="M64" i="1" s="1"/>
  <c r="M65" i="1" s="1"/>
  <c r="M66" i="1" s="1"/>
  <c r="J41" i="1"/>
  <c r="M41" i="1"/>
  <c r="M42" i="1" s="1"/>
  <c r="M43" i="1" s="1"/>
  <c r="M44" i="1" s="1"/>
  <c r="M45" i="1" s="1"/>
  <c r="M46" i="1" s="1"/>
  <c r="M47" i="1" s="1"/>
  <c r="M48" i="1" s="1"/>
  <c r="M49" i="1" s="1"/>
  <c r="M50" i="1" s="1"/>
  <c r="M51" i="1" s="1"/>
  <c r="M52" i="1" s="1"/>
  <c r="M53" i="1" s="1"/>
  <c r="H16" i="1"/>
  <c r="H15" i="1"/>
  <c r="J2" i="1"/>
  <c r="G151" i="3" l="1"/>
  <c r="J6" i="5"/>
  <c r="D7" i="5"/>
  <c r="E7" i="5" s="1"/>
  <c r="J7" i="5" s="1"/>
  <c r="F126" i="3"/>
  <c r="G134" i="3"/>
  <c r="F135" i="3"/>
  <c r="J134" i="3"/>
  <c r="H84" i="5"/>
  <c r="H88" i="5" s="1"/>
  <c r="H90" i="5" s="1"/>
  <c r="H92" i="5" s="1"/>
  <c r="H94" i="5"/>
  <c r="F109" i="3"/>
  <c r="D140" i="3"/>
  <c r="E140" i="3" s="1"/>
  <c r="J140" i="3" s="1"/>
  <c r="F37" i="3"/>
  <c r="G22" i="5"/>
  <c r="J22" i="5"/>
  <c r="D23" i="5"/>
  <c r="E41" i="5"/>
  <c r="D54" i="5" s="1"/>
  <c r="F41" i="5"/>
  <c r="E122" i="3"/>
  <c r="G122" i="3" s="1"/>
  <c r="E34" i="5"/>
  <c r="F34" i="5"/>
  <c r="E29" i="5"/>
  <c r="F29" i="5"/>
  <c r="D19" i="5"/>
  <c r="G18" i="5"/>
  <c r="G10" i="5"/>
  <c r="D11" i="5"/>
  <c r="J10" i="5"/>
  <c r="D38" i="3"/>
  <c r="F38" i="3" s="1"/>
  <c r="J37" i="3"/>
  <c r="E160" i="3"/>
  <c r="G160" i="3" s="1"/>
  <c r="G84" i="3"/>
  <c r="D85" i="3"/>
  <c r="E85" i="3" s="1"/>
  <c r="F84" i="3"/>
  <c r="D197" i="3"/>
  <c r="F197" i="3" s="1"/>
  <c r="D190" i="3"/>
  <c r="E190" i="3" s="1"/>
  <c r="J190" i="3" s="1"/>
  <c r="G90" i="3"/>
  <c r="J90" i="3"/>
  <c r="D91" i="3"/>
  <c r="E91" i="3" s="1"/>
  <c r="G91" i="3" s="1"/>
  <c r="F90" i="3"/>
  <c r="F165" i="3"/>
  <c r="J184" i="3"/>
  <c r="D185" i="3"/>
  <c r="E185" i="3" s="1"/>
  <c r="G185" i="3" s="1"/>
  <c r="J165" i="3"/>
  <c r="D166" i="3"/>
  <c r="E166" i="3" s="1"/>
  <c r="E134" i="1"/>
  <c r="D135" i="1" s="1"/>
  <c r="J84" i="3"/>
  <c r="D58" i="3"/>
  <c r="G57" i="3"/>
  <c r="J57" i="3"/>
  <c r="J73" i="3"/>
  <c r="G73" i="3"/>
  <c r="D74" i="3"/>
  <c r="G95" i="3"/>
  <c r="D96" i="3"/>
  <c r="J95" i="3"/>
  <c r="E177" i="3"/>
  <c r="F177" i="3"/>
  <c r="E115" i="3"/>
  <c r="F115" i="3"/>
  <c r="J68" i="3"/>
  <c r="G68" i="3"/>
  <c r="D69" i="3"/>
  <c r="E62" i="3"/>
  <c r="F62" i="3"/>
  <c r="E32" i="3"/>
  <c r="F32" i="3"/>
  <c r="D136" i="3"/>
  <c r="G135" i="3"/>
  <c r="G109" i="3"/>
  <c r="D110" i="3"/>
  <c r="J109" i="3"/>
  <c r="E44" i="3"/>
  <c r="F44" i="3"/>
  <c r="D153" i="3"/>
  <c r="G152" i="3"/>
  <c r="J152" i="3"/>
  <c r="E172" i="3"/>
  <c r="F172" i="3"/>
  <c r="D147" i="3"/>
  <c r="G146" i="3"/>
  <c r="J146" i="3"/>
  <c r="G126" i="3"/>
  <c r="J126" i="3"/>
  <c r="D127" i="3"/>
  <c r="E100" i="3"/>
  <c r="F100" i="3"/>
  <c r="E48" i="3"/>
  <c r="F48" i="3"/>
  <c r="J2" i="3"/>
  <c r="G2" i="3"/>
  <c r="E18" i="3"/>
  <c r="G18" i="3" s="1"/>
  <c r="F107" i="1"/>
  <c r="D19" i="1"/>
  <c r="D19" i="3" s="1"/>
  <c r="F19" i="3" s="1"/>
  <c r="F256" i="1"/>
  <c r="E95" i="1"/>
  <c r="G95" i="1" s="1"/>
  <c r="G30" i="1"/>
  <c r="G212" i="1"/>
  <c r="J245" i="1"/>
  <c r="G245" i="1"/>
  <c r="G275" i="1"/>
  <c r="G251" i="1"/>
  <c r="F245" i="1"/>
  <c r="D246" i="1"/>
  <c r="E246" i="1" s="1"/>
  <c r="G246" i="1" s="1"/>
  <c r="E230" i="1"/>
  <c r="G230" i="1" s="1"/>
  <c r="F230" i="1"/>
  <c r="J256" i="1"/>
  <c r="D257" i="1"/>
  <c r="E23" i="1"/>
  <c r="G23" i="1" s="1"/>
  <c r="F23" i="1"/>
  <c r="D23" i="3"/>
  <c r="F23" i="3" s="1"/>
  <c r="E152" i="1"/>
  <c r="G152" i="1" s="1"/>
  <c r="F152" i="1"/>
  <c r="E173" i="1"/>
  <c r="G173" i="1" s="1"/>
  <c r="F173" i="1"/>
  <c r="E147" i="1"/>
  <c r="F147" i="1"/>
  <c r="E83" i="1"/>
  <c r="G83" i="1" s="1"/>
  <c r="F83" i="1"/>
  <c r="D218" i="1"/>
  <c r="E161" i="1"/>
  <c r="G161" i="1" s="1"/>
  <c r="F161" i="1"/>
  <c r="J263" i="1"/>
  <c r="D264" i="1"/>
  <c r="D179" i="1"/>
  <c r="D281" i="1"/>
  <c r="D288" i="1"/>
  <c r="D276" i="1"/>
  <c r="J275" i="1"/>
  <c r="D213" i="1"/>
  <c r="E200" i="1"/>
  <c r="G200" i="1" s="1"/>
  <c r="F200" i="1"/>
  <c r="E185" i="1"/>
  <c r="G185" i="1" s="1"/>
  <c r="F185" i="1"/>
  <c r="E57" i="1"/>
  <c r="G57" i="1" s="1"/>
  <c r="F57" i="1"/>
  <c r="J251" i="1"/>
  <c r="D252" i="1"/>
  <c r="D31" i="1"/>
  <c r="E190" i="1"/>
  <c r="G190" i="1" s="1"/>
  <c r="F190" i="1"/>
  <c r="E75" i="1"/>
  <c r="G75" i="1" s="1"/>
  <c r="F75" i="1"/>
  <c r="E269" i="1"/>
  <c r="G269" i="1" s="1"/>
  <c r="F269" i="1"/>
  <c r="D50" i="1"/>
  <c r="E127" i="1"/>
  <c r="G127" i="1" s="1"/>
  <c r="F127" i="1"/>
  <c r="D36" i="1"/>
  <c r="E88" i="1"/>
  <c r="G88" i="1" s="1"/>
  <c r="F88" i="1"/>
  <c r="E70" i="1"/>
  <c r="F70" i="1"/>
  <c r="E225" i="1"/>
  <c r="G225" i="1" s="1"/>
  <c r="F225" i="1"/>
  <c r="E62" i="1"/>
  <c r="G62" i="1" s="1"/>
  <c r="F62" i="1"/>
  <c r="D113" i="1"/>
  <c r="D206" i="1"/>
  <c r="D140" i="1"/>
  <c r="E44" i="1"/>
  <c r="F44" i="1"/>
  <c r="E239" i="1"/>
  <c r="G239" i="1" s="1"/>
  <c r="F239" i="1"/>
  <c r="D167" i="1"/>
  <c r="D108" i="1"/>
  <c r="E100" i="1"/>
  <c r="G100" i="1" s="1"/>
  <c r="F100" i="1"/>
  <c r="E122" i="1"/>
  <c r="F122" i="1"/>
  <c r="E10" i="4"/>
  <c r="G10" i="4" s="1"/>
  <c r="M132" i="4"/>
  <c r="M133" i="4" s="1"/>
  <c r="M134" i="4" s="1"/>
  <c r="M135" i="4" s="1"/>
  <c r="M136" i="4" s="1"/>
  <c r="M137" i="4" s="1"/>
  <c r="M138" i="4" s="1"/>
  <c r="M139" i="4" s="1"/>
  <c r="M140" i="4" s="1"/>
  <c r="M141" i="4" s="1"/>
  <c r="M142" i="4" s="1"/>
  <c r="M143" i="4" s="1"/>
  <c r="M144" i="4" s="1"/>
  <c r="E6" i="4"/>
  <c r="G6" i="4" s="1"/>
  <c r="E29" i="4"/>
  <c r="J29" i="4" s="1"/>
  <c r="E22" i="4"/>
  <c r="G22" i="4" s="1"/>
  <c r="E41" i="4"/>
  <c r="E34" i="4"/>
  <c r="G34" i="4" s="1"/>
  <c r="E17" i="4"/>
  <c r="G17" i="4" s="1"/>
  <c r="M119" i="4"/>
  <c r="M120" i="4" s="1"/>
  <c r="M121" i="4" s="1"/>
  <c r="M122" i="4" s="1"/>
  <c r="M123" i="4" s="1"/>
  <c r="M124" i="4" s="1"/>
  <c r="M125" i="4" s="1"/>
  <c r="M126" i="4" s="1"/>
  <c r="M127" i="4" s="1"/>
  <c r="M128" i="4" s="1"/>
  <c r="M129" i="4" s="1"/>
  <c r="M130" i="4" s="1"/>
  <c r="M131" i="4" s="1"/>
  <c r="E8" i="1"/>
  <c r="G8" i="1" s="1"/>
  <c r="D8" i="3"/>
  <c r="F8" i="3" s="1"/>
  <c r="E3" i="1"/>
  <c r="G3" i="1" s="1"/>
  <c r="D3" i="3"/>
  <c r="F3" i="3" s="1"/>
  <c r="J15" i="3"/>
  <c r="M223" i="1"/>
  <c r="M224" i="1" s="1"/>
  <c r="M225" i="1" s="1"/>
  <c r="M226" i="1" s="1"/>
  <c r="M227" i="1" s="1"/>
  <c r="M228" i="1" s="1"/>
  <c r="M229" i="1" s="1"/>
  <c r="M230" i="1" s="1"/>
  <c r="M231" i="1" s="1"/>
  <c r="M232" i="1" s="1"/>
  <c r="M233" i="1" s="1"/>
  <c r="M234" i="1" s="1"/>
  <c r="M235" i="1" s="1"/>
  <c r="J138" i="1"/>
  <c r="J120" i="1"/>
  <c r="J81" i="1"/>
  <c r="J42" i="1"/>
  <c r="J93" i="1"/>
  <c r="J198" i="1"/>
  <c r="J203" i="1"/>
  <c r="J164" i="1"/>
  <c r="J210" i="1"/>
  <c r="J223" i="1"/>
  <c r="J159" i="1"/>
  <c r="J125" i="1"/>
  <c r="J133" i="1"/>
  <c r="J151" i="1"/>
  <c r="J146" i="1"/>
  <c r="J86" i="1"/>
  <c r="J112" i="1"/>
  <c r="J107" i="1"/>
  <c r="J54" i="1"/>
  <c r="J73" i="1"/>
  <c r="J68" i="1"/>
  <c r="J47" i="1"/>
  <c r="H19" i="1"/>
  <c r="H23" i="1" s="1"/>
  <c r="H25" i="1" s="1"/>
  <c r="H27" i="1" s="1"/>
  <c r="H29" i="1"/>
  <c r="M15" i="1"/>
  <c r="M16" i="1" s="1"/>
  <c r="M17" i="1" s="1"/>
  <c r="M18" i="1" s="1"/>
  <c r="M19" i="1" s="1"/>
  <c r="M20" i="1" s="1"/>
  <c r="M21" i="1" s="1"/>
  <c r="M22" i="1" s="1"/>
  <c r="M23" i="1" s="1"/>
  <c r="M24" i="1" s="1"/>
  <c r="M25" i="1" s="1"/>
  <c r="M26" i="1" s="1"/>
  <c r="M27" i="1" s="1"/>
  <c r="H28" i="1"/>
  <c r="M28" i="1" s="1"/>
  <c r="M29" i="1" s="1"/>
  <c r="M30" i="1" s="1"/>
  <c r="M31" i="1" s="1"/>
  <c r="M32" i="1" s="1"/>
  <c r="M33" i="1" s="1"/>
  <c r="M34" i="1" s="1"/>
  <c r="M35" i="1" s="1"/>
  <c r="M36" i="1" s="1"/>
  <c r="M37" i="1" s="1"/>
  <c r="M38" i="1" s="1"/>
  <c r="M39" i="1" s="1"/>
  <c r="M40" i="1" s="1"/>
  <c r="F7" i="5" l="1"/>
  <c r="G7" i="5"/>
  <c r="D141" i="3"/>
  <c r="E141" i="3" s="1"/>
  <c r="D142" i="3" s="1"/>
  <c r="E142" i="3" s="1"/>
  <c r="G142" i="3" s="1"/>
  <c r="H97" i="5"/>
  <c r="H101" i="5" s="1"/>
  <c r="H103" i="5" s="1"/>
  <c r="H105" i="5" s="1"/>
  <c r="H107" i="5"/>
  <c r="G140" i="3"/>
  <c r="F140" i="3"/>
  <c r="E38" i="3"/>
  <c r="G38" i="3" s="1"/>
  <c r="J160" i="3"/>
  <c r="E197" i="3"/>
  <c r="J197" i="3" s="1"/>
  <c r="E54" i="5"/>
  <c r="D67" i="5" s="1"/>
  <c r="F54" i="5"/>
  <c r="G34" i="5"/>
  <c r="J34" i="5"/>
  <c r="D35" i="5"/>
  <c r="E11" i="5"/>
  <c r="F11" i="5"/>
  <c r="J122" i="3"/>
  <c r="D123" i="3"/>
  <c r="G41" i="5"/>
  <c r="D42" i="5"/>
  <c r="D47" i="5"/>
  <c r="J41" i="5"/>
  <c r="E19" i="5"/>
  <c r="F19" i="5"/>
  <c r="E23" i="5"/>
  <c r="F23" i="5"/>
  <c r="F85" i="3"/>
  <c r="G29" i="5"/>
  <c r="D30" i="5"/>
  <c r="J29" i="5"/>
  <c r="D161" i="3"/>
  <c r="E161" i="3" s="1"/>
  <c r="G161" i="3" s="1"/>
  <c r="F141" i="3"/>
  <c r="F185" i="3"/>
  <c r="F91" i="3"/>
  <c r="F190" i="3"/>
  <c r="G166" i="3"/>
  <c r="J166" i="3"/>
  <c r="D167" i="3"/>
  <c r="F167" i="3" s="1"/>
  <c r="G141" i="3"/>
  <c r="J141" i="3"/>
  <c r="J91" i="3"/>
  <c r="G134" i="1"/>
  <c r="F166" i="3"/>
  <c r="D92" i="3"/>
  <c r="F92" i="3" s="1"/>
  <c r="G172" i="3"/>
  <c r="D173" i="3"/>
  <c r="J172" i="3"/>
  <c r="E136" i="3"/>
  <c r="F136" i="3"/>
  <c r="E110" i="3"/>
  <c r="F110" i="3"/>
  <c r="J48" i="3"/>
  <c r="G48" i="3"/>
  <c r="D49" i="3"/>
  <c r="E147" i="3"/>
  <c r="F147" i="3"/>
  <c r="G32" i="3"/>
  <c r="D33" i="3"/>
  <c r="J32" i="3"/>
  <c r="E74" i="3"/>
  <c r="F74" i="3"/>
  <c r="D186" i="3"/>
  <c r="G115" i="3"/>
  <c r="D116" i="3"/>
  <c r="J115" i="3"/>
  <c r="J44" i="3"/>
  <c r="G44" i="3"/>
  <c r="D45" i="3"/>
  <c r="J185" i="3"/>
  <c r="G100" i="3"/>
  <c r="D101" i="3"/>
  <c r="J100" i="3"/>
  <c r="G62" i="3"/>
  <c r="D63" i="3"/>
  <c r="J62" i="3"/>
  <c r="D191" i="3"/>
  <c r="G190" i="3"/>
  <c r="E127" i="3"/>
  <c r="F127" i="3"/>
  <c r="E153" i="3"/>
  <c r="F153" i="3"/>
  <c r="E69" i="3"/>
  <c r="F69" i="3"/>
  <c r="G177" i="3"/>
  <c r="D178" i="3"/>
  <c r="J177" i="3"/>
  <c r="E96" i="3"/>
  <c r="F96" i="3"/>
  <c r="J85" i="3"/>
  <c r="G85" i="3"/>
  <c r="E58" i="3"/>
  <c r="F58" i="3"/>
  <c r="F19" i="1"/>
  <c r="E19" i="1"/>
  <c r="E19" i="3" s="1"/>
  <c r="G19" i="3" s="1"/>
  <c r="D96" i="1"/>
  <c r="E96" i="1" s="1"/>
  <c r="G96" i="1" s="1"/>
  <c r="G70" i="1"/>
  <c r="G122" i="1"/>
  <c r="G44" i="1"/>
  <c r="G147" i="1"/>
  <c r="F246" i="1"/>
  <c r="J246" i="1"/>
  <c r="E135" i="1"/>
  <c r="F135" i="1"/>
  <c r="E113" i="1"/>
  <c r="F113" i="1"/>
  <c r="D89" i="1"/>
  <c r="D270" i="1"/>
  <c r="J269" i="1"/>
  <c r="D58" i="1"/>
  <c r="E8" i="3"/>
  <c r="E108" i="1"/>
  <c r="F108" i="1"/>
  <c r="E36" i="1"/>
  <c r="G36" i="1" s="1"/>
  <c r="F36" i="1"/>
  <c r="E252" i="1"/>
  <c r="G252" i="1" s="1"/>
  <c r="F252" i="1"/>
  <c r="E276" i="1"/>
  <c r="F276" i="1"/>
  <c r="D148" i="1"/>
  <c r="D76" i="1"/>
  <c r="D24" i="1"/>
  <c r="E23" i="3"/>
  <c r="G23" i="3" s="1"/>
  <c r="D162" i="1"/>
  <c r="D247" i="1"/>
  <c r="D123" i="1"/>
  <c r="E140" i="1"/>
  <c r="G140" i="1" s="1"/>
  <c r="F140" i="1"/>
  <c r="D226" i="1"/>
  <c r="D128" i="1"/>
  <c r="D191" i="1"/>
  <c r="D201" i="1"/>
  <c r="E281" i="1"/>
  <c r="G281" i="1" s="1"/>
  <c r="F281" i="1"/>
  <c r="E257" i="1"/>
  <c r="G257" i="1" s="1"/>
  <c r="F257" i="1"/>
  <c r="J239" i="1"/>
  <c r="D240" i="1"/>
  <c r="E218" i="1"/>
  <c r="G218" i="1" s="1"/>
  <c r="F218" i="1"/>
  <c r="D174" i="1"/>
  <c r="D45" i="1"/>
  <c r="E288" i="1"/>
  <c r="F288" i="1"/>
  <c r="D101" i="1"/>
  <c r="E206" i="1"/>
  <c r="G206" i="1" s="1"/>
  <c r="F206" i="1"/>
  <c r="D71" i="1"/>
  <c r="E50" i="1"/>
  <c r="G50" i="1" s="1"/>
  <c r="F50" i="1"/>
  <c r="E179" i="1"/>
  <c r="G179" i="1" s="1"/>
  <c r="F179" i="1"/>
  <c r="D63" i="1"/>
  <c r="D186" i="1"/>
  <c r="E167" i="1"/>
  <c r="G167" i="1" s="1"/>
  <c r="F167" i="1"/>
  <c r="E31" i="1"/>
  <c r="G31" i="1" s="1"/>
  <c r="F31" i="1"/>
  <c r="E213" i="1"/>
  <c r="G213" i="1" s="1"/>
  <c r="F213" i="1"/>
  <c r="E264" i="1"/>
  <c r="G264" i="1" s="1"/>
  <c r="F264" i="1"/>
  <c r="D84" i="1"/>
  <c r="D153" i="1"/>
  <c r="D231" i="1"/>
  <c r="J3" i="1"/>
  <c r="D11" i="4"/>
  <c r="F11" i="4" s="1"/>
  <c r="J10" i="4"/>
  <c r="G41" i="4"/>
  <c r="D23" i="4"/>
  <c r="F23" i="4" s="1"/>
  <c r="G29" i="4"/>
  <c r="J22" i="4"/>
  <c r="D30" i="4"/>
  <c r="F30" i="4" s="1"/>
  <c r="D7" i="4"/>
  <c r="F7" i="4" s="1"/>
  <c r="J6" i="4"/>
  <c r="D47" i="4"/>
  <c r="F47" i="4" s="1"/>
  <c r="D42" i="4"/>
  <c r="F42" i="4" s="1"/>
  <c r="J41" i="4"/>
  <c r="D54" i="4"/>
  <c r="F54" i="4" s="1"/>
  <c r="J17" i="4"/>
  <c r="D18" i="4"/>
  <c r="F18" i="4" s="1"/>
  <c r="J34" i="4"/>
  <c r="D35" i="4"/>
  <c r="F35" i="4" s="1"/>
  <c r="D4" i="1"/>
  <c r="E3" i="3"/>
  <c r="J21" i="3"/>
  <c r="J16" i="3"/>
  <c r="J171" i="1"/>
  <c r="J177" i="1"/>
  <c r="J82" i="1"/>
  <c r="J43" i="1"/>
  <c r="J139" i="1"/>
  <c r="J121" i="1"/>
  <c r="J100" i="1"/>
  <c r="J99" i="1"/>
  <c r="J61" i="1"/>
  <c r="J60" i="1"/>
  <c r="J94" i="1"/>
  <c r="J160" i="1"/>
  <c r="J216" i="1"/>
  <c r="J165" i="1"/>
  <c r="J224" i="1"/>
  <c r="J199" i="1"/>
  <c r="J229" i="1"/>
  <c r="J211" i="1"/>
  <c r="J204" i="1"/>
  <c r="J172" i="1"/>
  <c r="J126" i="1"/>
  <c r="J134" i="1"/>
  <c r="J152" i="1"/>
  <c r="J147" i="1"/>
  <c r="J55" i="1"/>
  <c r="J87" i="1"/>
  <c r="H32" i="1"/>
  <c r="H36" i="1" s="1"/>
  <c r="H38" i="1" s="1"/>
  <c r="H40" i="1" s="1"/>
  <c r="H42" i="1"/>
  <c r="J69" i="1"/>
  <c r="J74" i="1"/>
  <c r="J48" i="1"/>
  <c r="D9" i="1"/>
  <c r="F9" i="1" s="1"/>
  <c r="J8" i="1"/>
  <c r="H110" i="5" l="1"/>
  <c r="H114" i="5" s="1"/>
  <c r="H116" i="5" s="1"/>
  <c r="H118" i="5" s="1"/>
  <c r="H120" i="5"/>
  <c r="G197" i="3"/>
  <c r="D203" i="3"/>
  <c r="E203" i="3" s="1"/>
  <c r="G203" i="3" s="1"/>
  <c r="D210" i="3"/>
  <c r="F210" i="3" s="1"/>
  <c r="D39" i="3"/>
  <c r="F39" i="3" s="1"/>
  <c r="D198" i="3"/>
  <c r="E198" i="3" s="1"/>
  <c r="G198" i="3" s="1"/>
  <c r="J38" i="3"/>
  <c r="E67" i="5"/>
  <c r="D80" i="5" s="1"/>
  <c r="F67" i="5"/>
  <c r="D162" i="3"/>
  <c r="E162" i="3" s="1"/>
  <c r="G162" i="3" s="1"/>
  <c r="J161" i="3"/>
  <c r="F161" i="3"/>
  <c r="D60" i="5"/>
  <c r="D55" i="5"/>
  <c r="J54" i="5"/>
  <c r="G54" i="5"/>
  <c r="E42" i="5"/>
  <c r="F42" i="5"/>
  <c r="E123" i="3"/>
  <c r="F123" i="3"/>
  <c r="G23" i="5"/>
  <c r="D24" i="5"/>
  <c r="J23" i="5"/>
  <c r="G19" i="5"/>
  <c r="D20" i="5"/>
  <c r="J19" i="5"/>
  <c r="G11" i="5"/>
  <c r="J11" i="5"/>
  <c r="D12" i="5"/>
  <c r="E35" i="5"/>
  <c r="F35" i="5"/>
  <c r="E30" i="5"/>
  <c r="F30" i="5"/>
  <c r="E47" i="5"/>
  <c r="F47" i="5"/>
  <c r="E92" i="3"/>
  <c r="G92" i="3" s="1"/>
  <c r="N80" i="3" s="1" a="1"/>
  <c r="N80" i="3" s="1"/>
  <c r="N81" i="3" s="1"/>
  <c r="N82" i="3" s="1"/>
  <c r="N83" i="3" s="1"/>
  <c r="N84" i="3" s="1"/>
  <c r="N85" i="3" s="1"/>
  <c r="N86" i="3" s="1"/>
  <c r="N87" i="3" s="1"/>
  <c r="N88" i="3" s="1"/>
  <c r="N89" i="3" s="1"/>
  <c r="N90" i="3" s="1"/>
  <c r="N91" i="3" s="1"/>
  <c r="N92" i="3" s="1"/>
  <c r="F203" i="3"/>
  <c r="F142" i="3"/>
  <c r="E167" i="3"/>
  <c r="D168" i="3" s="1"/>
  <c r="E168" i="3" s="1"/>
  <c r="D143" i="3"/>
  <c r="E101" i="3"/>
  <c r="F101" i="3"/>
  <c r="D70" i="3"/>
  <c r="G69" i="3"/>
  <c r="J69" i="3"/>
  <c r="J142" i="3"/>
  <c r="D154" i="3"/>
  <c r="G153" i="3"/>
  <c r="J153" i="3"/>
  <c r="E191" i="3"/>
  <c r="F191" i="3"/>
  <c r="E116" i="3"/>
  <c r="F116" i="3"/>
  <c r="E33" i="3"/>
  <c r="F33" i="3"/>
  <c r="J3" i="3"/>
  <c r="G3" i="3"/>
  <c r="G96" i="3"/>
  <c r="J96" i="3"/>
  <c r="D97" i="3"/>
  <c r="G136" i="3"/>
  <c r="J136" i="3"/>
  <c r="D137" i="3"/>
  <c r="E178" i="3"/>
  <c r="F178" i="3"/>
  <c r="J147" i="3"/>
  <c r="G147" i="3"/>
  <c r="D148" i="3"/>
  <c r="E63" i="3"/>
  <c r="F63" i="3"/>
  <c r="E186" i="3"/>
  <c r="F186" i="3"/>
  <c r="E45" i="3"/>
  <c r="F45" i="3"/>
  <c r="J74" i="3"/>
  <c r="G74" i="3"/>
  <c r="D75" i="3"/>
  <c r="E49" i="3"/>
  <c r="F49" i="3"/>
  <c r="G110" i="3"/>
  <c r="J110" i="3"/>
  <c r="D111" i="3"/>
  <c r="E173" i="3"/>
  <c r="F173" i="3"/>
  <c r="J8" i="3"/>
  <c r="G8" i="3"/>
  <c r="G127" i="3"/>
  <c r="J127" i="3"/>
  <c r="D128" i="3"/>
  <c r="G58" i="3"/>
  <c r="J58" i="3"/>
  <c r="D59" i="3"/>
  <c r="D20" i="1"/>
  <c r="F20" i="1" s="1"/>
  <c r="G19" i="1"/>
  <c r="F96" i="1"/>
  <c r="J108" i="1"/>
  <c r="G108" i="1"/>
  <c r="J113" i="1"/>
  <c r="G113" i="1"/>
  <c r="G288" i="1"/>
  <c r="G135" i="1"/>
  <c r="G276" i="1"/>
  <c r="E84" i="1"/>
  <c r="G84" i="1" s="1"/>
  <c r="F84" i="1"/>
  <c r="E153" i="1"/>
  <c r="F153" i="1"/>
  <c r="E63" i="1"/>
  <c r="G63" i="1" s="1"/>
  <c r="F63" i="1"/>
  <c r="E240" i="1"/>
  <c r="G240" i="1" s="1"/>
  <c r="F240" i="1"/>
  <c r="E226" i="1"/>
  <c r="G226" i="1" s="1"/>
  <c r="F226" i="1"/>
  <c r="E270" i="1"/>
  <c r="G270" i="1" s="1"/>
  <c r="F270" i="1"/>
  <c r="D32" i="1"/>
  <c r="E71" i="1"/>
  <c r="G71" i="1" s="1"/>
  <c r="F71" i="1"/>
  <c r="E201" i="1"/>
  <c r="G201" i="1" s="1"/>
  <c r="F201" i="1"/>
  <c r="E162" i="1"/>
  <c r="G162" i="1" s="1"/>
  <c r="F162" i="1"/>
  <c r="E148" i="1"/>
  <c r="F148" i="1"/>
  <c r="D109" i="1"/>
  <c r="D180" i="1"/>
  <c r="D168" i="1"/>
  <c r="J276" i="1"/>
  <c r="D277" i="1"/>
  <c r="D97" i="1"/>
  <c r="J257" i="1"/>
  <c r="D258" i="1"/>
  <c r="E24" i="1"/>
  <c r="G24" i="1" s="1"/>
  <c r="F24" i="1"/>
  <c r="D24" i="3"/>
  <c r="F24" i="3" s="1"/>
  <c r="E45" i="1"/>
  <c r="F45" i="1"/>
  <c r="D207" i="1"/>
  <c r="E89" i="1"/>
  <c r="G89" i="1" s="1"/>
  <c r="F89" i="1"/>
  <c r="E4" i="1"/>
  <c r="F4" i="1"/>
  <c r="D265" i="1"/>
  <c r="J264" i="1"/>
  <c r="E101" i="1"/>
  <c r="G101" i="1" s="1"/>
  <c r="F101" i="1"/>
  <c r="E174" i="1"/>
  <c r="G174" i="1" s="1"/>
  <c r="F174" i="1"/>
  <c r="E128" i="1"/>
  <c r="G128" i="1" s="1"/>
  <c r="F128" i="1"/>
  <c r="E123" i="1"/>
  <c r="G123" i="1" s="1"/>
  <c r="F123" i="1"/>
  <c r="J252" i="1"/>
  <c r="D253" i="1"/>
  <c r="D114" i="1"/>
  <c r="D141" i="1"/>
  <c r="E191" i="1"/>
  <c r="G191" i="1" s="1"/>
  <c r="F191" i="1"/>
  <c r="E231" i="1"/>
  <c r="G231" i="1" s="1"/>
  <c r="F231" i="1"/>
  <c r="E186" i="1"/>
  <c r="F186" i="1"/>
  <c r="D51" i="1"/>
  <c r="D282" i="1"/>
  <c r="J281" i="1"/>
  <c r="E247" i="1"/>
  <c r="G247" i="1" s="1"/>
  <c r="F247" i="1"/>
  <c r="E76" i="1"/>
  <c r="G76" i="1" s="1"/>
  <c r="F76" i="1"/>
  <c r="E58" i="1"/>
  <c r="G58" i="1" s="1"/>
  <c r="F58" i="1"/>
  <c r="D214" i="1"/>
  <c r="D301" i="1"/>
  <c r="D289" i="1"/>
  <c r="J288" i="1"/>
  <c r="D294" i="1"/>
  <c r="D219" i="1"/>
  <c r="D37" i="1"/>
  <c r="D136" i="1"/>
  <c r="E11" i="4"/>
  <c r="G11" i="4" s="1"/>
  <c r="E23" i="4"/>
  <c r="G23" i="4" s="1"/>
  <c r="E42" i="4"/>
  <c r="D43" i="4" s="1"/>
  <c r="F43" i="4" s="1"/>
  <c r="E30" i="4"/>
  <c r="E54" i="4"/>
  <c r="D67" i="4" s="1"/>
  <c r="F67" i="4" s="1"/>
  <c r="E7" i="4"/>
  <c r="G7" i="4" s="1"/>
  <c r="E47" i="4"/>
  <c r="G47" i="4" s="1"/>
  <c r="E35" i="4"/>
  <c r="G35" i="4" s="1"/>
  <c r="E18" i="4"/>
  <c r="G18" i="4" s="1"/>
  <c r="D4" i="3"/>
  <c r="F4" i="3" s="1"/>
  <c r="E9" i="1"/>
  <c r="G9" i="1" s="1"/>
  <c r="D9" i="3"/>
  <c r="F9" i="3" s="1"/>
  <c r="J17" i="3"/>
  <c r="J22" i="3"/>
  <c r="J184" i="1"/>
  <c r="J44" i="1"/>
  <c r="J83" i="1"/>
  <c r="J140" i="1"/>
  <c r="J122" i="1"/>
  <c r="J95" i="1"/>
  <c r="J56" i="1"/>
  <c r="J62" i="1"/>
  <c r="J225" i="1"/>
  <c r="J205" i="1"/>
  <c r="J200" i="1"/>
  <c r="J217" i="1"/>
  <c r="J166" i="1"/>
  <c r="J173" i="1"/>
  <c r="J178" i="1"/>
  <c r="J212" i="1"/>
  <c r="J161" i="1"/>
  <c r="J230" i="1"/>
  <c r="J127" i="1"/>
  <c r="J135" i="1"/>
  <c r="J88" i="1"/>
  <c r="H55" i="1"/>
  <c r="H45" i="1"/>
  <c r="H49" i="1" s="1"/>
  <c r="H51" i="1" s="1"/>
  <c r="H53" i="1" s="1"/>
  <c r="J49" i="1"/>
  <c r="J75" i="1"/>
  <c r="J70" i="1"/>
  <c r="D204" i="3" l="1"/>
  <c r="E204" i="3" s="1"/>
  <c r="G204" i="3" s="1"/>
  <c r="E210" i="3"/>
  <c r="D223" i="3" s="1"/>
  <c r="J203" i="3"/>
  <c r="H123" i="5"/>
  <c r="H127" i="5" s="1"/>
  <c r="H129" i="5" s="1"/>
  <c r="H131" i="5" s="1"/>
  <c r="H133" i="5"/>
  <c r="H136" i="5" s="1"/>
  <c r="H140" i="5" s="1"/>
  <c r="H142" i="5" s="1"/>
  <c r="H144" i="5" s="1"/>
  <c r="E39" i="3"/>
  <c r="G39" i="3" s="1"/>
  <c r="F198" i="3"/>
  <c r="D199" i="3"/>
  <c r="E199" i="3" s="1"/>
  <c r="G199" i="3" s="1"/>
  <c r="J198" i="3"/>
  <c r="F162" i="3"/>
  <c r="E80" i="5"/>
  <c r="D93" i="5" s="1"/>
  <c r="F80" i="5"/>
  <c r="J162" i="3"/>
  <c r="D163" i="3"/>
  <c r="E163" i="3" s="1"/>
  <c r="G163" i="3" s="1"/>
  <c r="G67" i="5"/>
  <c r="D73" i="5"/>
  <c r="J67" i="5"/>
  <c r="D68" i="5"/>
  <c r="J92" i="3"/>
  <c r="F55" i="5"/>
  <c r="E55" i="5"/>
  <c r="E60" i="5"/>
  <c r="F60" i="5"/>
  <c r="G30" i="5"/>
  <c r="J30" i="5"/>
  <c r="D31" i="5"/>
  <c r="G35" i="5"/>
  <c r="D36" i="5"/>
  <c r="J35" i="5"/>
  <c r="E24" i="5"/>
  <c r="F24" i="5"/>
  <c r="E12" i="5"/>
  <c r="F12" i="5"/>
  <c r="G123" i="3"/>
  <c r="D124" i="3"/>
  <c r="J123" i="3"/>
  <c r="G47" i="5"/>
  <c r="J47" i="5"/>
  <c r="D48" i="5"/>
  <c r="E20" i="5"/>
  <c r="F20" i="5"/>
  <c r="G42" i="5"/>
  <c r="J42" i="5"/>
  <c r="D43" i="5"/>
  <c r="F168" i="3"/>
  <c r="G168" i="3"/>
  <c r="J168" i="3"/>
  <c r="F204" i="3"/>
  <c r="D169" i="3"/>
  <c r="E169" i="3" s="1"/>
  <c r="G169" i="3" s="1"/>
  <c r="E223" i="3"/>
  <c r="F223" i="3"/>
  <c r="G167" i="3"/>
  <c r="J167" i="3"/>
  <c r="E148" i="3"/>
  <c r="F148" i="3"/>
  <c r="G101" i="3"/>
  <c r="J101" i="3"/>
  <c r="D102" i="3"/>
  <c r="D216" i="3"/>
  <c r="G210" i="3"/>
  <c r="J210" i="3"/>
  <c r="D211" i="3"/>
  <c r="J49" i="3"/>
  <c r="G49" i="3"/>
  <c r="D50" i="3"/>
  <c r="E97" i="3"/>
  <c r="F97" i="3"/>
  <c r="E154" i="3"/>
  <c r="F154" i="3"/>
  <c r="E143" i="3"/>
  <c r="F143" i="3"/>
  <c r="E59" i="3"/>
  <c r="F59" i="3"/>
  <c r="E75" i="3"/>
  <c r="F75" i="3"/>
  <c r="G186" i="3"/>
  <c r="J186" i="3"/>
  <c r="D187" i="3"/>
  <c r="G33" i="3"/>
  <c r="J33" i="3"/>
  <c r="D192" i="3"/>
  <c r="G191" i="3"/>
  <c r="J191" i="3"/>
  <c r="G178" i="3"/>
  <c r="D179" i="3"/>
  <c r="J178" i="3"/>
  <c r="E128" i="3"/>
  <c r="F128" i="3"/>
  <c r="J45" i="3"/>
  <c r="G45" i="3"/>
  <c r="D46" i="3"/>
  <c r="E137" i="3"/>
  <c r="F137" i="3"/>
  <c r="D205" i="3"/>
  <c r="G173" i="3"/>
  <c r="J173" i="3"/>
  <c r="D174" i="3"/>
  <c r="G63" i="3"/>
  <c r="J63" i="3"/>
  <c r="D64" i="3"/>
  <c r="G116" i="3"/>
  <c r="D117" i="3"/>
  <c r="J116" i="3"/>
  <c r="E70" i="3"/>
  <c r="F70" i="3"/>
  <c r="J204" i="3"/>
  <c r="E111" i="3"/>
  <c r="F111" i="3"/>
  <c r="E20" i="1"/>
  <c r="G20" i="1" s="1"/>
  <c r="D20" i="3"/>
  <c r="F20" i="3" s="1"/>
  <c r="G148" i="1"/>
  <c r="J153" i="1"/>
  <c r="G153" i="1"/>
  <c r="G45" i="1"/>
  <c r="G186" i="1"/>
  <c r="D5" i="1"/>
  <c r="F5" i="1" s="1"/>
  <c r="G4" i="1"/>
  <c r="E4" i="3"/>
  <c r="J23" i="4"/>
  <c r="J4" i="1"/>
  <c r="D232" i="1"/>
  <c r="D90" i="1"/>
  <c r="E9" i="3"/>
  <c r="E37" i="1"/>
  <c r="G37" i="1" s="1"/>
  <c r="F37" i="1"/>
  <c r="D187" i="1"/>
  <c r="E114" i="1"/>
  <c r="G114" i="1" s="1"/>
  <c r="F114" i="1"/>
  <c r="E277" i="1"/>
  <c r="F277" i="1"/>
  <c r="D248" i="1"/>
  <c r="J247" i="1"/>
  <c r="E253" i="1"/>
  <c r="G253" i="1" s="1"/>
  <c r="F253" i="1"/>
  <c r="D175" i="1"/>
  <c r="D25" i="1"/>
  <c r="E24" i="3"/>
  <c r="G24" i="3" s="1"/>
  <c r="E109" i="1"/>
  <c r="G109" i="1" s="1"/>
  <c r="F109" i="1"/>
  <c r="D72" i="1"/>
  <c r="D241" i="1"/>
  <c r="J240" i="1"/>
  <c r="E32" i="1"/>
  <c r="G32" i="1" s="1"/>
  <c r="F32" i="1"/>
  <c r="E219" i="1"/>
  <c r="G219" i="1" s="1"/>
  <c r="F219" i="1"/>
  <c r="E282" i="1"/>
  <c r="G282" i="1" s="1"/>
  <c r="F282" i="1"/>
  <c r="D102" i="1"/>
  <c r="E294" i="1"/>
  <c r="G294" i="1" s="1"/>
  <c r="F294" i="1"/>
  <c r="D192" i="1"/>
  <c r="E207" i="1"/>
  <c r="G207" i="1" s="1"/>
  <c r="F207" i="1"/>
  <c r="E168" i="1"/>
  <c r="G168" i="1" s="1"/>
  <c r="F168" i="1"/>
  <c r="D59" i="1"/>
  <c r="D124" i="1"/>
  <c r="D163" i="1"/>
  <c r="D271" i="1"/>
  <c r="J270" i="1"/>
  <c r="D154" i="1"/>
  <c r="E289" i="1"/>
  <c r="F289" i="1"/>
  <c r="E51" i="1"/>
  <c r="G51" i="1" s="1"/>
  <c r="F51" i="1"/>
  <c r="E141" i="1"/>
  <c r="F141" i="1"/>
  <c r="E265" i="1"/>
  <c r="G265" i="1" s="1"/>
  <c r="F265" i="1"/>
  <c r="D46" i="1"/>
  <c r="E180" i="1"/>
  <c r="G180" i="1" s="1"/>
  <c r="F180" i="1"/>
  <c r="E258" i="1"/>
  <c r="G258" i="1" s="1"/>
  <c r="F258" i="1"/>
  <c r="E214" i="1"/>
  <c r="G214" i="1" s="1"/>
  <c r="F214" i="1"/>
  <c r="D149" i="1"/>
  <c r="D64" i="1"/>
  <c r="J148" i="1"/>
  <c r="J101" i="1"/>
  <c r="E136" i="1"/>
  <c r="G136" i="1" s="1"/>
  <c r="F136" i="1"/>
  <c r="F301" i="1"/>
  <c r="E301" i="1"/>
  <c r="D314" i="1" s="1"/>
  <c r="D77" i="1"/>
  <c r="D129" i="1"/>
  <c r="E97" i="1"/>
  <c r="G97" i="1" s="1"/>
  <c r="F97" i="1"/>
  <c r="D202" i="1"/>
  <c r="D227" i="1"/>
  <c r="D85" i="1"/>
  <c r="D24" i="4"/>
  <c r="F24" i="4" s="1"/>
  <c r="J7" i="4"/>
  <c r="D12" i="4"/>
  <c r="F12" i="4" s="1"/>
  <c r="J11" i="4"/>
  <c r="G54" i="4"/>
  <c r="G30" i="4"/>
  <c r="D55" i="4"/>
  <c r="F55" i="4" s="1"/>
  <c r="G42" i="4"/>
  <c r="J42" i="4"/>
  <c r="D60" i="4"/>
  <c r="F60" i="4" s="1"/>
  <c r="J30" i="4"/>
  <c r="D31" i="4"/>
  <c r="F31" i="4" s="1"/>
  <c r="J54" i="4"/>
  <c r="J47" i="4"/>
  <c r="D48" i="4"/>
  <c r="F48" i="4" s="1"/>
  <c r="D19" i="4"/>
  <c r="F19" i="4" s="1"/>
  <c r="J18" i="4"/>
  <c r="D36" i="4"/>
  <c r="F36" i="4" s="1"/>
  <c r="J35" i="4"/>
  <c r="E43" i="4"/>
  <c r="G43" i="4" s="1"/>
  <c r="E67" i="4"/>
  <c r="D10" i="1"/>
  <c r="J23" i="3"/>
  <c r="J18" i="3"/>
  <c r="J190" i="1"/>
  <c r="J185" i="1"/>
  <c r="J84" i="1"/>
  <c r="J45" i="1"/>
  <c r="J28" i="1"/>
  <c r="J34" i="1"/>
  <c r="J123" i="1"/>
  <c r="J96" i="1"/>
  <c r="J57" i="1"/>
  <c r="J63" i="1"/>
  <c r="J174" i="1"/>
  <c r="J162" i="1"/>
  <c r="J201" i="1"/>
  <c r="J213" i="1"/>
  <c r="J179" i="1"/>
  <c r="J167" i="1"/>
  <c r="J206" i="1"/>
  <c r="J231" i="1"/>
  <c r="J218" i="1"/>
  <c r="J226" i="1"/>
  <c r="J128" i="1"/>
  <c r="J89" i="1"/>
  <c r="H68" i="1"/>
  <c r="H58" i="1"/>
  <c r="H62" i="1" s="1"/>
  <c r="H64" i="1" s="1"/>
  <c r="H66" i="1" s="1"/>
  <c r="J76" i="1"/>
  <c r="J50" i="1"/>
  <c r="J71" i="1"/>
  <c r="J9" i="1"/>
  <c r="J39" i="3" l="1"/>
  <c r="J163" i="3"/>
  <c r="J199" i="3"/>
  <c r="F199" i="3"/>
  <c r="D40" i="3"/>
  <c r="E40" i="3" s="1"/>
  <c r="G40" i="3" s="1"/>
  <c r="N28" i="3" s="1" a="1"/>
  <c r="N28" i="3" s="1"/>
  <c r="N29" i="3" s="1"/>
  <c r="N30" i="3" s="1"/>
  <c r="N31" i="3" s="1"/>
  <c r="N32" i="3" s="1"/>
  <c r="N33" i="3" s="1"/>
  <c r="N34" i="3" s="1"/>
  <c r="N35" i="3" s="1"/>
  <c r="N36" i="3" s="1"/>
  <c r="N37" i="3" s="1"/>
  <c r="N38" i="3" s="1"/>
  <c r="N39" i="3" s="1"/>
  <c r="N40" i="3" s="1"/>
  <c r="F163" i="3"/>
  <c r="E93" i="5"/>
  <c r="D106" i="5" s="1"/>
  <c r="F93" i="5"/>
  <c r="D200" i="3"/>
  <c r="E200" i="3" s="1"/>
  <c r="G200" i="3" s="1"/>
  <c r="D81" i="5"/>
  <c r="D86" i="5"/>
  <c r="J80" i="5"/>
  <c r="G80" i="5"/>
  <c r="F169" i="3"/>
  <c r="F68" i="5"/>
  <c r="E68" i="5"/>
  <c r="E73" i="5"/>
  <c r="F73" i="5"/>
  <c r="D61" i="5"/>
  <c r="J60" i="5"/>
  <c r="G60" i="5"/>
  <c r="J55" i="5"/>
  <c r="D56" i="5"/>
  <c r="G55" i="5"/>
  <c r="E43" i="5"/>
  <c r="F43" i="5"/>
  <c r="E48" i="5"/>
  <c r="F48" i="5"/>
  <c r="E36" i="5"/>
  <c r="F36" i="5"/>
  <c r="E124" i="3"/>
  <c r="F124" i="3"/>
  <c r="G24" i="5"/>
  <c r="J24" i="5"/>
  <c r="D25" i="5"/>
  <c r="E31" i="5"/>
  <c r="F31" i="5"/>
  <c r="G20" i="5"/>
  <c r="J20" i="5"/>
  <c r="G12" i="5"/>
  <c r="J12" i="5"/>
  <c r="D13" i="5"/>
  <c r="J169" i="3"/>
  <c r="D170" i="3"/>
  <c r="E170" i="3" s="1"/>
  <c r="G170" i="3" s="1"/>
  <c r="N158" i="3" s="1" a="1"/>
  <c r="N158" i="3" s="1"/>
  <c r="N159" i="3" s="1"/>
  <c r="N160" i="3" s="1"/>
  <c r="N161" i="3" s="1"/>
  <c r="N162" i="3" s="1"/>
  <c r="N163" i="3" s="1"/>
  <c r="N164" i="3" s="1"/>
  <c r="N165" i="3" s="1"/>
  <c r="N166" i="3" s="1"/>
  <c r="N167" i="3" s="1"/>
  <c r="N168" i="3" s="1"/>
  <c r="N169" i="3" s="1"/>
  <c r="N170" i="3" s="1"/>
  <c r="D229" i="3"/>
  <c r="J223" i="3"/>
  <c r="D224" i="3"/>
  <c r="G223" i="3"/>
  <c r="J75" i="3"/>
  <c r="G75" i="3"/>
  <c r="D76" i="3"/>
  <c r="G154" i="3"/>
  <c r="J154" i="3"/>
  <c r="D155" i="3"/>
  <c r="E46" i="3"/>
  <c r="F46" i="3"/>
  <c r="E117" i="3"/>
  <c r="F117" i="3"/>
  <c r="E205" i="3"/>
  <c r="F205" i="3"/>
  <c r="E192" i="3"/>
  <c r="F192" i="3"/>
  <c r="E216" i="3"/>
  <c r="F216" i="3"/>
  <c r="G70" i="3"/>
  <c r="J70" i="3"/>
  <c r="D71" i="3"/>
  <c r="J9" i="3"/>
  <c r="G9" i="3"/>
  <c r="J59" i="3"/>
  <c r="G59" i="3"/>
  <c r="G97" i="3"/>
  <c r="D98" i="3"/>
  <c r="J97" i="3"/>
  <c r="E102" i="3"/>
  <c r="F102" i="3"/>
  <c r="J4" i="3"/>
  <c r="G4" i="3"/>
  <c r="E64" i="3"/>
  <c r="F64" i="3"/>
  <c r="G128" i="3"/>
  <c r="J128" i="3"/>
  <c r="D129" i="3"/>
  <c r="E50" i="3"/>
  <c r="F50" i="3"/>
  <c r="G111" i="3"/>
  <c r="J111" i="3"/>
  <c r="E187" i="3"/>
  <c r="F187" i="3"/>
  <c r="J137" i="3"/>
  <c r="G137" i="3"/>
  <c r="E179" i="3"/>
  <c r="F179" i="3"/>
  <c r="E174" i="3"/>
  <c r="F174" i="3"/>
  <c r="G143" i="3"/>
  <c r="D144" i="3"/>
  <c r="J143" i="3"/>
  <c r="E211" i="3"/>
  <c r="F211" i="3"/>
  <c r="D149" i="3"/>
  <c r="G148" i="3"/>
  <c r="J148" i="3"/>
  <c r="F314" i="1"/>
  <c r="E314" i="1"/>
  <c r="D5" i="3"/>
  <c r="F5" i="3" s="1"/>
  <c r="E20" i="3"/>
  <c r="G20" i="3" s="1"/>
  <c r="E5" i="1"/>
  <c r="G5" i="1" s="1"/>
  <c r="J136" i="1"/>
  <c r="G301" i="1"/>
  <c r="G277" i="1"/>
  <c r="J141" i="1"/>
  <c r="G141" i="1"/>
  <c r="G289" i="1"/>
  <c r="E227" i="1"/>
  <c r="F227" i="1"/>
  <c r="D215" i="1"/>
  <c r="E25" i="1"/>
  <c r="G25" i="1" s="1"/>
  <c r="F25" i="1"/>
  <c r="D25" i="3"/>
  <c r="F25" i="3" s="1"/>
  <c r="J277" i="1"/>
  <c r="D278" i="1"/>
  <c r="E129" i="1"/>
  <c r="F129" i="1"/>
  <c r="D266" i="1"/>
  <c r="J265" i="1"/>
  <c r="E154" i="1"/>
  <c r="G154" i="1" s="1"/>
  <c r="F154" i="1"/>
  <c r="D208" i="1"/>
  <c r="J282" i="1"/>
  <c r="D283" i="1"/>
  <c r="D38" i="1"/>
  <c r="E77" i="1"/>
  <c r="F77" i="1"/>
  <c r="E64" i="1"/>
  <c r="F64" i="1"/>
  <c r="E271" i="1"/>
  <c r="G271" i="1" s="1"/>
  <c r="F271" i="1"/>
  <c r="E175" i="1"/>
  <c r="F175" i="1"/>
  <c r="D302" i="1"/>
  <c r="D307" i="1"/>
  <c r="J301" i="1"/>
  <c r="D181" i="1"/>
  <c r="D115" i="1"/>
  <c r="J114" i="1"/>
  <c r="J258" i="1"/>
  <c r="D259" i="1"/>
  <c r="E124" i="1"/>
  <c r="G124" i="1" s="1"/>
  <c r="F124" i="1"/>
  <c r="D142" i="1"/>
  <c r="E192" i="1"/>
  <c r="G192" i="1" s="1"/>
  <c r="F192" i="1"/>
  <c r="D220" i="1"/>
  <c r="E72" i="1"/>
  <c r="F72" i="1"/>
  <c r="E10" i="1"/>
  <c r="F10" i="1"/>
  <c r="E202" i="1"/>
  <c r="F202" i="1"/>
  <c r="D52" i="1"/>
  <c r="E59" i="1"/>
  <c r="G59" i="1" s="1"/>
  <c r="F59" i="1"/>
  <c r="J294" i="1"/>
  <c r="D295" i="1"/>
  <c r="D33" i="1"/>
  <c r="D110" i="1"/>
  <c r="J109" i="1"/>
  <c r="D254" i="1"/>
  <c r="J253" i="1"/>
  <c r="E90" i="1"/>
  <c r="F90" i="1"/>
  <c r="E149" i="1"/>
  <c r="G149" i="1" s="1"/>
  <c r="F149" i="1"/>
  <c r="E24" i="4"/>
  <c r="G24" i="4" s="1"/>
  <c r="E85" i="1"/>
  <c r="G85" i="1" s="1"/>
  <c r="F85" i="1"/>
  <c r="D98" i="1"/>
  <c r="D137" i="1"/>
  <c r="E46" i="1"/>
  <c r="G46" i="1" s="1"/>
  <c r="F46" i="1"/>
  <c r="J289" i="1"/>
  <c r="D290" i="1"/>
  <c r="E163" i="1"/>
  <c r="G163" i="1" s="1"/>
  <c r="F163" i="1"/>
  <c r="D169" i="1"/>
  <c r="E102" i="1"/>
  <c r="G102" i="1" s="1"/>
  <c r="F102" i="1"/>
  <c r="E241" i="1"/>
  <c r="G241" i="1" s="1"/>
  <c r="F241" i="1"/>
  <c r="E248" i="1"/>
  <c r="G248" i="1" s="1"/>
  <c r="F248" i="1"/>
  <c r="E187" i="1"/>
  <c r="G187" i="1" s="1"/>
  <c r="F187" i="1"/>
  <c r="E232" i="1"/>
  <c r="F232" i="1"/>
  <c r="E12" i="4"/>
  <c r="G12" i="4" s="1"/>
  <c r="E60" i="4"/>
  <c r="G60" i="4" s="1"/>
  <c r="G67" i="4"/>
  <c r="E55" i="4"/>
  <c r="D56" i="4" s="1"/>
  <c r="F56" i="4" s="1"/>
  <c r="E31" i="4"/>
  <c r="D32" i="4" s="1"/>
  <c r="F32" i="4" s="1"/>
  <c r="E48" i="4"/>
  <c r="G48" i="4" s="1"/>
  <c r="E36" i="4"/>
  <c r="G36" i="4" s="1"/>
  <c r="E19" i="4"/>
  <c r="G19" i="4" s="1"/>
  <c r="J43" i="4"/>
  <c r="D44" i="4"/>
  <c r="F44" i="4" s="1"/>
  <c r="D80" i="4"/>
  <c r="F80" i="4" s="1"/>
  <c r="D73" i="4"/>
  <c r="F73" i="4" s="1"/>
  <c r="J67" i="4"/>
  <c r="D68" i="4"/>
  <c r="F68" i="4" s="1"/>
  <c r="D10" i="3"/>
  <c r="F10" i="3" s="1"/>
  <c r="J19" i="3"/>
  <c r="J24" i="3"/>
  <c r="J186" i="1"/>
  <c r="J191" i="1"/>
  <c r="J29" i="1"/>
  <c r="J97" i="1"/>
  <c r="J207" i="1"/>
  <c r="J214" i="1"/>
  <c r="J168" i="1"/>
  <c r="J219" i="1"/>
  <c r="J180" i="1"/>
  <c r="H71" i="1"/>
  <c r="H75" i="1" s="1"/>
  <c r="H77" i="1" s="1"/>
  <c r="H79" i="1" s="1"/>
  <c r="H81" i="1"/>
  <c r="J51" i="1"/>
  <c r="J40" i="3" l="1"/>
  <c r="F40" i="3"/>
  <c r="D201" i="3"/>
  <c r="E201" i="3" s="1"/>
  <c r="G201" i="3" s="1"/>
  <c r="F200" i="3"/>
  <c r="J200" i="3"/>
  <c r="E106" i="5"/>
  <c r="D119" i="5" s="1"/>
  <c r="F106" i="5"/>
  <c r="D99" i="5"/>
  <c r="D94" i="5"/>
  <c r="J93" i="5"/>
  <c r="G93" i="5"/>
  <c r="E86" i="5"/>
  <c r="F86" i="5"/>
  <c r="F81" i="5"/>
  <c r="E81" i="5"/>
  <c r="J73" i="5"/>
  <c r="D74" i="5"/>
  <c r="G73" i="5"/>
  <c r="J68" i="5"/>
  <c r="D69" i="5"/>
  <c r="G68" i="5"/>
  <c r="E56" i="5"/>
  <c r="F56" i="5"/>
  <c r="F170" i="3"/>
  <c r="F61" i="5"/>
  <c r="E61" i="5"/>
  <c r="J124" i="3"/>
  <c r="G124" i="3"/>
  <c r="G36" i="5"/>
  <c r="D37" i="5"/>
  <c r="J36" i="5"/>
  <c r="G31" i="5"/>
  <c r="D32" i="5"/>
  <c r="J31" i="5"/>
  <c r="E13" i="5"/>
  <c r="F13" i="5"/>
  <c r="E25" i="5"/>
  <c r="F25" i="5"/>
  <c r="G48" i="5"/>
  <c r="D49" i="5"/>
  <c r="J48" i="5"/>
  <c r="G43" i="5"/>
  <c r="J43" i="5"/>
  <c r="D44" i="5"/>
  <c r="D202" i="3"/>
  <c r="F202" i="3" s="1"/>
  <c r="F224" i="3"/>
  <c r="E224" i="3"/>
  <c r="F201" i="3"/>
  <c r="J170" i="3"/>
  <c r="E229" i="3"/>
  <c r="F229" i="3"/>
  <c r="J20" i="3"/>
  <c r="G192" i="3"/>
  <c r="J192" i="3"/>
  <c r="D193" i="3"/>
  <c r="J46" i="3"/>
  <c r="G46" i="3"/>
  <c r="G174" i="3"/>
  <c r="J174" i="3"/>
  <c r="D175" i="3"/>
  <c r="E155" i="3"/>
  <c r="F155" i="3"/>
  <c r="E149" i="3"/>
  <c r="F149" i="3"/>
  <c r="E98" i="3"/>
  <c r="F98" i="3"/>
  <c r="E71" i="3"/>
  <c r="F71" i="3"/>
  <c r="G205" i="3"/>
  <c r="D206" i="3"/>
  <c r="J205" i="3"/>
  <c r="G102" i="3"/>
  <c r="J102" i="3"/>
  <c r="D103" i="3"/>
  <c r="G179" i="3"/>
  <c r="J179" i="3"/>
  <c r="D180" i="3"/>
  <c r="G64" i="3"/>
  <c r="D65" i="3"/>
  <c r="J64" i="3"/>
  <c r="G211" i="3"/>
  <c r="D212" i="3"/>
  <c r="J211" i="3"/>
  <c r="G117" i="3"/>
  <c r="J117" i="3"/>
  <c r="D118" i="3"/>
  <c r="E76" i="3"/>
  <c r="F76" i="3"/>
  <c r="G187" i="3"/>
  <c r="D188" i="3"/>
  <c r="J187" i="3"/>
  <c r="E129" i="3"/>
  <c r="F129" i="3"/>
  <c r="E144" i="3"/>
  <c r="F144" i="3"/>
  <c r="D51" i="3"/>
  <c r="G50" i="3"/>
  <c r="J50" i="3"/>
  <c r="D217" i="3"/>
  <c r="G216" i="3"/>
  <c r="J216" i="3"/>
  <c r="G314" i="1"/>
  <c r="D327" i="1"/>
  <c r="J314" i="1"/>
  <c r="D315" i="1"/>
  <c r="D320" i="1"/>
  <c r="J5" i="1"/>
  <c r="N236" i="1" a="1"/>
  <c r="N236" i="1" s="1"/>
  <c r="E5" i="3"/>
  <c r="D6" i="1"/>
  <c r="F6" i="1" s="1"/>
  <c r="J64" i="1"/>
  <c r="G64" i="1"/>
  <c r="D11" i="1"/>
  <c r="E11" i="1" s="1"/>
  <c r="G11" i="1" s="1"/>
  <c r="G10" i="1"/>
  <c r="J77" i="1"/>
  <c r="G77" i="1"/>
  <c r="J202" i="1"/>
  <c r="G202" i="1"/>
  <c r="J232" i="1"/>
  <c r="G232" i="1"/>
  <c r="J90" i="1"/>
  <c r="G90" i="1"/>
  <c r="J72" i="1"/>
  <c r="G72" i="1"/>
  <c r="J175" i="1"/>
  <c r="G175" i="1"/>
  <c r="J129" i="1"/>
  <c r="G129" i="1"/>
  <c r="J227" i="1"/>
  <c r="G227" i="1"/>
  <c r="D25" i="4"/>
  <c r="F25" i="4" s="1"/>
  <c r="D188" i="1"/>
  <c r="E169" i="1"/>
  <c r="F169" i="1"/>
  <c r="E10" i="3"/>
  <c r="E142" i="1"/>
  <c r="G142" i="1" s="1"/>
  <c r="F142" i="1"/>
  <c r="E115" i="1"/>
  <c r="G115" i="1" s="1"/>
  <c r="F115" i="1"/>
  <c r="D176" i="1"/>
  <c r="E283" i="1"/>
  <c r="G283" i="1" s="1"/>
  <c r="F283" i="1"/>
  <c r="E137" i="1"/>
  <c r="G137" i="1" s="1"/>
  <c r="F137" i="1"/>
  <c r="J241" i="1"/>
  <c r="D91" i="1"/>
  <c r="E33" i="1"/>
  <c r="G33" i="1" s="1"/>
  <c r="F33" i="1"/>
  <c r="E52" i="1"/>
  <c r="F52" i="1"/>
  <c r="E220" i="1"/>
  <c r="G220" i="1" s="1"/>
  <c r="F220" i="1"/>
  <c r="E307" i="1"/>
  <c r="G307" i="1" s="1"/>
  <c r="F307" i="1"/>
  <c r="D65" i="1"/>
  <c r="D130" i="1"/>
  <c r="J248" i="1"/>
  <c r="D150" i="1"/>
  <c r="J149" i="1"/>
  <c r="E181" i="1"/>
  <c r="G181" i="1" s="1"/>
  <c r="F181" i="1"/>
  <c r="E266" i="1"/>
  <c r="G266" i="1" s="1"/>
  <c r="F266" i="1"/>
  <c r="E259" i="1"/>
  <c r="G259" i="1" s="1"/>
  <c r="F259" i="1"/>
  <c r="J24" i="4"/>
  <c r="E98" i="1"/>
  <c r="G98" i="1" s="1"/>
  <c r="F98" i="1"/>
  <c r="E302" i="1"/>
  <c r="G302" i="1" s="1"/>
  <c r="F302" i="1"/>
  <c r="E208" i="1"/>
  <c r="F208" i="1"/>
  <c r="E278" i="1"/>
  <c r="F278" i="1"/>
  <c r="E215" i="1"/>
  <c r="F215" i="1"/>
  <c r="J124" i="1"/>
  <c r="D26" i="1"/>
  <c r="E25" i="3"/>
  <c r="E290" i="1"/>
  <c r="G290" i="1" s="1"/>
  <c r="F290" i="1"/>
  <c r="D233" i="1"/>
  <c r="D103" i="1"/>
  <c r="J102" i="1"/>
  <c r="E254" i="1"/>
  <c r="G254" i="1" s="1"/>
  <c r="F254" i="1"/>
  <c r="E295" i="1"/>
  <c r="G295" i="1" s="1"/>
  <c r="F295" i="1"/>
  <c r="D193" i="1"/>
  <c r="D78" i="1"/>
  <c r="D272" i="1"/>
  <c r="J271" i="1"/>
  <c r="J12" i="4"/>
  <c r="E110" i="1"/>
  <c r="G110" i="1" s="1"/>
  <c r="F110" i="1"/>
  <c r="J163" i="1"/>
  <c r="J46" i="1"/>
  <c r="J85" i="1"/>
  <c r="E38" i="1"/>
  <c r="G38" i="1" s="1"/>
  <c r="F38" i="1"/>
  <c r="D155" i="1"/>
  <c r="J154" i="1"/>
  <c r="D228" i="1"/>
  <c r="D13" i="4"/>
  <c r="F13" i="4" s="1"/>
  <c r="D61" i="4"/>
  <c r="F61" i="4" s="1"/>
  <c r="J60" i="4"/>
  <c r="G31" i="4"/>
  <c r="G55" i="4"/>
  <c r="J55" i="4"/>
  <c r="J31" i="4"/>
  <c r="D49" i="4"/>
  <c r="F49" i="4" s="1"/>
  <c r="J48" i="4"/>
  <c r="D20" i="4"/>
  <c r="F20" i="4" s="1"/>
  <c r="J19" i="4"/>
  <c r="E32" i="4"/>
  <c r="G32" i="4" s="1"/>
  <c r="J36" i="4"/>
  <c r="D37" i="4"/>
  <c r="F37" i="4" s="1"/>
  <c r="E56" i="4"/>
  <c r="G56" i="4" s="1"/>
  <c r="E80" i="4"/>
  <c r="E73" i="4"/>
  <c r="G73" i="4" s="1"/>
  <c r="E68" i="4"/>
  <c r="E44" i="4"/>
  <c r="J192" i="1"/>
  <c r="J187" i="1"/>
  <c r="J35" i="1"/>
  <c r="J31" i="1"/>
  <c r="J30" i="1"/>
  <c r="J59" i="1"/>
  <c r="J58" i="1"/>
  <c r="H94" i="1"/>
  <c r="H84" i="1"/>
  <c r="H88" i="1" s="1"/>
  <c r="H90" i="1" s="1"/>
  <c r="H92" i="1" s="1"/>
  <c r="J10" i="1"/>
  <c r="E119" i="5" l="1"/>
  <c r="D132" i="5" s="1"/>
  <c r="F119" i="5"/>
  <c r="J201" i="3"/>
  <c r="D112" i="5"/>
  <c r="J106" i="5"/>
  <c r="D107" i="5"/>
  <c r="G106" i="5"/>
  <c r="F94" i="5"/>
  <c r="E94" i="5"/>
  <c r="E99" i="5"/>
  <c r="F99" i="5"/>
  <c r="J81" i="5"/>
  <c r="D82" i="5"/>
  <c r="G81" i="5"/>
  <c r="J86" i="5"/>
  <c r="D87" i="5"/>
  <c r="G86" i="5"/>
  <c r="E69" i="5"/>
  <c r="F69" i="5"/>
  <c r="F74" i="5"/>
  <c r="E74" i="5"/>
  <c r="E202" i="3"/>
  <c r="G202" i="3" s="1"/>
  <c r="J61" i="5"/>
  <c r="D62" i="5"/>
  <c r="G61" i="5"/>
  <c r="D57" i="5"/>
  <c r="J56" i="5"/>
  <c r="G56" i="5"/>
  <c r="E49" i="5"/>
  <c r="F49" i="5"/>
  <c r="G25" i="5"/>
  <c r="D26" i="5"/>
  <c r="J25" i="5"/>
  <c r="E37" i="5"/>
  <c r="F37" i="5"/>
  <c r="E44" i="5"/>
  <c r="F44" i="5"/>
  <c r="G13" i="5"/>
  <c r="D14" i="5"/>
  <c r="J13" i="5"/>
  <c r="E32" i="5"/>
  <c r="F32" i="5"/>
  <c r="J224" i="3"/>
  <c r="D225" i="3"/>
  <c r="G224" i="3"/>
  <c r="J229" i="3"/>
  <c r="D230" i="3"/>
  <c r="G229" i="3"/>
  <c r="J144" i="3"/>
  <c r="G144" i="3"/>
  <c r="N132" i="3" s="1" a="1"/>
  <c r="N132" i="3" s="1"/>
  <c r="N133" i="3" s="1"/>
  <c r="N134" i="3" s="1"/>
  <c r="N135" i="3" s="1"/>
  <c r="N136" i="3" s="1"/>
  <c r="N137" i="3" s="1"/>
  <c r="N138" i="3" s="1"/>
  <c r="N139" i="3" s="1"/>
  <c r="N140" i="3" s="1"/>
  <c r="N141" i="3" s="1"/>
  <c r="N142" i="3" s="1"/>
  <c r="N143" i="3" s="1"/>
  <c r="N144" i="3" s="1"/>
  <c r="J5" i="3"/>
  <c r="G5" i="3"/>
  <c r="J98" i="3"/>
  <c r="G98" i="3"/>
  <c r="J10" i="3"/>
  <c r="G10" i="3"/>
  <c r="D77" i="3"/>
  <c r="G76" i="3"/>
  <c r="J76" i="3"/>
  <c r="G71" i="3"/>
  <c r="D72" i="3"/>
  <c r="J71" i="3"/>
  <c r="E217" i="3"/>
  <c r="F217" i="3"/>
  <c r="E118" i="3"/>
  <c r="F118" i="3"/>
  <c r="E65" i="3"/>
  <c r="F65" i="3"/>
  <c r="G149" i="3"/>
  <c r="J149" i="3"/>
  <c r="D150" i="3"/>
  <c r="J25" i="3"/>
  <c r="G25" i="3"/>
  <c r="E206" i="3"/>
  <c r="F206" i="3"/>
  <c r="E193" i="3"/>
  <c r="F193" i="3"/>
  <c r="E188" i="3"/>
  <c r="F188" i="3"/>
  <c r="E212" i="3"/>
  <c r="F212" i="3"/>
  <c r="G129" i="3"/>
  <c r="J129" i="3"/>
  <c r="D130" i="3"/>
  <c r="E180" i="3"/>
  <c r="F180" i="3"/>
  <c r="G155" i="3"/>
  <c r="J155" i="3"/>
  <c r="D156" i="3"/>
  <c r="E103" i="3"/>
  <c r="F103" i="3"/>
  <c r="E51" i="3"/>
  <c r="F51" i="3"/>
  <c r="E175" i="3"/>
  <c r="F175" i="3"/>
  <c r="E320" i="1"/>
  <c r="F320" i="1"/>
  <c r="F315" i="1"/>
  <c r="E315" i="1"/>
  <c r="F327" i="1"/>
  <c r="E327" i="1"/>
  <c r="D6" i="3"/>
  <c r="F6" i="3" s="1"/>
  <c r="E6" i="1"/>
  <c r="G6" i="1" s="1"/>
  <c r="J220" i="1"/>
  <c r="D11" i="3"/>
  <c r="F11" i="3" s="1"/>
  <c r="F11" i="1"/>
  <c r="E25" i="4"/>
  <c r="G25" i="4" s="1"/>
  <c r="J208" i="1"/>
  <c r="G208" i="1"/>
  <c r="J215" i="1"/>
  <c r="G215" i="1"/>
  <c r="G278" i="1"/>
  <c r="J52" i="1"/>
  <c r="G52" i="1"/>
  <c r="J169" i="1"/>
  <c r="G169" i="1"/>
  <c r="E13" i="4"/>
  <c r="G13" i="4" s="1"/>
  <c r="J11" i="1"/>
  <c r="D12" i="1"/>
  <c r="E12" i="1" s="1"/>
  <c r="E11" i="3"/>
  <c r="G11" i="3" s="1"/>
  <c r="D291" i="1"/>
  <c r="J290" i="1"/>
  <c r="D267" i="1"/>
  <c r="J266" i="1"/>
  <c r="D143" i="1"/>
  <c r="J142" i="1"/>
  <c r="E193" i="1"/>
  <c r="F193" i="1"/>
  <c r="E78" i="1"/>
  <c r="G78" i="1" s="1"/>
  <c r="F78" i="1"/>
  <c r="J254" i="1"/>
  <c r="J302" i="1"/>
  <c r="D303" i="1"/>
  <c r="E65" i="1"/>
  <c r="G65" i="1" s="1"/>
  <c r="F65" i="1"/>
  <c r="D284" i="1"/>
  <c r="J283" i="1"/>
  <c r="D182" i="1"/>
  <c r="D111" i="1"/>
  <c r="J110" i="1"/>
  <c r="E91" i="1"/>
  <c r="G91" i="1" s="1"/>
  <c r="F91" i="1"/>
  <c r="E103" i="1"/>
  <c r="G103" i="1" s="1"/>
  <c r="F103" i="1"/>
  <c r="E26" i="1"/>
  <c r="G26" i="1" s="1"/>
  <c r="F26" i="1"/>
  <c r="D26" i="3"/>
  <c r="F26" i="3" s="1"/>
  <c r="E176" i="1"/>
  <c r="G176" i="1" s="1"/>
  <c r="F176" i="1"/>
  <c r="D170" i="1"/>
  <c r="D308" i="1"/>
  <c r="J307" i="1"/>
  <c r="E155" i="1"/>
  <c r="G155" i="1" s="1"/>
  <c r="F155" i="1"/>
  <c r="D279" i="1"/>
  <c r="J278" i="1"/>
  <c r="D221" i="1"/>
  <c r="E228" i="1"/>
  <c r="G228" i="1" s="1"/>
  <c r="F228" i="1"/>
  <c r="E150" i="1"/>
  <c r="G150" i="1" s="1"/>
  <c r="F150" i="1"/>
  <c r="J98" i="1"/>
  <c r="E272" i="1"/>
  <c r="G272" i="1" s="1"/>
  <c r="F272" i="1"/>
  <c r="E233" i="1"/>
  <c r="G233" i="1" s="1"/>
  <c r="F233" i="1"/>
  <c r="D260" i="1"/>
  <c r="J259" i="1"/>
  <c r="D116" i="1"/>
  <c r="J115" i="1"/>
  <c r="J181" i="1"/>
  <c r="D39" i="1"/>
  <c r="D296" i="1"/>
  <c r="J295" i="1"/>
  <c r="D209" i="1"/>
  <c r="E130" i="1"/>
  <c r="G130" i="1" s="1"/>
  <c r="F130" i="1"/>
  <c r="D53" i="1"/>
  <c r="J137" i="1"/>
  <c r="E188" i="1"/>
  <c r="G188" i="1" s="1"/>
  <c r="F188" i="1"/>
  <c r="E61" i="4"/>
  <c r="G61" i="4" s="1"/>
  <c r="G80" i="4"/>
  <c r="G44" i="4"/>
  <c r="G68" i="4"/>
  <c r="E49" i="4"/>
  <c r="G49" i="4" s="1"/>
  <c r="D33" i="4"/>
  <c r="F33" i="4" s="1"/>
  <c r="J32" i="4"/>
  <c r="E37" i="4"/>
  <c r="G37" i="4" s="1"/>
  <c r="E20" i="4"/>
  <c r="G20" i="4" s="1"/>
  <c r="D45" i="4"/>
  <c r="F45" i="4" s="1"/>
  <c r="J44" i="4"/>
  <c r="D93" i="4"/>
  <c r="F93" i="4" s="1"/>
  <c r="D81" i="4"/>
  <c r="F81" i="4" s="1"/>
  <c r="J80" i="4"/>
  <c r="D86" i="4"/>
  <c r="F86" i="4" s="1"/>
  <c r="J68" i="4"/>
  <c r="D69" i="4"/>
  <c r="F69" i="4" s="1"/>
  <c r="J73" i="4"/>
  <c r="D74" i="4"/>
  <c r="F74" i="4" s="1"/>
  <c r="J56" i="4"/>
  <c r="D57" i="4"/>
  <c r="F57" i="4" s="1"/>
  <c r="D26" i="4"/>
  <c r="F26" i="4" s="1"/>
  <c r="J36" i="1"/>
  <c r="H107" i="1"/>
  <c r="H97" i="1"/>
  <c r="H101" i="1" s="1"/>
  <c r="H103" i="1" s="1"/>
  <c r="H105" i="1" s="1"/>
  <c r="E132" i="5" l="1"/>
  <c r="F132" i="5"/>
  <c r="D125" i="5"/>
  <c r="J119" i="5"/>
  <c r="D120" i="5"/>
  <c r="G119" i="5"/>
  <c r="F107" i="5"/>
  <c r="E107" i="5"/>
  <c r="E112" i="5"/>
  <c r="F112" i="5"/>
  <c r="D100" i="5"/>
  <c r="J99" i="5"/>
  <c r="G99" i="5"/>
  <c r="J202" i="3"/>
  <c r="J94" i="5"/>
  <c r="D95" i="5"/>
  <c r="G94" i="5"/>
  <c r="E82" i="5"/>
  <c r="F82" i="5"/>
  <c r="F87" i="5"/>
  <c r="E87" i="5"/>
  <c r="J74" i="5"/>
  <c r="D75" i="5"/>
  <c r="G74" i="5"/>
  <c r="G69" i="5"/>
  <c r="J69" i="5"/>
  <c r="D70" i="5"/>
  <c r="F57" i="5"/>
  <c r="E57" i="5"/>
  <c r="E62" i="5"/>
  <c r="F62" i="5"/>
  <c r="G32" i="5"/>
  <c r="D33" i="5"/>
  <c r="J32" i="5"/>
  <c r="G37" i="5"/>
  <c r="J37" i="5"/>
  <c r="D38" i="5"/>
  <c r="E14" i="5"/>
  <c r="F14" i="5"/>
  <c r="E26" i="5"/>
  <c r="F26" i="5"/>
  <c r="G44" i="5"/>
  <c r="D45" i="5"/>
  <c r="J44" i="5"/>
  <c r="G49" i="5"/>
  <c r="D50" i="5"/>
  <c r="J49" i="5"/>
  <c r="E6" i="3"/>
  <c r="G6" i="3" s="1"/>
  <c r="F230" i="3"/>
  <c r="E230" i="3"/>
  <c r="E225" i="3"/>
  <c r="F225" i="3"/>
  <c r="G212" i="3"/>
  <c r="D213" i="3"/>
  <c r="J212" i="3"/>
  <c r="J118" i="3"/>
  <c r="G118" i="3"/>
  <c r="N106" i="3" s="1" a="1"/>
  <c r="N106" i="3" s="1"/>
  <c r="N107" i="3" s="1"/>
  <c r="N108" i="3" s="1"/>
  <c r="N109" i="3" s="1"/>
  <c r="N110" i="3" s="1"/>
  <c r="N111" i="3" s="1"/>
  <c r="N112" i="3" s="1"/>
  <c r="N113" i="3" s="1"/>
  <c r="N114" i="3" s="1"/>
  <c r="N115" i="3" s="1"/>
  <c r="N116" i="3" s="1"/>
  <c r="N117" i="3" s="1"/>
  <c r="N118" i="3" s="1"/>
  <c r="G175" i="3"/>
  <c r="J175" i="3"/>
  <c r="D176" i="3"/>
  <c r="E77" i="3"/>
  <c r="F77" i="3"/>
  <c r="G206" i="3"/>
  <c r="D207" i="3"/>
  <c r="J206" i="3"/>
  <c r="G180" i="3"/>
  <c r="D181" i="3"/>
  <c r="J180" i="3"/>
  <c r="G188" i="3"/>
  <c r="D189" i="3"/>
  <c r="J188" i="3"/>
  <c r="E150" i="3"/>
  <c r="F150" i="3"/>
  <c r="D218" i="3"/>
  <c r="G217" i="3"/>
  <c r="J217" i="3"/>
  <c r="G65" i="3"/>
  <c r="D66" i="3"/>
  <c r="J65" i="3"/>
  <c r="G51" i="3"/>
  <c r="D52" i="3"/>
  <c r="J51" i="3"/>
  <c r="E156" i="3"/>
  <c r="F156" i="3"/>
  <c r="E130" i="3"/>
  <c r="F130" i="3"/>
  <c r="G193" i="3"/>
  <c r="J193" i="3"/>
  <c r="D194" i="3"/>
  <c r="G103" i="3"/>
  <c r="J103" i="3"/>
  <c r="D104" i="3"/>
  <c r="E72" i="3"/>
  <c r="F72" i="3"/>
  <c r="D328" i="1"/>
  <c r="G327" i="1"/>
  <c r="D333" i="1"/>
  <c r="J327" i="1"/>
  <c r="D340" i="1"/>
  <c r="J315" i="1"/>
  <c r="D316" i="1"/>
  <c r="G315" i="1"/>
  <c r="J320" i="1"/>
  <c r="D321" i="1"/>
  <c r="G320" i="1"/>
  <c r="D7" i="1"/>
  <c r="F7" i="1" s="1"/>
  <c r="J6" i="1"/>
  <c r="J11" i="3"/>
  <c r="J25" i="4"/>
  <c r="D14" i="4"/>
  <c r="F14" i="4" s="1"/>
  <c r="J13" i="4"/>
  <c r="J193" i="1"/>
  <c r="G193" i="1"/>
  <c r="D13" i="1"/>
  <c r="D13" i="3" s="1"/>
  <c r="F13" i="3" s="1"/>
  <c r="G12" i="1"/>
  <c r="D12" i="3"/>
  <c r="F12" i="3" s="1"/>
  <c r="F12" i="1"/>
  <c r="J61" i="4"/>
  <c r="D131" i="1"/>
  <c r="J130" i="1"/>
  <c r="D234" i="1"/>
  <c r="J233" i="1"/>
  <c r="D156" i="1"/>
  <c r="J155" i="1"/>
  <c r="E182" i="1"/>
  <c r="G182" i="1" s="1"/>
  <c r="F182" i="1"/>
  <c r="D189" i="1"/>
  <c r="D27" i="1"/>
  <c r="E26" i="3"/>
  <c r="J228" i="1"/>
  <c r="E143" i="1"/>
  <c r="G143" i="1" s="1"/>
  <c r="F143" i="1"/>
  <c r="E209" i="1"/>
  <c r="G209" i="1" s="1"/>
  <c r="N197" i="1" s="1" a="1"/>
  <c r="N197" i="1" s="1"/>
  <c r="F209" i="1"/>
  <c r="E308" i="1"/>
  <c r="G308" i="1" s="1"/>
  <c r="F308" i="1"/>
  <c r="E284" i="1"/>
  <c r="G284" i="1" s="1"/>
  <c r="F284" i="1"/>
  <c r="E296" i="1"/>
  <c r="G296" i="1" s="1"/>
  <c r="F296" i="1"/>
  <c r="D104" i="1"/>
  <c r="J103" i="1"/>
  <c r="E111" i="1"/>
  <c r="G111" i="1" s="1"/>
  <c r="F111" i="1"/>
  <c r="D79" i="1"/>
  <c r="J78" i="1"/>
  <c r="E116" i="1"/>
  <c r="G116" i="1" s="1"/>
  <c r="F116" i="1"/>
  <c r="E221" i="1"/>
  <c r="G221" i="1" s="1"/>
  <c r="F221" i="1"/>
  <c r="E267" i="1"/>
  <c r="G267" i="1" s="1"/>
  <c r="F267" i="1"/>
  <c r="E260" i="1"/>
  <c r="G260" i="1" s="1"/>
  <c r="F260" i="1"/>
  <c r="E279" i="1"/>
  <c r="F279" i="1"/>
  <c r="E170" i="1"/>
  <c r="G170" i="1" s="1"/>
  <c r="N158" i="1" s="1" a="1"/>
  <c r="N158" i="1" s="1"/>
  <c r="F170" i="1"/>
  <c r="D66" i="1"/>
  <c r="J65" i="1"/>
  <c r="D273" i="1"/>
  <c r="J272" i="1"/>
  <c r="E53" i="1"/>
  <c r="G53" i="1" s="1"/>
  <c r="N41" i="1" s="1" a="1"/>
  <c r="N41" i="1" s="1"/>
  <c r="F53" i="1"/>
  <c r="E39" i="1"/>
  <c r="G39" i="1" s="1"/>
  <c r="F39" i="1"/>
  <c r="D92" i="1"/>
  <c r="J91" i="1"/>
  <c r="E12" i="3"/>
  <c r="G12" i="3" s="1"/>
  <c r="E303" i="1"/>
  <c r="F303" i="1"/>
  <c r="D194" i="1"/>
  <c r="E291" i="1"/>
  <c r="G291" i="1" s="1"/>
  <c r="F291" i="1"/>
  <c r="J188" i="1"/>
  <c r="J150" i="1"/>
  <c r="J176" i="1"/>
  <c r="D62" i="4"/>
  <c r="F62" i="4" s="1"/>
  <c r="D50" i="4"/>
  <c r="F50" i="4" s="1"/>
  <c r="J49" i="4"/>
  <c r="J37" i="4"/>
  <c r="D38" i="4"/>
  <c r="F38" i="4" s="1"/>
  <c r="J20" i="4"/>
  <c r="E33" i="4"/>
  <c r="G33" i="4" s="1"/>
  <c r="E69" i="4"/>
  <c r="E93" i="4"/>
  <c r="E74" i="4"/>
  <c r="G74" i="4" s="1"/>
  <c r="E86" i="4"/>
  <c r="G86" i="4" s="1"/>
  <c r="E57" i="4"/>
  <c r="E81" i="4"/>
  <c r="E45" i="4"/>
  <c r="G45" i="4" s="1"/>
  <c r="E26" i="4"/>
  <c r="G26" i="4" s="1"/>
  <c r="J33" i="1"/>
  <c r="J32" i="1"/>
  <c r="J37" i="1"/>
  <c r="H110" i="1"/>
  <c r="H114" i="1" s="1"/>
  <c r="H116" i="1" s="1"/>
  <c r="H118" i="1" s="1"/>
  <c r="H120" i="1"/>
  <c r="J12" i="1"/>
  <c r="D138" i="5" l="1"/>
  <c r="J132" i="5"/>
  <c r="D133" i="5"/>
  <c r="G132" i="5"/>
  <c r="F120" i="5"/>
  <c r="E120" i="5"/>
  <c r="E125" i="5"/>
  <c r="F125" i="5"/>
  <c r="J112" i="5"/>
  <c r="D113" i="5"/>
  <c r="G112" i="5"/>
  <c r="J107" i="5"/>
  <c r="D108" i="5"/>
  <c r="G107" i="5"/>
  <c r="E95" i="5"/>
  <c r="F95" i="5"/>
  <c r="F100" i="5"/>
  <c r="E100" i="5"/>
  <c r="J87" i="5"/>
  <c r="D88" i="5"/>
  <c r="G87" i="5"/>
  <c r="J82" i="5"/>
  <c r="D83" i="5"/>
  <c r="G82" i="5"/>
  <c r="F70" i="5"/>
  <c r="E70" i="5"/>
  <c r="E75" i="5"/>
  <c r="F75" i="5"/>
  <c r="D7" i="3"/>
  <c r="F7" i="3" s="1"/>
  <c r="D63" i="5"/>
  <c r="J62" i="5"/>
  <c r="G62" i="5"/>
  <c r="J57" i="5"/>
  <c r="D58" i="5"/>
  <c r="G57" i="5"/>
  <c r="G14" i="5"/>
  <c r="N2" i="5" s="1" a="1"/>
  <c r="N2" i="5" s="1"/>
  <c r="N3" i="5" s="1"/>
  <c r="N4" i="5" s="1"/>
  <c r="N5" i="5" s="1"/>
  <c r="N6" i="5" s="1"/>
  <c r="N7" i="5" s="1"/>
  <c r="N8" i="5" s="1"/>
  <c r="N9" i="5" s="1"/>
  <c r="N10" i="5" s="1"/>
  <c r="N11" i="5" s="1"/>
  <c r="N12" i="5" s="1"/>
  <c r="N13" i="5" s="1"/>
  <c r="N14" i="5" s="1"/>
  <c r="J14" i="5"/>
  <c r="E38" i="5"/>
  <c r="F38" i="5"/>
  <c r="G26" i="5"/>
  <c r="J26" i="5"/>
  <c r="D27" i="5"/>
  <c r="E50" i="5"/>
  <c r="F50" i="5"/>
  <c r="E45" i="5"/>
  <c r="F45" i="5"/>
  <c r="E33" i="5"/>
  <c r="F33" i="5"/>
  <c r="J6" i="3"/>
  <c r="J225" i="3"/>
  <c r="D226" i="3"/>
  <c r="G225" i="3"/>
  <c r="J230" i="3"/>
  <c r="D231" i="3"/>
  <c r="G230" i="3"/>
  <c r="G130" i="3"/>
  <c r="D131" i="3"/>
  <c r="J130" i="3"/>
  <c r="E207" i="3"/>
  <c r="F207" i="3"/>
  <c r="E104" i="3"/>
  <c r="F104" i="3"/>
  <c r="E66" i="3"/>
  <c r="F66" i="3"/>
  <c r="J72" i="3"/>
  <c r="G72" i="3"/>
  <c r="G156" i="3"/>
  <c r="J156" i="3"/>
  <c r="D157" i="3"/>
  <c r="E189" i="3"/>
  <c r="F189" i="3"/>
  <c r="J150" i="3"/>
  <c r="G150" i="3"/>
  <c r="J26" i="3"/>
  <c r="G26" i="3"/>
  <c r="G77" i="3"/>
  <c r="J77" i="3"/>
  <c r="D78" i="3"/>
  <c r="E194" i="3"/>
  <c r="F194" i="3"/>
  <c r="E213" i="3"/>
  <c r="F213" i="3"/>
  <c r="E52" i="3"/>
  <c r="F52" i="3"/>
  <c r="E218" i="3"/>
  <c r="F218" i="3"/>
  <c r="E181" i="3"/>
  <c r="F181" i="3"/>
  <c r="E176" i="3"/>
  <c r="F176" i="3"/>
  <c r="E7" i="1"/>
  <c r="G7" i="1" s="1"/>
  <c r="F316" i="1"/>
  <c r="E316" i="1"/>
  <c r="F340" i="1"/>
  <c r="E340" i="1"/>
  <c r="E333" i="1"/>
  <c r="F333" i="1"/>
  <c r="F321" i="1"/>
  <c r="E321" i="1"/>
  <c r="F328" i="1"/>
  <c r="E328" i="1"/>
  <c r="E14" i="4"/>
  <c r="G14" i="4" s="1"/>
  <c r="N2" i="4" s="1" a="1"/>
  <c r="N2" i="4" s="1"/>
  <c r="N3" i="4" s="1"/>
  <c r="N4" i="4" s="1"/>
  <c r="N5" i="4" s="1"/>
  <c r="N6" i="4" s="1"/>
  <c r="N7" i="4" s="1"/>
  <c r="N8" i="4" s="1"/>
  <c r="N9" i="4" s="1"/>
  <c r="N10" i="4" s="1"/>
  <c r="N11" i="4" s="1"/>
  <c r="N12" i="4" s="1"/>
  <c r="N13" i="4" s="1"/>
  <c r="N14" i="4" s="1"/>
  <c r="F13" i="1"/>
  <c r="J209" i="1"/>
  <c r="E13" i="1"/>
  <c r="G13" i="1" s="1"/>
  <c r="J12" i="3"/>
  <c r="G279" i="1"/>
  <c r="G303" i="1"/>
  <c r="D297" i="1"/>
  <c r="J296" i="1"/>
  <c r="J170" i="1"/>
  <c r="J267" i="1"/>
  <c r="E79" i="1"/>
  <c r="G79" i="1" s="1"/>
  <c r="N67" i="1" s="1" a="1"/>
  <c r="N67" i="1" s="1"/>
  <c r="F79" i="1"/>
  <c r="D292" i="1"/>
  <c r="J291" i="1"/>
  <c r="E273" i="1"/>
  <c r="G273" i="1" s="1"/>
  <c r="F273" i="1"/>
  <c r="J284" i="1"/>
  <c r="D285" i="1"/>
  <c r="E189" i="1"/>
  <c r="G189" i="1" s="1"/>
  <c r="F189" i="1"/>
  <c r="E234" i="1"/>
  <c r="G234" i="1" s="1"/>
  <c r="F234" i="1"/>
  <c r="E27" i="1"/>
  <c r="G27" i="1" s="1"/>
  <c r="N15" i="1" s="1" a="1"/>
  <c r="N15" i="1" s="1"/>
  <c r="F27" i="1"/>
  <c r="D27" i="3"/>
  <c r="F27" i="3" s="1"/>
  <c r="J53" i="1"/>
  <c r="D353" i="1"/>
  <c r="J279" i="1"/>
  <c r="D280" i="1"/>
  <c r="D222" i="1"/>
  <c r="J221" i="1"/>
  <c r="J111" i="1"/>
  <c r="E66" i="1"/>
  <c r="G66" i="1" s="1"/>
  <c r="N54" i="1" s="1" a="1"/>
  <c r="N54" i="1" s="1"/>
  <c r="F66" i="1"/>
  <c r="E156" i="1"/>
  <c r="G156" i="1" s="1"/>
  <c r="F156" i="1"/>
  <c r="E194" i="1"/>
  <c r="G194" i="1" s="1"/>
  <c r="F194" i="1"/>
  <c r="E92" i="1"/>
  <c r="G92" i="1" s="1"/>
  <c r="N80" i="1" s="1" a="1"/>
  <c r="N80" i="1" s="1"/>
  <c r="F92" i="1"/>
  <c r="J308" i="1"/>
  <c r="D309" i="1"/>
  <c r="D183" i="1"/>
  <c r="J182" i="1"/>
  <c r="D261" i="1"/>
  <c r="J260" i="1"/>
  <c r="D117" i="1"/>
  <c r="J116" i="1"/>
  <c r="D144" i="1"/>
  <c r="J143" i="1"/>
  <c r="J303" i="1"/>
  <c r="D304" i="1"/>
  <c r="D40" i="1"/>
  <c r="E104" i="1"/>
  <c r="G104" i="1" s="1"/>
  <c r="F104" i="1"/>
  <c r="E131" i="1"/>
  <c r="G131" i="1" s="1"/>
  <c r="N119" i="1" s="1" a="1"/>
  <c r="N119" i="1" s="1"/>
  <c r="F131" i="1"/>
  <c r="E62" i="4"/>
  <c r="G62" i="4" s="1"/>
  <c r="G81" i="4"/>
  <c r="G93" i="4"/>
  <c r="G57" i="4"/>
  <c r="G69" i="4"/>
  <c r="E50" i="4"/>
  <c r="G50" i="4" s="1"/>
  <c r="J33" i="4"/>
  <c r="E38" i="4"/>
  <c r="G38" i="4" s="1"/>
  <c r="D75" i="4"/>
  <c r="F75" i="4" s="1"/>
  <c r="J74" i="4"/>
  <c r="D58" i="4"/>
  <c r="F58" i="4" s="1"/>
  <c r="J57" i="4"/>
  <c r="D106" i="4"/>
  <c r="F106" i="4" s="1"/>
  <c r="J93" i="4"/>
  <c r="D94" i="4"/>
  <c r="F94" i="4" s="1"/>
  <c r="D99" i="4"/>
  <c r="F99" i="4" s="1"/>
  <c r="D87" i="4"/>
  <c r="F87" i="4" s="1"/>
  <c r="J86" i="4"/>
  <c r="D70" i="4"/>
  <c r="F70" i="4" s="1"/>
  <c r="J69" i="4"/>
  <c r="D82" i="4"/>
  <c r="F82" i="4" s="1"/>
  <c r="J81" i="4"/>
  <c r="J45" i="4"/>
  <c r="D46" i="4"/>
  <c r="F46" i="4" s="1"/>
  <c r="J26" i="4"/>
  <c r="D27" i="4"/>
  <c r="F27" i="4" s="1"/>
  <c r="J38" i="1"/>
  <c r="J39" i="1"/>
  <c r="H133" i="1"/>
  <c r="H123" i="1"/>
  <c r="H127" i="1" s="1"/>
  <c r="H129" i="1" s="1"/>
  <c r="H131" i="1" s="1"/>
  <c r="F133" i="5" l="1"/>
  <c r="E133" i="5"/>
  <c r="E138" i="5"/>
  <c r="F138" i="5"/>
  <c r="J125" i="5"/>
  <c r="D126" i="5"/>
  <c r="G125" i="5"/>
  <c r="J120" i="5"/>
  <c r="D121" i="5"/>
  <c r="G120" i="5"/>
  <c r="E108" i="5"/>
  <c r="F108" i="5"/>
  <c r="E113" i="5"/>
  <c r="F113" i="5"/>
  <c r="J100" i="5"/>
  <c r="D101" i="5"/>
  <c r="G100" i="5"/>
  <c r="D96" i="5"/>
  <c r="J95" i="5"/>
  <c r="G95" i="5"/>
  <c r="F83" i="5"/>
  <c r="E83" i="5"/>
  <c r="E88" i="5"/>
  <c r="F88" i="5"/>
  <c r="J75" i="5"/>
  <c r="D76" i="5"/>
  <c r="G75" i="5"/>
  <c r="J70" i="5"/>
  <c r="D71" i="5"/>
  <c r="G70" i="5"/>
  <c r="E58" i="5"/>
  <c r="F58" i="5"/>
  <c r="F63" i="5"/>
  <c r="E63" i="5"/>
  <c r="E27" i="5"/>
  <c r="F27" i="5"/>
  <c r="J33" i="5"/>
  <c r="G33" i="5"/>
  <c r="G38" i="5"/>
  <c r="D39" i="5"/>
  <c r="J38" i="5"/>
  <c r="G50" i="5"/>
  <c r="J50" i="5"/>
  <c r="D51" i="5"/>
  <c r="G45" i="5"/>
  <c r="D46" i="5"/>
  <c r="J45" i="5"/>
  <c r="E231" i="3"/>
  <c r="F231" i="3"/>
  <c r="F226" i="3"/>
  <c r="E226" i="3"/>
  <c r="E157" i="3"/>
  <c r="F157" i="3"/>
  <c r="G52" i="3"/>
  <c r="D53" i="3"/>
  <c r="J52" i="3"/>
  <c r="G104" i="3"/>
  <c r="J104" i="3"/>
  <c r="D105" i="3"/>
  <c r="J176" i="3"/>
  <c r="G176" i="3"/>
  <c r="G213" i="3"/>
  <c r="D214" i="3"/>
  <c r="J213" i="3"/>
  <c r="G207" i="3"/>
  <c r="D208" i="3"/>
  <c r="J207" i="3"/>
  <c r="G181" i="3"/>
  <c r="J181" i="3"/>
  <c r="D182" i="3"/>
  <c r="G194" i="3"/>
  <c r="J194" i="3"/>
  <c r="D195" i="3"/>
  <c r="E78" i="3"/>
  <c r="F78" i="3"/>
  <c r="E131" i="3"/>
  <c r="F131" i="3"/>
  <c r="D219" i="3"/>
  <c r="G218" i="3"/>
  <c r="J218" i="3"/>
  <c r="J189" i="3"/>
  <c r="G189" i="3"/>
  <c r="G66" i="3"/>
  <c r="N54" i="3" s="1" a="1"/>
  <c r="N54" i="3" s="1"/>
  <c r="N55" i="3" s="1"/>
  <c r="N56" i="3" s="1"/>
  <c r="N57" i="3" s="1"/>
  <c r="N58" i="3" s="1"/>
  <c r="N59" i="3" s="1"/>
  <c r="N60" i="3" s="1"/>
  <c r="N61" i="3" s="1"/>
  <c r="N62" i="3" s="1"/>
  <c r="N63" i="3" s="1"/>
  <c r="N64" i="3" s="1"/>
  <c r="N65" i="3" s="1"/>
  <c r="N66" i="3" s="1"/>
  <c r="J66" i="3"/>
  <c r="J7" i="1"/>
  <c r="E7" i="3"/>
  <c r="D334" i="1"/>
  <c r="G333" i="1"/>
  <c r="J333" i="1"/>
  <c r="G328" i="1"/>
  <c r="J328" i="1"/>
  <c r="D329" i="1"/>
  <c r="J340" i="1"/>
  <c r="D341" i="1"/>
  <c r="G340" i="1"/>
  <c r="D346" i="1"/>
  <c r="D317" i="1"/>
  <c r="G316" i="1"/>
  <c r="J316" i="1"/>
  <c r="D322" i="1"/>
  <c r="G321" i="1"/>
  <c r="J321" i="1"/>
  <c r="J14" i="4"/>
  <c r="D14" i="1"/>
  <c r="D14" i="3" s="1"/>
  <c r="F14" i="3" s="1"/>
  <c r="E13" i="3"/>
  <c r="D105" i="1"/>
  <c r="J104" i="1"/>
  <c r="E27" i="3"/>
  <c r="G27" i="3" s="1"/>
  <c r="N15" i="3" s="1" a="1"/>
  <c r="N15" i="3" s="1"/>
  <c r="N16" i="3" s="1"/>
  <c r="N17" i="3" s="1"/>
  <c r="N18" i="3" s="1"/>
  <c r="N19" i="3" s="1"/>
  <c r="N20" i="3" s="1"/>
  <c r="N21" i="3" s="1"/>
  <c r="N22" i="3" s="1"/>
  <c r="N23" i="3" s="1"/>
  <c r="N24" i="3" s="1"/>
  <c r="N25" i="3" s="1"/>
  <c r="N26" i="3" s="1"/>
  <c r="N27" i="3" s="1"/>
  <c r="E40" i="1"/>
  <c r="F40" i="1"/>
  <c r="E144" i="1"/>
  <c r="G144" i="1" s="1"/>
  <c r="N132" i="1" s="1" a="1"/>
  <c r="N132" i="1" s="1"/>
  <c r="F144" i="1"/>
  <c r="D195" i="1"/>
  <c r="J194" i="1"/>
  <c r="J273" i="1"/>
  <c r="D274" i="1"/>
  <c r="E353" i="1"/>
  <c r="F353" i="1"/>
  <c r="D235" i="1"/>
  <c r="J234" i="1"/>
  <c r="E304" i="1"/>
  <c r="G304" i="1" s="1"/>
  <c r="F304" i="1"/>
  <c r="E309" i="1"/>
  <c r="G309" i="1" s="1"/>
  <c r="F309" i="1"/>
  <c r="D157" i="1"/>
  <c r="J156" i="1"/>
  <c r="E292" i="1"/>
  <c r="G292" i="1" s="1"/>
  <c r="F292" i="1"/>
  <c r="D63" i="4"/>
  <c r="F63" i="4" s="1"/>
  <c r="E285" i="1"/>
  <c r="G285" i="1" s="1"/>
  <c r="F285" i="1"/>
  <c r="E183" i="1"/>
  <c r="G183" i="1" s="1"/>
  <c r="N171" i="1" s="1" a="1"/>
  <c r="N171" i="1" s="1"/>
  <c r="F183" i="1"/>
  <c r="J131" i="1"/>
  <c r="E117" i="1"/>
  <c r="G117" i="1" s="1"/>
  <c r="F117" i="1"/>
  <c r="J189" i="1"/>
  <c r="J62" i="4"/>
  <c r="E261" i="1"/>
  <c r="G261" i="1" s="1"/>
  <c r="N249" i="1" s="1" a="1"/>
  <c r="N249" i="1" s="1"/>
  <c r="F261" i="1"/>
  <c r="E222" i="1"/>
  <c r="G222" i="1" s="1"/>
  <c r="N210" i="1" s="1" a="1"/>
  <c r="N210" i="1" s="1"/>
  <c r="F222" i="1"/>
  <c r="J79" i="1"/>
  <c r="E297" i="1"/>
  <c r="G297" i="1" s="1"/>
  <c r="F297" i="1"/>
  <c r="J92" i="1"/>
  <c r="J66" i="1"/>
  <c r="E280" i="1"/>
  <c r="G280" i="1" s="1"/>
  <c r="F280" i="1"/>
  <c r="D51" i="4"/>
  <c r="F51" i="4" s="1"/>
  <c r="J50" i="4"/>
  <c r="D39" i="4"/>
  <c r="F39" i="4" s="1"/>
  <c r="J38" i="4"/>
  <c r="E106" i="4"/>
  <c r="E46" i="4"/>
  <c r="G46" i="4" s="1"/>
  <c r="E87" i="4"/>
  <c r="G87" i="4" s="1"/>
  <c r="E58" i="4"/>
  <c r="E70" i="4"/>
  <c r="E82" i="4"/>
  <c r="E99" i="4"/>
  <c r="G99" i="4" s="1"/>
  <c r="E94" i="4"/>
  <c r="G94" i="4" s="1"/>
  <c r="E75" i="4"/>
  <c r="G75" i="4" s="1"/>
  <c r="E27" i="4"/>
  <c r="G27" i="4" s="1"/>
  <c r="N15" i="4" s="1" a="1"/>
  <c r="N15" i="4" s="1"/>
  <c r="H146" i="1"/>
  <c r="H136" i="1"/>
  <c r="H140" i="1" s="1"/>
  <c r="H142" i="1" s="1"/>
  <c r="H144" i="1" s="1"/>
  <c r="J13" i="1"/>
  <c r="D139" i="5" l="1"/>
  <c r="J138" i="5"/>
  <c r="G138" i="5"/>
  <c r="J133" i="5"/>
  <c r="D134" i="5"/>
  <c r="G133" i="5"/>
  <c r="E121" i="5"/>
  <c r="F121" i="5"/>
  <c r="F126" i="5"/>
  <c r="E126" i="5"/>
  <c r="J113" i="5"/>
  <c r="D114" i="5"/>
  <c r="G113" i="5"/>
  <c r="J108" i="5"/>
  <c r="D109" i="5"/>
  <c r="G108" i="5"/>
  <c r="F96" i="5"/>
  <c r="E96" i="5"/>
  <c r="E101" i="5"/>
  <c r="F101" i="5"/>
  <c r="D89" i="5"/>
  <c r="J88" i="5"/>
  <c r="G88" i="5"/>
  <c r="J83" i="5"/>
  <c r="D84" i="5"/>
  <c r="G83" i="5"/>
  <c r="E71" i="5"/>
  <c r="F71" i="5"/>
  <c r="F76" i="5"/>
  <c r="E76" i="5"/>
  <c r="J63" i="5"/>
  <c r="D64" i="5"/>
  <c r="G63" i="5"/>
  <c r="D59" i="5"/>
  <c r="J58" i="5"/>
  <c r="G58" i="5"/>
  <c r="E39" i="5"/>
  <c r="F39" i="5"/>
  <c r="E46" i="5"/>
  <c r="F46" i="5"/>
  <c r="E51" i="5"/>
  <c r="F51" i="5"/>
  <c r="G27" i="5"/>
  <c r="N15" i="5" s="1" a="1"/>
  <c r="N15" i="5" s="1"/>
  <c r="N16" i="5" s="1"/>
  <c r="N17" i="5" s="1"/>
  <c r="N18" i="5" s="1"/>
  <c r="N19" i="5" s="1"/>
  <c r="N20" i="5" s="1"/>
  <c r="N21" i="5" s="1"/>
  <c r="N22" i="5" s="1"/>
  <c r="N23" i="5" s="1"/>
  <c r="N24" i="5" s="1"/>
  <c r="N25" i="5" s="1"/>
  <c r="N26" i="5" s="1"/>
  <c r="N27" i="5" s="1"/>
  <c r="J27" i="5"/>
  <c r="J226" i="3"/>
  <c r="D227" i="3"/>
  <c r="G226" i="3"/>
  <c r="J231" i="3"/>
  <c r="D232" i="3"/>
  <c r="G231" i="3"/>
  <c r="G131" i="3"/>
  <c r="N119" i="3" s="1" a="1"/>
  <c r="N119" i="3" s="1"/>
  <c r="N120" i="3" s="1"/>
  <c r="N121" i="3" s="1"/>
  <c r="N122" i="3" s="1"/>
  <c r="N123" i="3" s="1"/>
  <c r="N124" i="3" s="1"/>
  <c r="N125" i="3" s="1"/>
  <c r="N126" i="3" s="1"/>
  <c r="N127" i="3" s="1"/>
  <c r="N128" i="3" s="1"/>
  <c r="N129" i="3" s="1"/>
  <c r="N130" i="3" s="1"/>
  <c r="N131" i="3" s="1"/>
  <c r="J131" i="3"/>
  <c r="J13" i="3"/>
  <c r="G13" i="3"/>
  <c r="E214" i="3"/>
  <c r="F214" i="3"/>
  <c r="G78" i="3"/>
  <c r="D79" i="3"/>
  <c r="J78" i="3"/>
  <c r="E53" i="3"/>
  <c r="F53" i="3"/>
  <c r="E219" i="3"/>
  <c r="F219" i="3"/>
  <c r="E182" i="3"/>
  <c r="F182" i="3"/>
  <c r="E195" i="3"/>
  <c r="F195" i="3"/>
  <c r="E208" i="3"/>
  <c r="F208" i="3"/>
  <c r="J7" i="3"/>
  <c r="G7" i="3"/>
  <c r="E105" i="3"/>
  <c r="F105" i="3"/>
  <c r="G157" i="3"/>
  <c r="N145" i="3" s="1" a="1"/>
  <c r="N145" i="3" s="1"/>
  <c r="N146" i="3" s="1"/>
  <c r="N147" i="3" s="1"/>
  <c r="N148" i="3" s="1"/>
  <c r="N149" i="3" s="1"/>
  <c r="N150" i="3" s="1"/>
  <c r="N151" i="3" s="1"/>
  <c r="N152" i="3" s="1"/>
  <c r="N153" i="3" s="1"/>
  <c r="N154" i="3" s="1"/>
  <c r="N155" i="3" s="1"/>
  <c r="N156" i="3" s="1"/>
  <c r="N157" i="3" s="1"/>
  <c r="J157" i="3"/>
  <c r="E329" i="1"/>
  <c r="F329" i="1"/>
  <c r="F341" i="1"/>
  <c r="E341" i="1"/>
  <c r="F317" i="1"/>
  <c r="E317" i="1"/>
  <c r="F346" i="1"/>
  <c r="E346" i="1"/>
  <c r="E322" i="1"/>
  <c r="F322" i="1"/>
  <c r="E334" i="1"/>
  <c r="F334" i="1"/>
  <c r="F14" i="1"/>
  <c r="E14" i="1"/>
  <c r="G14" i="1" s="1"/>
  <c r="N2" i="1" s="1" a="1"/>
  <c r="N2" i="1" s="1"/>
  <c r="J40" i="1"/>
  <c r="G40" i="1"/>
  <c r="N28" i="1" s="1" a="1"/>
  <c r="N28" i="1" s="1"/>
  <c r="G353" i="1"/>
  <c r="E63" i="4"/>
  <c r="G63" i="4" s="1"/>
  <c r="J183" i="1"/>
  <c r="E157" i="1"/>
  <c r="G157" i="1" s="1"/>
  <c r="N145" i="1" s="1" a="1"/>
  <c r="N145" i="1" s="1"/>
  <c r="F157" i="1"/>
  <c r="E235" i="1"/>
  <c r="G235" i="1" s="1"/>
  <c r="N223" i="1" s="1" a="1"/>
  <c r="N223" i="1" s="1"/>
  <c r="F235" i="1"/>
  <c r="J27" i="3"/>
  <c r="D286" i="1"/>
  <c r="J285" i="1"/>
  <c r="E195" i="1"/>
  <c r="G195" i="1" s="1"/>
  <c r="F195" i="1"/>
  <c r="J261" i="1"/>
  <c r="D118" i="1"/>
  <c r="J117" i="1"/>
  <c r="D310" i="1"/>
  <c r="J309" i="1"/>
  <c r="J353" i="1"/>
  <c r="D354" i="1"/>
  <c r="D366" i="1"/>
  <c r="D359" i="1"/>
  <c r="J144" i="1"/>
  <c r="J292" i="1"/>
  <c r="D293" i="1"/>
  <c r="D305" i="1"/>
  <c r="J304" i="1"/>
  <c r="E274" i="1"/>
  <c r="G274" i="1" s="1"/>
  <c r="N262" i="1" s="1" a="1"/>
  <c r="N262" i="1" s="1"/>
  <c r="F274" i="1"/>
  <c r="E105" i="1"/>
  <c r="G105" i="1" s="1"/>
  <c r="N93" i="1" s="1" a="1"/>
  <c r="N93" i="1" s="1"/>
  <c r="F105" i="1"/>
  <c r="J222" i="1"/>
  <c r="J280" i="1"/>
  <c r="D298" i="1"/>
  <c r="J297" i="1"/>
  <c r="E51" i="4"/>
  <c r="G51" i="4" s="1"/>
  <c r="G106" i="4"/>
  <c r="G82" i="4"/>
  <c r="G70" i="4"/>
  <c r="G58" i="4"/>
  <c r="E39" i="4"/>
  <c r="G39" i="4" s="1"/>
  <c r="D76" i="4"/>
  <c r="F76" i="4" s="1"/>
  <c r="J75" i="4"/>
  <c r="D95" i="4"/>
  <c r="F95" i="4" s="1"/>
  <c r="J94" i="4"/>
  <c r="D71" i="4"/>
  <c r="F71" i="4" s="1"/>
  <c r="J70" i="4"/>
  <c r="J46" i="4"/>
  <c r="J87" i="4"/>
  <c r="D88" i="4"/>
  <c r="F88" i="4" s="1"/>
  <c r="J99" i="4"/>
  <c r="D100" i="4"/>
  <c r="F100" i="4" s="1"/>
  <c r="J106" i="4"/>
  <c r="D119" i="4"/>
  <c r="F119" i="4" s="1"/>
  <c r="D107" i="4"/>
  <c r="F107" i="4" s="1"/>
  <c r="D112" i="4"/>
  <c r="F112" i="4" s="1"/>
  <c r="J82" i="4"/>
  <c r="D83" i="4"/>
  <c r="F83" i="4" s="1"/>
  <c r="J58" i="4"/>
  <c r="D59" i="4"/>
  <c r="F59" i="4" s="1"/>
  <c r="J27" i="4"/>
  <c r="N16" i="4"/>
  <c r="N17" i="4" s="1"/>
  <c r="N18" i="4" s="1"/>
  <c r="N19" i="4" s="1"/>
  <c r="N20" i="4" s="1"/>
  <c r="N21" i="4" s="1"/>
  <c r="N22" i="4" s="1"/>
  <c r="N23" i="4" s="1"/>
  <c r="N24" i="4" s="1"/>
  <c r="N25" i="4" s="1"/>
  <c r="N26" i="4" s="1"/>
  <c r="N27" i="4" s="1"/>
  <c r="H149" i="1"/>
  <c r="H153" i="1" s="1"/>
  <c r="H155" i="1" s="1"/>
  <c r="H157" i="1" s="1"/>
  <c r="H159" i="1"/>
  <c r="F139" i="5" l="1"/>
  <c r="E139" i="5"/>
  <c r="E134" i="5"/>
  <c r="F134" i="5"/>
  <c r="J126" i="5"/>
  <c r="D127" i="5"/>
  <c r="G126" i="5"/>
  <c r="J121" i="5"/>
  <c r="D122" i="5"/>
  <c r="G121" i="5"/>
  <c r="F109" i="5"/>
  <c r="E109" i="5"/>
  <c r="E114" i="5"/>
  <c r="F114" i="5"/>
  <c r="D102" i="5"/>
  <c r="J101" i="5"/>
  <c r="G101" i="5"/>
  <c r="J96" i="5"/>
  <c r="D97" i="5"/>
  <c r="G96" i="5"/>
  <c r="E84" i="5"/>
  <c r="F84" i="5"/>
  <c r="F89" i="5"/>
  <c r="E89" i="5"/>
  <c r="J76" i="5"/>
  <c r="D77" i="5"/>
  <c r="G76" i="5"/>
  <c r="J71" i="5"/>
  <c r="D72" i="5"/>
  <c r="G71" i="5"/>
  <c r="F59" i="5"/>
  <c r="E59" i="5"/>
  <c r="E64" i="5"/>
  <c r="F64" i="5"/>
  <c r="G51" i="5"/>
  <c r="J51" i="5"/>
  <c r="D52" i="5"/>
  <c r="J46" i="5"/>
  <c r="G46" i="5"/>
  <c r="G39" i="5"/>
  <c r="D40" i="5"/>
  <c r="J39" i="5"/>
  <c r="F232" i="3"/>
  <c r="E232" i="3"/>
  <c r="E227" i="3"/>
  <c r="F227" i="3"/>
  <c r="J105" i="3"/>
  <c r="G105" i="3"/>
  <c r="N93" i="3" s="1" a="1"/>
  <c r="N93" i="3" s="1"/>
  <c r="N94" i="3" s="1"/>
  <c r="N95" i="3" s="1"/>
  <c r="N96" i="3" s="1"/>
  <c r="N97" i="3" s="1"/>
  <c r="N98" i="3" s="1"/>
  <c r="N99" i="3" s="1"/>
  <c r="N100" i="3" s="1"/>
  <c r="N101" i="3" s="1"/>
  <c r="N102" i="3" s="1"/>
  <c r="N103" i="3" s="1"/>
  <c r="N104" i="3" s="1"/>
  <c r="N105" i="3" s="1"/>
  <c r="G182" i="3"/>
  <c r="D183" i="3"/>
  <c r="J182" i="3"/>
  <c r="D220" i="3"/>
  <c r="G219" i="3"/>
  <c r="J219" i="3"/>
  <c r="G214" i="3"/>
  <c r="J214" i="3"/>
  <c r="D215" i="3"/>
  <c r="G208" i="3"/>
  <c r="J208" i="3"/>
  <c r="D209" i="3"/>
  <c r="J53" i="3"/>
  <c r="G53" i="3"/>
  <c r="N41" i="3" s="1" a="1"/>
  <c r="N41" i="3" s="1"/>
  <c r="N42" i="3" s="1"/>
  <c r="N43" i="3" s="1"/>
  <c r="N44" i="3" s="1"/>
  <c r="N45" i="3" s="1"/>
  <c r="N46" i="3" s="1"/>
  <c r="N47" i="3" s="1"/>
  <c r="N48" i="3" s="1"/>
  <c r="N49" i="3" s="1"/>
  <c r="N50" i="3" s="1"/>
  <c r="N51" i="3" s="1"/>
  <c r="N52" i="3" s="1"/>
  <c r="N53" i="3" s="1"/>
  <c r="G195" i="3"/>
  <c r="D196" i="3"/>
  <c r="J195" i="3"/>
  <c r="E79" i="3"/>
  <c r="F79" i="3"/>
  <c r="J334" i="1"/>
  <c r="D335" i="1"/>
  <c r="G334" i="1"/>
  <c r="D318" i="1"/>
  <c r="J317" i="1"/>
  <c r="G317" i="1"/>
  <c r="J341" i="1"/>
  <c r="D342" i="1"/>
  <c r="G341" i="1"/>
  <c r="J322" i="1"/>
  <c r="D323" i="1"/>
  <c r="G322" i="1"/>
  <c r="D347" i="1"/>
  <c r="G346" i="1"/>
  <c r="J346" i="1"/>
  <c r="J329" i="1"/>
  <c r="D330" i="1"/>
  <c r="G329" i="1"/>
  <c r="E14" i="3"/>
  <c r="D64" i="4"/>
  <c r="F64" i="4" s="1"/>
  <c r="J63" i="4"/>
  <c r="E305" i="1"/>
  <c r="G305" i="1" s="1"/>
  <c r="F305" i="1"/>
  <c r="J274" i="1"/>
  <c r="E310" i="1"/>
  <c r="G310" i="1" s="1"/>
  <c r="F310" i="1"/>
  <c r="E293" i="1"/>
  <c r="G293" i="1" s="1"/>
  <c r="F293" i="1"/>
  <c r="D196" i="1"/>
  <c r="J195" i="1"/>
  <c r="J235" i="1"/>
  <c r="E359" i="1"/>
  <c r="G359" i="1" s="1"/>
  <c r="F359" i="1"/>
  <c r="J157" i="1"/>
  <c r="E298" i="1"/>
  <c r="G298" i="1" s="1"/>
  <c r="F298" i="1"/>
  <c r="J105" i="1"/>
  <c r="F366" i="1"/>
  <c r="E366" i="1"/>
  <c r="E286" i="1"/>
  <c r="G286" i="1" s="1"/>
  <c r="F286" i="1"/>
  <c r="E354" i="1"/>
  <c r="G354" i="1" s="1"/>
  <c r="F354" i="1"/>
  <c r="E118" i="1"/>
  <c r="G118" i="1" s="1"/>
  <c r="N106" i="1" s="1" a="1"/>
  <c r="N106" i="1" s="1"/>
  <c r="F118" i="1"/>
  <c r="D52" i="4"/>
  <c r="F52" i="4" s="1"/>
  <c r="J51" i="4"/>
  <c r="J39" i="4"/>
  <c r="D40" i="4"/>
  <c r="F40" i="4" s="1"/>
  <c r="E119" i="4"/>
  <c r="E95" i="4"/>
  <c r="E100" i="4"/>
  <c r="G100" i="4" s="1"/>
  <c r="E71" i="4"/>
  <c r="G71" i="4" s="1"/>
  <c r="E83" i="4"/>
  <c r="G83" i="4" s="1"/>
  <c r="E59" i="4"/>
  <c r="G59" i="4" s="1"/>
  <c r="E112" i="4"/>
  <c r="G112" i="4" s="1"/>
  <c r="E76" i="4"/>
  <c r="G76" i="4" s="1"/>
  <c r="E107" i="4"/>
  <c r="E88" i="4"/>
  <c r="G88" i="4" s="1"/>
  <c r="H172" i="1"/>
  <c r="H162" i="1"/>
  <c r="H166" i="1" s="1"/>
  <c r="H168" i="1" s="1"/>
  <c r="H170" i="1" s="1"/>
  <c r="J14" i="1"/>
  <c r="J134" i="5" l="1"/>
  <c r="G134" i="5"/>
  <c r="D135" i="5"/>
  <c r="J139" i="5"/>
  <c r="D140" i="5"/>
  <c r="G139" i="5"/>
  <c r="F122" i="5"/>
  <c r="E122" i="5"/>
  <c r="E127" i="5"/>
  <c r="F127" i="5"/>
  <c r="J114" i="5"/>
  <c r="D115" i="5"/>
  <c r="G114" i="5"/>
  <c r="J109" i="5"/>
  <c r="D110" i="5"/>
  <c r="G109" i="5"/>
  <c r="E97" i="5"/>
  <c r="F97" i="5"/>
  <c r="F102" i="5"/>
  <c r="E102" i="5"/>
  <c r="J89" i="5"/>
  <c r="D90" i="5"/>
  <c r="G89" i="5"/>
  <c r="J84" i="5"/>
  <c r="D85" i="5"/>
  <c r="G84" i="5"/>
  <c r="F72" i="5"/>
  <c r="E72" i="5"/>
  <c r="E77" i="5"/>
  <c r="F77" i="5"/>
  <c r="J64" i="5"/>
  <c r="D65" i="5"/>
  <c r="G64" i="5"/>
  <c r="J59" i="5"/>
  <c r="G59" i="5"/>
  <c r="E40" i="5"/>
  <c r="F40" i="5"/>
  <c r="E52" i="5"/>
  <c r="F52" i="5"/>
  <c r="J227" i="3"/>
  <c r="D228" i="3"/>
  <c r="G227" i="3"/>
  <c r="J232" i="3"/>
  <c r="D233" i="3"/>
  <c r="G232" i="3"/>
  <c r="G14" i="3"/>
  <c r="N2" i="3" s="1" a="1"/>
  <c r="N2" i="3" s="1"/>
  <c r="N3" i="3" s="1"/>
  <c r="N4" i="3" s="1"/>
  <c r="N5" i="3" s="1"/>
  <c r="N6" i="3" s="1"/>
  <c r="N7" i="3" s="1"/>
  <c r="N8" i="3" s="1"/>
  <c r="N9" i="3" s="1"/>
  <c r="N10" i="3" s="1"/>
  <c r="N11" i="3" s="1"/>
  <c r="N12" i="3" s="1"/>
  <c r="N13" i="3" s="1"/>
  <c r="N14" i="3" s="1"/>
  <c r="E215" i="3"/>
  <c r="F215" i="3"/>
  <c r="E183" i="3"/>
  <c r="F183" i="3"/>
  <c r="E220" i="3"/>
  <c r="F220" i="3"/>
  <c r="E196" i="3"/>
  <c r="F196" i="3"/>
  <c r="J79" i="3"/>
  <c r="G79" i="3"/>
  <c r="N67" i="3" s="1" a="1"/>
  <c r="N67" i="3" s="1"/>
  <c r="N68" i="3" s="1"/>
  <c r="N69" i="3" s="1"/>
  <c r="N70" i="3" s="1"/>
  <c r="N71" i="3" s="1"/>
  <c r="N72" i="3" s="1"/>
  <c r="N73" i="3" s="1"/>
  <c r="N74" i="3" s="1"/>
  <c r="N75" i="3" s="1"/>
  <c r="N76" i="3" s="1"/>
  <c r="N77" i="3" s="1"/>
  <c r="N78" i="3" s="1"/>
  <c r="N79" i="3" s="1"/>
  <c r="E209" i="3"/>
  <c r="F209" i="3"/>
  <c r="J14" i="3"/>
  <c r="E342" i="1"/>
  <c r="F342" i="1"/>
  <c r="F347" i="1"/>
  <c r="E347" i="1"/>
  <c r="F318" i="1"/>
  <c r="E318" i="1"/>
  <c r="E323" i="1"/>
  <c r="F323" i="1"/>
  <c r="F335" i="1"/>
  <c r="E335" i="1"/>
  <c r="F330" i="1"/>
  <c r="E330" i="1"/>
  <c r="E64" i="4"/>
  <c r="G64" i="4" s="1"/>
  <c r="G366" i="1"/>
  <c r="J305" i="1"/>
  <c r="D306" i="1"/>
  <c r="J359" i="1"/>
  <c r="D360" i="1"/>
  <c r="J293" i="1"/>
  <c r="D299" i="1"/>
  <c r="J298" i="1"/>
  <c r="J286" i="1"/>
  <c r="D287" i="1"/>
  <c r="J310" i="1"/>
  <c r="D311" i="1"/>
  <c r="J366" i="1"/>
  <c r="D367" i="1"/>
  <c r="D372" i="1"/>
  <c r="D379" i="1"/>
  <c r="D392" i="1"/>
  <c r="J354" i="1"/>
  <c r="D355" i="1"/>
  <c r="J118" i="1"/>
  <c r="E196" i="1"/>
  <c r="G196" i="1" s="1"/>
  <c r="N184" i="1" s="1" a="1"/>
  <c r="N184" i="1" s="1"/>
  <c r="F196" i="1"/>
  <c r="E52" i="4"/>
  <c r="G52" i="4" s="1"/>
  <c r="G95" i="4"/>
  <c r="G107" i="4"/>
  <c r="G119" i="4"/>
  <c r="E40" i="4"/>
  <c r="G40" i="4" s="1"/>
  <c r="N28" i="4" s="1" a="1"/>
  <c r="N28" i="4" s="1"/>
  <c r="J59" i="4"/>
  <c r="J107" i="4"/>
  <c r="D108" i="4"/>
  <c r="F108" i="4" s="1"/>
  <c r="D84" i="4"/>
  <c r="F84" i="4" s="1"/>
  <c r="J83" i="4"/>
  <c r="D77" i="4"/>
  <c r="F77" i="4" s="1"/>
  <c r="J76" i="4"/>
  <c r="J88" i="4"/>
  <c r="D89" i="4"/>
  <c r="F89" i="4" s="1"/>
  <c r="D96" i="4"/>
  <c r="F96" i="4" s="1"/>
  <c r="J95" i="4"/>
  <c r="D72" i="4"/>
  <c r="F72" i="4" s="1"/>
  <c r="J71" i="4"/>
  <c r="D113" i="4"/>
  <c r="F113" i="4" s="1"/>
  <c r="J112" i="4"/>
  <c r="D101" i="4"/>
  <c r="F101" i="4" s="1"/>
  <c r="J100" i="4"/>
  <c r="J119" i="4"/>
  <c r="D132" i="4"/>
  <c r="F132" i="4" s="1"/>
  <c r="D120" i="4"/>
  <c r="F120" i="4" s="1"/>
  <c r="D125" i="4"/>
  <c r="F125" i="4" s="1"/>
  <c r="H185" i="1"/>
  <c r="H175" i="1"/>
  <c r="H179" i="1" s="1"/>
  <c r="H181" i="1" s="1"/>
  <c r="H183" i="1" s="1"/>
  <c r="E140" i="5" l="1"/>
  <c r="F140" i="5"/>
  <c r="E135" i="5"/>
  <c r="F135" i="5"/>
  <c r="J127" i="5"/>
  <c r="D128" i="5"/>
  <c r="G127" i="5"/>
  <c r="J122" i="5"/>
  <c r="D123" i="5"/>
  <c r="G122" i="5"/>
  <c r="E110" i="5"/>
  <c r="F110" i="5"/>
  <c r="F115" i="5"/>
  <c r="E115" i="5"/>
  <c r="J102" i="5"/>
  <c r="D103" i="5"/>
  <c r="G102" i="5"/>
  <c r="D98" i="5"/>
  <c r="J97" i="5"/>
  <c r="G97" i="5"/>
  <c r="F85" i="5"/>
  <c r="E85" i="5"/>
  <c r="E90" i="5"/>
  <c r="F90" i="5"/>
  <c r="G77" i="5"/>
  <c r="J77" i="5"/>
  <c r="D78" i="5"/>
  <c r="J72" i="5"/>
  <c r="G72" i="5"/>
  <c r="F65" i="5"/>
  <c r="E65" i="5"/>
  <c r="G52" i="5"/>
  <c r="D53" i="5"/>
  <c r="J52" i="5"/>
  <c r="G40" i="5"/>
  <c r="N28" i="5" s="1" a="1"/>
  <c r="N28" i="5" s="1"/>
  <c r="N29" i="5" s="1"/>
  <c r="N30" i="5" s="1"/>
  <c r="N31" i="5" s="1"/>
  <c r="N32" i="5" s="1"/>
  <c r="N33" i="5" s="1"/>
  <c r="N34" i="5" s="1"/>
  <c r="N35" i="5" s="1"/>
  <c r="N36" i="5" s="1"/>
  <c r="N37" i="5" s="1"/>
  <c r="N38" i="5" s="1"/>
  <c r="N39" i="5" s="1"/>
  <c r="N40" i="5" s="1"/>
  <c r="J40" i="5"/>
  <c r="E233" i="3"/>
  <c r="F233" i="3"/>
  <c r="F228" i="3"/>
  <c r="E228" i="3"/>
  <c r="D221" i="3"/>
  <c r="G220" i="3"/>
  <c r="J220" i="3"/>
  <c r="G209" i="3"/>
  <c r="N197" i="3" s="1" a="1"/>
  <c r="N197" i="3" s="1"/>
  <c r="N198" i="3" s="1"/>
  <c r="N199" i="3" s="1"/>
  <c r="N200" i="3" s="1"/>
  <c r="N201" i="3" s="1"/>
  <c r="N202" i="3" s="1"/>
  <c r="N203" i="3" s="1"/>
  <c r="N204" i="3" s="1"/>
  <c r="N205" i="3" s="1"/>
  <c r="N206" i="3" s="1"/>
  <c r="N207" i="3" s="1"/>
  <c r="N208" i="3" s="1"/>
  <c r="N209" i="3" s="1"/>
  <c r="J209" i="3"/>
  <c r="J183" i="3"/>
  <c r="G183" i="3"/>
  <c r="N171" i="3" s="1" a="1"/>
  <c r="N171" i="3" s="1"/>
  <c r="N172" i="3" s="1"/>
  <c r="N173" i="3" s="1"/>
  <c r="N174" i="3" s="1"/>
  <c r="N175" i="3" s="1"/>
  <c r="N176" i="3" s="1"/>
  <c r="N177" i="3" s="1"/>
  <c r="N178" i="3" s="1"/>
  <c r="N179" i="3" s="1"/>
  <c r="N180" i="3" s="1"/>
  <c r="N181" i="3" s="1"/>
  <c r="N182" i="3" s="1"/>
  <c r="N183" i="3" s="1"/>
  <c r="J215" i="3"/>
  <c r="G215" i="3"/>
  <c r="G196" i="3"/>
  <c r="N184" i="3" s="1" a="1"/>
  <c r="N184" i="3" s="1"/>
  <c r="N185" i="3" s="1"/>
  <c r="N186" i="3" s="1"/>
  <c r="N187" i="3" s="1"/>
  <c r="N188" i="3" s="1"/>
  <c r="N189" i="3" s="1"/>
  <c r="N190" i="3" s="1"/>
  <c r="N191" i="3" s="1"/>
  <c r="N192" i="3" s="1"/>
  <c r="N193" i="3" s="1"/>
  <c r="N194" i="3" s="1"/>
  <c r="N195" i="3" s="1"/>
  <c r="N196" i="3" s="1"/>
  <c r="J196" i="3"/>
  <c r="J323" i="1"/>
  <c r="D324" i="1"/>
  <c r="G323" i="1"/>
  <c r="J318" i="1"/>
  <c r="D319" i="1"/>
  <c r="G318" i="1"/>
  <c r="J330" i="1"/>
  <c r="D331" i="1"/>
  <c r="G330" i="1"/>
  <c r="D348" i="1"/>
  <c r="J347" i="1"/>
  <c r="G347" i="1"/>
  <c r="D336" i="1"/>
  <c r="G335" i="1"/>
  <c r="J335" i="1"/>
  <c r="J342" i="1"/>
  <c r="D343" i="1"/>
  <c r="G342" i="1"/>
  <c r="J64" i="4"/>
  <c r="D65" i="4"/>
  <c r="F65" i="4" s="1"/>
  <c r="E392" i="1"/>
  <c r="F392" i="1"/>
  <c r="J196" i="1"/>
  <c r="E379" i="1"/>
  <c r="F379" i="1"/>
  <c r="E287" i="1"/>
  <c r="G287" i="1" s="1"/>
  <c r="N275" i="1" s="1" a="1"/>
  <c r="N275" i="1" s="1"/>
  <c r="F287" i="1"/>
  <c r="E360" i="1"/>
  <c r="G360" i="1" s="1"/>
  <c r="F360" i="1"/>
  <c r="E372" i="1"/>
  <c r="G372" i="1" s="1"/>
  <c r="F372" i="1"/>
  <c r="E367" i="1"/>
  <c r="F367" i="1"/>
  <c r="E306" i="1"/>
  <c r="G306" i="1" s="1"/>
  <c r="F306" i="1"/>
  <c r="E355" i="1"/>
  <c r="F355" i="1"/>
  <c r="E299" i="1"/>
  <c r="G299" i="1" s="1"/>
  <c r="F299" i="1"/>
  <c r="E311" i="1"/>
  <c r="G311" i="1" s="1"/>
  <c r="F311" i="1"/>
  <c r="D53" i="4"/>
  <c r="F53" i="4" s="1"/>
  <c r="J52" i="4"/>
  <c r="J40" i="4"/>
  <c r="N29" i="4"/>
  <c r="N30" i="4" s="1"/>
  <c r="N31" i="4" s="1"/>
  <c r="N32" i="4" s="1"/>
  <c r="N33" i="4" s="1"/>
  <c r="N34" i="4" s="1"/>
  <c r="N35" i="4" s="1"/>
  <c r="N36" i="4" s="1"/>
  <c r="N37" i="4" s="1"/>
  <c r="N38" i="4" s="1"/>
  <c r="N39" i="4" s="1"/>
  <c r="N40" i="4" s="1"/>
  <c r="E125" i="4"/>
  <c r="G125" i="4" s="1"/>
  <c r="E84" i="4"/>
  <c r="G84" i="4" s="1"/>
  <c r="E132" i="4"/>
  <c r="E101" i="4"/>
  <c r="G101" i="4" s="1"/>
  <c r="E89" i="4"/>
  <c r="G89" i="4" s="1"/>
  <c r="E120" i="4"/>
  <c r="E108" i="4"/>
  <c r="G108" i="4" s="1"/>
  <c r="E113" i="4"/>
  <c r="G113" i="4" s="1"/>
  <c r="E72" i="4"/>
  <c r="G72" i="4" s="1"/>
  <c r="E96" i="4"/>
  <c r="G96" i="4" s="1"/>
  <c r="E77" i="4"/>
  <c r="G77" i="4" s="1"/>
  <c r="H198" i="1"/>
  <c r="H188" i="1"/>
  <c r="H192" i="1" s="1"/>
  <c r="H194" i="1" s="1"/>
  <c r="H196" i="1" s="1"/>
  <c r="J135" i="5" l="1"/>
  <c r="D136" i="5"/>
  <c r="G135" i="5"/>
  <c r="J140" i="5"/>
  <c r="D141" i="5"/>
  <c r="G140" i="5"/>
  <c r="E123" i="5"/>
  <c r="F123" i="5"/>
  <c r="F128" i="5"/>
  <c r="E128" i="5"/>
  <c r="J115" i="5"/>
  <c r="D116" i="5"/>
  <c r="G115" i="5"/>
  <c r="J110" i="5"/>
  <c r="D111" i="5"/>
  <c r="G110" i="5"/>
  <c r="F98" i="5"/>
  <c r="E98" i="5"/>
  <c r="E103" i="5"/>
  <c r="F103" i="5"/>
  <c r="J90" i="5"/>
  <c r="D91" i="5"/>
  <c r="G90" i="5"/>
  <c r="J85" i="5"/>
  <c r="G85" i="5"/>
  <c r="F78" i="5"/>
  <c r="E78" i="5"/>
  <c r="J65" i="5"/>
  <c r="D66" i="5"/>
  <c r="G65" i="5"/>
  <c r="E53" i="5"/>
  <c r="F53" i="5"/>
  <c r="J228" i="3"/>
  <c r="G228" i="3"/>
  <c r="J233" i="3"/>
  <c r="D234" i="3"/>
  <c r="G233" i="3"/>
  <c r="E221" i="3"/>
  <c r="F221" i="3"/>
  <c r="E65" i="4"/>
  <c r="G65" i="4" s="1"/>
  <c r="F336" i="1"/>
  <c r="E336" i="1"/>
  <c r="F319" i="1"/>
  <c r="E319" i="1"/>
  <c r="E331" i="1"/>
  <c r="F331" i="1"/>
  <c r="F348" i="1"/>
  <c r="E348" i="1"/>
  <c r="F324" i="1"/>
  <c r="E324" i="1"/>
  <c r="F343" i="1"/>
  <c r="E343" i="1"/>
  <c r="G367" i="1"/>
  <c r="G392" i="1"/>
  <c r="G379" i="1"/>
  <c r="G355" i="1"/>
  <c r="J306" i="1"/>
  <c r="J287" i="1"/>
  <c r="D398" i="1"/>
  <c r="D405" i="1"/>
  <c r="J392" i="1"/>
  <c r="D393" i="1"/>
  <c r="D368" i="1"/>
  <c r="J367" i="1"/>
  <c r="J311" i="1"/>
  <c r="D312" i="1"/>
  <c r="J379" i="1"/>
  <c r="D385" i="1"/>
  <c r="D380" i="1"/>
  <c r="D300" i="1"/>
  <c r="J299" i="1"/>
  <c r="D373" i="1"/>
  <c r="J372" i="1"/>
  <c r="D356" i="1"/>
  <c r="J355" i="1"/>
  <c r="J360" i="1"/>
  <c r="D361" i="1"/>
  <c r="E53" i="4"/>
  <c r="G53" i="4" s="1"/>
  <c r="G120" i="4"/>
  <c r="G132" i="4"/>
  <c r="D102" i="4"/>
  <c r="F102" i="4" s="1"/>
  <c r="J101" i="4"/>
  <c r="J72" i="4"/>
  <c r="D90" i="4"/>
  <c r="F90" i="4" s="1"/>
  <c r="J89" i="4"/>
  <c r="D133" i="4"/>
  <c r="F133" i="4" s="1"/>
  <c r="D138" i="4"/>
  <c r="F138" i="4" s="1"/>
  <c r="J132" i="4"/>
  <c r="D121" i="4"/>
  <c r="F121" i="4" s="1"/>
  <c r="J120" i="4"/>
  <c r="J113" i="4"/>
  <c r="D114" i="4"/>
  <c r="F114" i="4" s="1"/>
  <c r="D85" i="4"/>
  <c r="F85" i="4" s="1"/>
  <c r="J84" i="4"/>
  <c r="J108" i="4"/>
  <c r="D109" i="4"/>
  <c r="F109" i="4" s="1"/>
  <c r="J96" i="4"/>
  <c r="D97" i="4"/>
  <c r="F97" i="4" s="1"/>
  <c r="J77" i="4"/>
  <c r="D78" i="4"/>
  <c r="F78" i="4" s="1"/>
  <c r="J125" i="4"/>
  <c r="D126" i="4"/>
  <c r="F126" i="4" s="1"/>
  <c r="H211" i="1"/>
  <c r="H201" i="1"/>
  <c r="H205" i="1" s="1"/>
  <c r="H207" i="1" s="1"/>
  <c r="H209" i="1" s="1"/>
  <c r="F141" i="5" l="1"/>
  <c r="E141" i="5"/>
  <c r="E136" i="5"/>
  <c r="F136" i="5"/>
  <c r="J128" i="5"/>
  <c r="D129" i="5"/>
  <c r="G128" i="5"/>
  <c r="J123" i="5"/>
  <c r="D124" i="5"/>
  <c r="G123" i="5"/>
  <c r="F111" i="5"/>
  <c r="E111" i="5"/>
  <c r="E116" i="5"/>
  <c r="F116" i="5"/>
  <c r="J103" i="5"/>
  <c r="D104" i="5"/>
  <c r="G103" i="5"/>
  <c r="J98" i="5"/>
  <c r="G98" i="5"/>
  <c r="F91" i="5"/>
  <c r="E91" i="5"/>
  <c r="J78" i="5"/>
  <c r="D79" i="5"/>
  <c r="G78" i="5"/>
  <c r="E66" i="5"/>
  <c r="F66" i="5"/>
  <c r="J53" i="5"/>
  <c r="G53" i="5"/>
  <c r="N41" i="5" s="1" a="1"/>
  <c r="N41" i="5" s="1"/>
  <c r="N42" i="5" s="1"/>
  <c r="N43" i="5" s="1"/>
  <c r="N44" i="5" s="1"/>
  <c r="N45" i="5" s="1"/>
  <c r="N46" i="5" s="1"/>
  <c r="N47" i="5" s="1"/>
  <c r="N48" i="5" s="1"/>
  <c r="N49" i="5" s="1"/>
  <c r="N50" i="5" s="1"/>
  <c r="N51" i="5" s="1"/>
  <c r="N52" i="5" s="1"/>
  <c r="N53" i="5" s="1"/>
  <c r="F234" i="3"/>
  <c r="E234" i="3"/>
  <c r="D222" i="3"/>
  <c r="G221" i="3"/>
  <c r="J221" i="3"/>
  <c r="J65" i="4"/>
  <c r="D66" i="4"/>
  <c r="F66" i="4" s="1"/>
  <c r="D344" i="1"/>
  <c r="G343" i="1"/>
  <c r="J343" i="1"/>
  <c r="G331" i="1"/>
  <c r="J331" i="1"/>
  <c r="D332" i="1"/>
  <c r="J319" i="1"/>
  <c r="G319" i="1"/>
  <c r="D325" i="1"/>
  <c r="G324" i="1"/>
  <c r="J324" i="1"/>
  <c r="D337" i="1"/>
  <c r="J336" i="1"/>
  <c r="G336" i="1"/>
  <c r="J348" i="1"/>
  <c r="D349" i="1"/>
  <c r="G348" i="1"/>
  <c r="E361" i="1"/>
  <c r="G361" i="1" s="1"/>
  <c r="F361" i="1"/>
  <c r="E405" i="1"/>
  <c r="F405" i="1"/>
  <c r="E398" i="1"/>
  <c r="G398" i="1" s="1"/>
  <c r="F398" i="1"/>
  <c r="E300" i="1"/>
  <c r="G300" i="1" s="1"/>
  <c r="N288" i="1" s="1" a="1"/>
  <c r="N288" i="1" s="1"/>
  <c r="F300" i="1"/>
  <c r="E312" i="1"/>
  <c r="G312" i="1" s="1"/>
  <c r="F312" i="1"/>
  <c r="E380" i="1"/>
  <c r="F380" i="1"/>
  <c r="E385" i="1"/>
  <c r="G385" i="1" s="1"/>
  <c r="F385" i="1"/>
  <c r="E393" i="1"/>
  <c r="G393" i="1" s="1"/>
  <c r="F393" i="1"/>
  <c r="E356" i="1"/>
  <c r="G356" i="1" s="1"/>
  <c r="F356" i="1"/>
  <c r="E368" i="1"/>
  <c r="F368" i="1"/>
  <c r="E373" i="1"/>
  <c r="G373" i="1" s="1"/>
  <c r="F373" i="1"/>
  <c r="N41" i="4" a="1"/>
  <c r="N41" i="4" s="1"/>
  <c r="N42" i="4" s="1"/>
  <c r="N43" i="4" s="1"/>
  <c r="N44" i="4" s="1"/>
  <c r="N45" i="4" s="1"/>
  <c r="N46" i="4" s="1"/>
  <c r="N47" i="4" s="1"/>
  <c r="N48" i="4" s="1"/>
  <c r="N49" i="4" s="1"/>
  <c r="N50" i="4" s="1"/>
  <c r="N51" i="4" s="1"/>
  <c r="N52" i="4" s="1"/>
  <c r="N53" i="4" s="1"/>
  <c r="J53" i="4"/>
  <c r="E126" i="4"/>
  <c r="G126" i="4" s="1"/>
  <c r="E85" i="4"/>
  <c r="G85" i="4" s="1"/>
  <c r="E121" i="4"/>
  <c r="G121" i="4" s="1"/>
  <c r="E78" i="4"/>
  <c r="G78" i="4" s="1"/>
  <c r="E114" i="4"/>
  <c r="G114" i="4" s="1"/>
  <c r="E109" i="4"/>
  <c r="G109" i="4" s="1"/>
  <c r="E138" i="4"/>
  <c r="G138" i="4" s="1"/>
  <c r="E133" i="4"/>
  <c r="E90" i="4"/>
  <c r="G90" i="4" s="1"/>
  <c r="E97" i="4"/>
  <c r="G97" i="4" s="1"/>
  <c r="E102" i="4"/>
  <c r="G102" i="4" s="1"/>
  <c r="H224" i="1"/>
  <c r="H214" i="1"/>
  <c r="H218" i="1" s="1"/>
  <c r="H220" i="1" s="1"/>
  <c r="H222" i="1" s="1"/>
  <c r="J136" i="5" l="1"/>
  <c r="D137" i="5"/>
  <c r="G136" i="5"/>
  <c r="J141" i="5"/>
  <c r="D142" i="5"/>
  <c r="G141" i="5"/>
  <c r="F124" i="5"/>
  <c r="E124" i="5"/>
  <c r="E129" i="5"/>
  <c r="F129" i="5"/>
  <c r="J116" i="5"/>
  <c r="D117" i="5"/>
  <c r="G116" i="5"/>
  <c r="J111" i="5"/>
  <c r="G111" i="5"/>
  <c r="F104" i="5"/>
  <c r="E104" i="5"/>
  <c r="J91" i="5"/>
  <c r="D92" i="5"/>
  <c r="G91" i="5"/>
  <c r="E79" i="5"/>
  <c r="F79" i="5"/>
  <c r="J66" i="5"/>
  <c r="G66" i="5"/>
  <c r="N54" i="5" s="1" a="1"/>
  <c r="N54" i="5" s="1"/>
  <c r="N55" i="5" s="1"/>
  <c r="N56" i="5" s="1"/>
  <c r="N57" i="5" s="1"/>
  <c r="N58" i="5" s="1"/>
  <c r="N59" i="5" s="1"/>
  <c r="N60" i="5" s="1"/>
  <c r="N61" i="5" s="1"/>
  <c r="N62" i="5" s="1"/>
  <c r="N63" i="5" s="1"/>
  <c r="N64" i="5" s="1"/>
  <c r="N65" i="5" s="1"/>
  <c r="N66" i="5" s="1"/>
  <c r="J234" i="3"/>
  <c r="D235" i="3"/>
  <c r="G234" i="3"/>
  <c r="E222" i="3"/>
  <c r="F222" i="3"/>
  <c r="E66" i="4"/>
  <c r="G66" i="4" s="1"/>
  <c r="N54" i="4" s="1" a="1"/>
  <c r="N54" i="4" s="1"/>
  <c r="N55" i="4" s="1"/>
  <c r="N56" i="4" s="1"/>
  <c r="N57" i="4" s="1"/>
  <c r="N58" i="4" s="1"/>
  <c r="N59" i="4" s="1"/>
  <c r="N60" i="4" s="1"/>
  <c r="N61" i="4" s="1"/>
  <c r="N62" i="4" s="1"/>
  <c r="N63" i="4" s="1"/>
  <c r="N64" i="4" s="1"/>
  <c r="N65" i="4" s="1"/>
  <c r="N66" i="4" s="1"/>
  <c r="F332" i="1"/>
  <c r="E332" i="1"/>
  <c r="F349" i="1"/>
  <c r="E349" i="1"/>
  <c r="F337" i="1"/>
  <c r="E337" i="1"/>
  <c r="F325" i="1"/>
  <c r="E325" i="1"/>
  <c r="E344" i="1"/>
  <c r="F344" i="1"/>
  <c r="G405" i="1"/>
  <c r="G380" i="1"/>
  <c r="G368" i="1"/>
  <c r="J393" i="1"/>
  <c r="D394" i="1"/>
  <c r="J300" i="1"/>
  <c r="D374" i="1"/>
  <c r="J373" i="1"/>
  <c r="D386" i="1"/>
  <c r="J385" i="1"/>
  <c r="J398" i="1"/>
  <c r="D399" i="1"/>
  <c r="J368" i="1"/>
  <c r="D369" i="1"/>
  <c r="D381" i="1"/>
  <c r="J380" i="1"/>
  <c r="D411" i="1"/>
  <c r="D418" i="1"/>
  <c r="D406" i="1"/>
  <c r="J405" i="1"/>
  <c r="D357" i="1"/>
  <c r="J356" i="1"/>
  <c r="D313" i="1"/>
  <c r="J312" i="1"/>
  <c r="D362" i="1"/>
  <c r="J361" i="1"/>
  <c r="G133" i="4"/>
  <c r="J138" i="4"/>
  <c r="D139" i="4"/>
  <c r="F139" i="4" s="1"/>
  <c r="J121" i="4"/>
  <c r="D122" i="4"/>
  <c r="F122" i="4" s="1"/>
  <c r="D110" i="4"/>
  <c r="F110" i="4" s="1"/>
  <c r="J109" i="4"/>
  <c r="D79" i="4"/>
  <c r="F79" i="4" s="1"/>
  <c r="J78" i="4"/>
  <c r="D98" i="4"/>
  <c r="F98" i="4" s="1"/>
  <c r="J97" i="4"/>
  <c r="J90" i="4"/>
  <c r="D91" i="4"/>
  <c r="F91" i="4" s="1"/>
  <c r="J114" i="4"/>
  <c r="D115" i="4"/>
  <c r="F115" i="4" s="1"/>
  <c r="J85" i="4"/>
  <c r="D103" i="4"/>
  <c r="F103" i="4" s="1"/>
  <c r="J102" i="4"/>
  <c r="J133" i="4"/>
  <c r="D134" i="4"/>
  <c r="F134" i="4" s="1"/>
  <c r="D127" i="4"/>
  <c r="F127" i="4" s="1"/>
  <c r="J126" i="4"/>
  <c r="H227" i="1"/>
  <c r="H231" i="1" s="1"/>
  <c r="H233" i="1" s="1"/>
  <c r="H235" i="1" s="1"/>
  <c r="L19" i="1"/>
  <c r="L20" i="1" s="1"/>
  <c r="L21" i="1" s="1"/>
  <c r="L22" i="1" s="1"/>
  <c r="L23" i="1" s="1"/>
  <c r="L24" i="1" s="1"/>
  <c r="L25" i="1" s="1"/>
  <c r="L26" i="1" s="1"/>
  <c r="L27" i="1" s="1"/>
  <c r="E142" i="5" l="1"/>
  <c r="F142" i="5"/>
  <c r="E137" i="5"/>
  <c r="F137" i="5"/>
  <c r="J129" i="5"/>
  <c r="D130" i="5"/>
  <c r="G129" i="5"/>
  <c r="J124" i="5"/>
  <c r="G124" i="5"/>
  <c r="F117" i="5"/>
  <c r="E117" i="5"/>
  <c r="J104" i="5"/>
  <c r="D105" i="5"/>
  <c r="G104" i="5"/>
  <c r="E92" i="5"/>
  <c r="F92" i="5"/>
  <c r="G79" i="5"/>
  <c r="N67" i="5" s="1" a="1"/>
  <c r="N67" i="5" s="1"/>
  <c r="N68" i="5" s="1"/>
  <c r="N69" i="5" s="1"/>
  <c r="N70" i="5" s="1"/>
  <c r="N71" i="5" s="1"/>
  <c r="N72" i="5" s="1"/>
  <c r="N73" i="5" s="1"/>
  <c r="N74" i="5" s="1"/>
  <c r="N75" i="5" s="1"/>
  <c r="N76" i="5" s="1"/>
  <c r="N77" i="5" s="1"/>
  <c r="N78" i="5" s="1"/>
  <c r="N79" i="5" s="1"/>
  <c r="J79" i="5"/>
  <c r="J66" i="4"/>
  <c r="E235" i="3"/>
  <c r="F235" i="3"/>
  <c r="G222" i="3"/>
  <c r="N210" i="3" s="1" a="1"/>
  <c r="N210" i="3" s="1"/>
  <c r="N211" i="3" s="1"/>
  <c r="N212" i="3" s="1"/>
  <c r="N213" i="3" s="1"/>
  <c r="N214" i="3" s="1"/>
  <c r="N215" i="3" s="1"/>
  <c r="N216" i="3" s="1"/>
  <c r="N217" i="3" s="1"/>
  <c r="N218" i="3" s="1"/>
  <c r="N219" i="3" s="1"/>
  <c r="N220" i="3" s="1"/>
  <c r="N221" i="3" s="1"/>
  <c r="N222" i="3" s="1"/>
  <c r="J222" i="3"/>
  <c r="D326" i="1"/>
  <c r="J325" i="1"/>
  <c r="G325" i="1"/>
  <c r="J337" i="1"/>
  <c r="D338" i="1"/>
  <c r="G337" i="1"/>
  <c r="J349" i="1"/>
  <c r="D350" i="1"/>
  <c r="G349" i="1"/>
  <c r="G332" i="1"/>
  <c r="J332" i="1"/>
  <c r="D345" i="1"/>
  <c r="G344" i="1"/>
  <c r="J344" i="1"/>
  <c r="E374" i="1"/>
  <c r="G374" i="1" s="1"/>
  <c r="F374" i="1"/>
  <c r="E313" i="1"/>
  <c r="G313" i="1" s="1"/>
  <c r="N301" i="1" s="1" a="1"/>
  <c r="N301" i="1" s="1"/>
  <c r="F313" i="1"/>
  <c r="E411" i="1"/>
  <c r="G411" i="1" s="1"/>
  <c r="F411" i="1"/>
  <c r="E418" i="1"/>
  <c r="F418" i="1"/>
  <c r="E386" i="1"/>
  <c r="G386" i="1" s="1"/>
  <c r="F386" i="1"/>
  <c r="E394" i="1"/>
  <c r="F394" i="1"/>
  <c r="E362" i="1"/>
  <c r="G362" i="1" s="1"/>
  <c r="F362" i="1"/>
  <c r="E369" i="1"/>
  <c r="G369" i="1" s="1"/>
  <c r="F369" i="1"/>
  <c r="E399" i="1"/>
  <c r="G399" i="1" s="1"/>
  <c r="F399" i="1"/>
  <c r="E357" i="1"/>
  <c r="G357" i="1" s="1"/>
  <c r="F357" i="1"/>
  <c r="E381" i="1"/>
  <c r="F381" i="1"/>
  <c r="E406" i="1"/>
  <c r="F406" i="1"/>
  <c r="E103" i="4"/>
  <c r="G103" i="4" s="1"/>
  <c r="E122" i="4"/>
  <c r="G122" i="4" s="1"/>
  <c r="E115" i="4"/>
  <c r="G115" i="4" s="1"/>
  <c r="E98" i="4"/>
  <c r="G98" i="4" s="1"/>
  <c r="E134" i="4"/>
  <c r="E110" i="4"/>
  <c r="G110" i="4" s="1"/>
  <c r="E79" i="4"/>
  <c r="G79" i="4" s="1"/>
  <c r="N67" i="4" s="1" a="1"/>
  <c r="N67" i="4" s="1"/>
  <c r="E91" i="4"/>
  <c r="G91" i="4" s="1"/>
  <c r="E139" i="4"/>
  <c r="G139" i="4" s="1"/>
  <c r="E127" i="4"/>
  <c r="G127" i="4" s="1"/>
  <c r="J15" i="1"/>
  <c r="J137" i="5" l="1"/>
  <c r="G137" i="5"/>
  <c r="D143" i="5"/>
  <c r="J142" i="5"/>
  <c r="G142" i="5"/>
  <c r="F130" i="5"/>
  <c r="E130" i="5"/>
  <c r="J117" i="5"/>
  <c r="D118" i="5"/>
  <c r="G117" i="5"/>
  <c r="E105" i="5"/>
  <c r="F105" i="5"/>
  <c r="J92" i="5"/>
  <c r="G92" i="5"/>
  <c r="N80" i="5" s="1" a="1"/>
  <c r="N80" i="5" s="1"/>
  <c r="N81" i="5" s="1"/>
  <c r="N82" i="5" s="1"/>
  <c r="N83" i="5" s="1"/>
  <c r="N84" i="5" s="1"/>
  <c r="N85" i="5" s="1"/>
  <c r="N86" i="5" s="1"/>
  <c r="N87" i="5" s="1"/>
  <c r="N88" i="5" s="1"/>
  <c r="N89" i="5" s="1"/>
  <c r="N90" i="5" s="1"/>
  <c r="N91" i="5" s="1"/>
  <c r="N92" i="5" s="1"/>
  <c r="J235" i="3"/>
  <c r="G235" i="3"/>
  <c r="N223" i="3" s="1" a="1"/>
  <c r="N223" i="3" s="1"/>
  <c r="N224" i="3" s="1"/>
  <c r="N225" i="3" s="1"/>
  <c r="N226" i="3" s="1"/>
  <c r="N227" i="3" s="1"/>
  <c r="N228" i="3" s="1"/>
  <c r="N229" i="3" s="1"/>
  <c r="N230" i="3" s="1"/>
  <c r="N231" i="3" s="1"/>
  <c r="N232" i="3" s="1"/>
  <c r="N233" i="3" s="1"/>
  <c r="N234" i="3" s="1"/>
  <c r="N235" i="3" s="1"/>
  <c r="F338" i="1"/>
  <c r="E338" i="1"/>
  <c r="E345" i="1"/>
  <c r="F345" i="1"/>
  <c r="F350" i="1"/>
  <c r="E350" i="1"/>
  <c r="F326" i="1"/>
  <c r="E326" i="1"/>
  <c r="G406" i="1"/>
  <c r="G394" i="1"/>
  <c r="G381" i="1"/>
  <c r="G418" i="1"/>
  <c r="J406" i="1"/>
  <c r="D407" i="1"/>
  <c r="D370" i="1"/>
  <c r="J369" i="1"/>
  <c r="J418" i="1"/>
  <c r="D431" i="1"/>
  <c r="D424" i="1"/>
  <c r="D419" i="1"/>
  <c r="D382" i="1"/>
  <c r="J381" i="1"/>
  <c r="D363" i="1"/>
  <c r="J362" i="1"/>
  <c r="D412" i="1"/>
  <c r="J411" i="1"/>
  <c r="D358" i="1"/>
  <c r="J357" i="1"/>
  <c r="D395" i="1"/>
  <c r="J394" i="1"/>
  <c r="J313" i="1"/>
  <c r="J399" i="1"/>
  <c r="D400" i="1"/>
  <c r="J386" i="1"/>
  <c r="D387" i="1"/>
  <c r="D375" i="1"/>
  <c r="J374" i="1"/>
  <c r="G134" i="4"/>
  <c r="J91" i="4"/>
  <c r="D92" i="4"/>
  <c r="F92" i="4" s="1"/>
  <c r="J98" i="4"/>
  <c r="J79" i="4"/>
  <c r="N68" i="4"/>
  <c r="N69" i="4" s="1"/>
  <c r="N70" i="4" s="1"/>
  <c r="N71" i="4" s="1"/>
  <c r="N72" i="4" s="1"/>
  <c r="N73" i="4" s="1"/>
  <c r="N74" i="4" s="1"/>
  <c r="N75" i="4" s="1"/>
  <c r="N76" i="4" s="1"/>
  <c r="N77" i="4" s="1"/>
  <c r="N78" i="4" s="1"/>
  <c r="N79" i="4" s="1"/>
  <c r="J115" i="4"/>
  <c r="D116" i="4"/>
  <c r="F116" i="4" s="1"/>
  <c r="J127" i="4"/>
  <c r="D128" i="4"/>
  <c r="F128" i="4" s="1"/>
  <c r="J110" i="4"/>
  <c r="D111" i="4"/>
  <c r="F111" i="4" s="1"/>
  <c r="J122" i="4"/>
  <c r="D123" i="4"/>
  <c r="F123" i="4" s="1"/>
  <c r="J139" i="4"/>
  <c r="D140" i="4"/>
  <c r="F140" i="4" s="1"/>
  <c r="D135" i="4"/>
  <c r="F135" i="4" s="1"/>
  <c r="J134" i="4"/>
  <c r="D104" i="4"/>
  <c r="F104" i="4" s="1"/>
  <c r="J103" i="4"/>
  <c r="J16" i="1"/>
  <c r="J21" i="1"/>
  <c r="E143" i="5" l="1"/>
  <c r="F143" i="5"/>
  <c r="J130" i="5"/>
  <c r="D131" i="5"/>
  <c r="G130" i="5"/>
  <c r="E118" i="5"/>
  <c r="F118" i="5"/>
  <c r="J105" i="5"/>
  <c r="G105" i="5"/>
  <c r="N93" i="5" s="1" a="1"/>
  <c r="N93" i="5" s="1"/>
  <c r="N94" i="5" s="1"/>
  <c r="N95" i="5" s="1"/>
  <c r="N96" i="5" s="1"/>
  <c r="N97" i="5" s="1"/>
  <c r="N98" i="5" s="1"/>
  <c r="N99" i="5" s="1"/>
  <c r="N100" i="5" s="1"/>
  <c r="N101" i="5" s="1"/>
  <c r="N102" i="5" s="1"/>
  <c r="N103" i="5" s="1"/>
  <c r="N104" i="5" s="1"/>
  <c r="N105" i="5" s="1"/>
  <c r="J326" i="1"/>
  <c r="G326" i="1"/>
  <c r="N314" i="1" s="1" a="1"/>
  <c r="N314" i="1" s="1"/>
  <c r="N315" i="1" s="1"/>
  <c r="N316" i="1" s="1"/>
  <c r="N317" i="1" s="1"/>
  <c r="N318" i="1" s="1"/>
  <c r="N319" i="1" s="1"/>
  <c r="N320" i="1" s="1"/>
  <c r="N321" i="1" s="1"/>
  <c r="N322" i="1" s="1"/>
  <c r="N323" i="1" s="1"/>
  <c r="N324" i="1" s="1"/>
  <c r="N325" i="1" s="1"/>
  <c r="N326" i="1" s="1"/>
  <c r="J345" i="1"/>
  <c r="G345" i="1"/>
  <c r="D339" i="1"/>
  <c r="G338" i="1"/>
  <c r="J338" i="1"/>
  <c r="D351" i="1"/>
  <c r="J350" i="1"/>
  <c r="G350" i="1"/>
  <c r="E375" i="1"/>
  <c r="G375" i="1" s="1"/>
  <c r="F375" i="1"/>
  <c r="E382" i="1"/>
  <c r="G382" i="1" s="1"/>
  <c r="F382" i="1"/>
  <c r="E400" i="1"/>
  <c r="G400" i="1" s="1"/>
  <c r="F400" i="1"/>
  <c r="E363" i="1"/>
  <c r="G363" i="1" s="1"/>
  <c r="F363" i="1"/>
  <c r="E370" i="1"/>
  <c r="G370" i="1" s="1"/>
  <c r="F370" i="1"/>
  <c r="E387" i="1"/>
  <c r="G387" i="1" s="1"/>
  <c r="F387" i="1"/>
  <c r="E412" i="1"/>
  <c r="G412" i="1" s="1"/>
  <c r="F412" i="1"/>
  <c r="E419" i="1"/>
  <c r="G419" i="1" s="1"/>
  <c r="F419" i="1"/>
  <c r="E407" i="1"/>
  <c r="F407" i="1"/>
  <c r="E424" i="1"/>
  <c r="G424" i="1" s="1"/>
  <c r="F424" i="1"/>
  <c r="E358" i="1"/>
  <c r="G358" i="1" s="1"/>
  <c r="F358" i="1"/>
  <c r="E395" i="1"/>
  <c r="G395" i="1" s="1"/>
  <c r="F395" i="1"/>
  <c r="E431" i="1"/>
  <c r="D444" i="1" s="1"/>
  <c r="F431" i="1"/>
  <c r="E140" i="4"/>
  <c r="G140" i="4" s="1"/>
  <c r="E123" i="4"/>
  <c r="G123" i="4" s="1"/>
  <c r="E135" i="4"/>
  <c r="E128" i="4"/>
  <c r="G128" i="4" s="1"/>
  <c r="E104" i="4"/>
  <c r="G104" i="4" s="1"/>
  <c r="E92" i="4"/>
  <c r="G92" i="4" s="1"/>
  <c r="N80" i="4" s="1" a="1"/>
  <c r="N80" i="4" s="1"/>
  <c r="E116" i="4"/>
  <c r="G116" i="4" s="1"/>
  <c r="E111" i="4"/>
  <c r="G111" i="4" s="1"/>
  <c r="J17" i="1"/>
  <c r="J22" i="1"/>
  <c r="J143" i="5" l="1"/>
  <c r="D144" i="5"/>
  <c r="G143" i="5"/>
  <c r="E131" i="5"/>
  <c r="F131" i="5"/>
  <c r="J118" i="5"/>
  <c r="G118" i="5"/>
  <c r="N106" i="5" s="1" a="1"/>
  <c r="N106" i="5" s="1"/>
  <c r="N107" i="5" s="1"/>
  <c r="N108" i="5" s="1"/>
  <c r="N109" i="5" s="1"/>
  <c r="N110" i="5" s="1"/>
  <c r="N111" i="5" s="1"/>
  <c r="N112" i="5" s="1"/>
  <c r="N113" i="5" s="1"/>
  <c r="N114" i="5" s="1"/>
  <c r="N115" i="5" s="1"/>
  <c r="N116" i="5" s="1"/>
  <c r="N117" i="5" s="1"/>
  <c r="N118" i="5" s="1"/>
  <c r="F351" i="1"/>
  <c r="E351" i="1"/>
  <c r="F339" i="1"/>
  <c r="E339" i="1"/>
  <c r="F444" i="1"/>
  <c r="E444" i="1"/>
  <c r="D457" i="1" s="1"/>
  <c r="G431" i="1"/>
  <c r="G407" i="1"/>
  <c r="J363" i="1"/>
  <c r="D364" i="1"/>
  <c r="D401" i="1"/>
  <c r="J400" i="1"/>
  <c r="J395" i="1"/>
  <c r="D396" i="1"/>
  <c r="J358" i="1"/>
  <c r="J424" i="1"/>
  <c r="D425" i="1"/>
  <c r="D388" i="1"/>
  <c r="J387" i="1"/>
  <c r="D383" i="1"/>
  <c r="J382" i="1"/>
  <c r="J419" i="1"/>
  <c r="D420" i="1"/>
  <c r="D413" i="1"/>
  <c r="J412" i="1"/>
  <c r="D437" i="1"/>
  <c r="J431" i="1"/>
  <c r="D432" i="1"/>
  <c r="J407" i="1"/>
  <c r="D408" i="1"/>
  <c r="D371" i="1"/>
  <c r="J370" i="1"/>
  <c r="J375" i="1"/>
  <c r="D376" i="1"/>
  <c r="G135" i="4"/>
  <c r="D136" i="4"/>
  <c r="F136" i="4" s="1"/>
  <c r="J135" i="4"/>
  <c r="J111" i="4"/>
  <c r="J128" i="4"/>
  <c r="D129" i="4"/>
  <c r="F129" i="4" s="1"/>
  <c r="J116" i="4"/>
  <c r="D117" i="4"/>
  <c r="F117" i="4" s="1"/>
  <c r="J92" i="4"/>
  <c r="N81" i="4"/>
  <c r="N82" i="4" s="1"/>
  <c r="N83" i="4" s="1"/>
  <c r="N84" i="4" s="1"/>
  <c r="N85" i="4" s="1"/>
  <c r="N86" i="4" s="1"/>
  <c r="N87" i="4" s="1"/>
  <c r="N88" i="4" s="1"/>
  <c r="N89" i="4" s="1"/>
  <c r="N90" i="4" s="1"/>
  <c r="N91" i="4" s="1"/>
  <c r="N92" i="4" s="1"/>
  <c r="D124" i="4"/>
  <c r="F124" i="4" s="1"/>
  <c r="J123" i="4"/>
  <c r="D105" i="4"/>
  <c r="F105" i="4" s="1"/>
  <c r="J104" i="4"/>
  <c r="J140" i="4"/>
  <c r="D141" i="4"/>
  <c r="F141" i="4" s="1"/>
  <c r="J18" i="1"/>
  <c r="J19" i="1"/>
  <c r="J23" i="1"/>
  <c r="E144" i="5" l="1"/>
  <c r="F144" i="5"/>
  <c r="J131" i="5"/>
  <c r="G131" i="5"/>
  <c r="N119" i="5" s="1" a="1"/>
  <c r="N119" i="5" s="1"/>
  <c r="N120" i="5" s="1"/>
  <c r="N121" i="5" s="1"/>
  <c r="N122" i="5" s="1"/>
  <c r="N123" i="5" s="1"/>
  <c r="N124" i="5" s="1"/>
  <c r="N125" i="5" s="1"/>
  <c r="N126" i="5" s="1"/>
  <c r="N127" i="5" s="1"/>
  <c r="N128" i="5" s="1"/>
  <c r="N129" i="5" s="1"/>
  <c r="N130" i="5" s="1"/>
  <c r="N131" i="5" s="1"/>
  <c r="J339" i="1"/>
  <c r="G339" i="1"/>
  <c r="N327" i="1" s="1" a="1"/>
  <c r="N327" i="1" s="1"/>
  <c r="N328" i="1" s="1"/>
  <c r="N329" i="1" s="1"/>
  <c r="N330" i="1" s="1"/>
  <c r="N331" i="1" s="1"/>
  <c r="N332" i="1" s="1"/>
  <c r="N333" i="1" s="1"/>
  <c r="N334" i="1" s="1"/>
  <c r="N335" i="1" s="1"/>
  <c r="N336" i="1" s="1"/>
  <c r="N337" i="1" s="1"/>
  <c r="N338" i="1" s="1"/>
  <c r="N339" i="1" s="1"/>
  <c r="D352" i="1"/>
  <c r="G351" i="1"/>
  <c r="J351" i="1"/>
  <c r="F457" i="1"/>
  <c r="E457" i="1"/>
  <c r="J444" i="1"/>
  <c r="D445" i="1"/>
  <c r="G444" i="1"/>
  <c r="D450" i="1"/>
  <c r="E420" i="1"/>
  <c r="F420" i="1"/>
  <c r="E401" i="1"/>
  <c r="G401" i="1" s="1"/>
  <c r="F401" i="1"/>
  <c r="E432" i="1"/>
  <c r="G432" i="1" s="1"/>
  <c r="F432" i="1"/>
  <c r="E437" i="1"/>
  <c r="G437" i="1" s="1"/>
  <c r="F437" i="1"/>
  <c r="E425" i="1"/>
  <c r="G425" i="1" s="1"/>
  <c r="F425" i="1"/>
  <c r="E383" i="1"/>
  <c r="G383" i="1" s="1"/>
  <c r="F383" i="1"/>
  <c r="E364" i="1"/>
  <c r="G364" i="1" s="1"/>
  <c r="F364" i="1"/>
  <c r="E376" i="1"/>
  <c r="G376" i="1" s="1"/>
  <c r="F376" i="1"/>
  <c r="E408" i="1"/>
  <c r="F408" i="1"/>
  <c r="E388" i="1"/>
  <c r="G388" i="1" s="1"/>
  <c r="F388" i="1"/>
  <c r="E371" i="1"/>
  <c r="G371" i="1" s="1"/>
  <c r="F371" i="1"/>
  <c r="E413" i="1"/>
  <c r="G413" i="1" s="1"/>
  <c r="F413" i="1"/>
  <c r="E396" i="1"/>
  <c r="G396" i="1" s="1"/>
  <c r="F396" i="1"/>
  <c r="E141" i="4"/>
  <c r="G141" i="4" s="1"/>
  <c r="E124" i="4"/>
  <c r="G124" i="4" s="1"/>
  <c r="E129" i="4"/>
  <c r="G129" i="4" s="1"/>
  <c r="E136" i="4"/>
  <c r="E105" i="4"/>
  <c r="G105" i="4" s="1"/>
  <c r="N93" i="4" s="1" a="1"/>
  <c r="N93" i="4" s="1"/>
  <c r="E117" i="4"/>
  <c r="G117" i="4" s="1"/>
  <c r="J24" i="1"/>
  <c r="J20" i="1"/>
  <c r="J144" i="5" l="1"/>
  <c r="G144" i="5"/>
  <c r="N132" i="5" s="1" a="1"/>
  <c r="N132" i="5" s="1"/>
  <c r="N133" i="5" s="1"/>
  <c r="N134" i="5" s="1"/>
  <c r="N135" i="5" s="1"/>
  <c r="N136" i="5" s="1"/>
  <c r="N137" i="5" s="1"/>
  <c r="N138" i="5" s="1"/>
  <c r="N139" i="5" s="1"/>
  <c r="N140" i="5" s="1"/>
  <c r="N141" i="5" s="1"/>
  <c r="N142" i="5" s="1"/>
  <c r="N143" i="5" s="1"/>
  <c r="N144" i="5" s="1"/>
  <c r="E352" i="1"/>
  <c r="F352" i="1"/>
  <c r="J457" i="1"/>
  <c r="G457" i="1"/>
  <c r="D458" i="1"/>
  <c r="D463" i="1"/>
  <c r="F445" i="1"/>
  <c r="E445" i="1"/>
  <c r="F450" i="1"/>
  <c r="E450" i="1"/>
  <c r="G408" i="1"/>
  <c r="G420" i="1"/>
  <c r="D414" i="1"/>
  <c r="J413" i="1"/>
  <c r="D438" i="1"/>
  <c r="J437" i="1"/>
  <c r="D433" i="1"/>
  <c r="J432" i="1"/>
  <c r="D377" i="1"/>
  <c r="J376" i="1"/>
  <c r="J383" i="1"/>
  <c r="D384" i="1"/>
  <c r="D402" i="1"/>
  <c r="J401" i="1"/>
  <c r="J371" i="1"/>
  <c r="J364" i="1"/>
  <c r="D365" i="1"/>
  <c r="D389" i="1"/>
  <c r="J388" i="1"/>
  <c r="D397" i="1"/>
  <c r="J396" i="1"/>
  <c r="D409" i="1"/>
  <c r="J408" i="1"/>
  <c r="D426" i="1"/>
  <c r="J425" i="1"/>
  <c r="D421" i="1"/>
  <c r="J420" i="1"/>
  <c r="G136" i="4"/>
  <c r="D130" i="4"/>
  <c r="F130" i="4" s="1"/>
  <c r="J129" i="4"/>
  <c r="J124" i="4"/>
  <c r="N94" i="4"/>
  <c r="N95" i="4" s="1"/>
  <c r="N96" i="4" s="1"/>
  <c r="N97" i="4" s="1"/>
  <c r="N98" i="4" s="1"/>
  <c r="N99" i="4" s="1"/>
  <c r="N100" i="4" s="1"/>
  <c r="N101" i="4" s="1"/>
  <c r="J105" i="4"/>
  <c r="J141" i="4"/>
  <c r="D142" i="4"/>
  <c r="F142" i="4" s="1"/>
  <c r="J136" i="4"/>
  <c r="D137" i="4"/>
  <c r="F137" i="4" s="1"/>
  <c r="D118" i="4"/>
  <c r="F118" i="4" s="1"/>
  <c r="J117" i="4"/>
  <c r="J25" i="1"/>
  <c r="J352" i="1" l="1"/>
  <c r="G352" i="1"/>
  <c r="N340" i="1" s="1" a="1"/>
  <c r="N340" i="1" s="1"/>
  <c r="N341" i="1" s="1"/>
  <c r="N342" i="1" s="1"/>
  <c r="N343" i="1" s="1"/>
  <c r="N344" i="1" s="1"/>
  <c r="N345" i="1" s="1"/>
  <c r="N346" i="1" s="1"/>
  <c r="N347" i="1" s="1"/>
  <c r="N348" i="1" s="1"/>
  <c r="N349" i="1" s="1"/>
  <c r="N350" i="1" s="1"/>
  <c r="N351" i="1" s="1"/>
  <c r="N352" i="1" s="1"/>
  <c r="F463" i="1"/>
  <c r="E463" i="1"/>
  <c r="F458" i="1"/>
  <c r="E458" i="1"/>
  <c r="J445" i="1"/>
  <c r="D446" i="1"/>
  <c r="G445" i="1"/>
  <c r="D451" i="1"/>
  <c r="G450" i="1"/>
  <c r="J450" i="1"/>
  <c r="E433" i="1"/>
  <c r="F433" i="1"/>
  <c r="E421" i="1"/>
  <c r="G421" i="1" s="1"/>
  <c r="F421" i="1"/>
  <c r="E397" i="1"/>
  <c r="G397" i="1" s="1"/>
  <c r="F397" i="1"/>
  <c r="E426" i="1"/>
  <c r="G426" i="1" s="1"/>
  <c r="F426" i="1"/>
  <c r="E377" i="1"/>
  <c r="G377" i="1" s="1"/>
  <c r="F377" i="1"/>
  <c r="E389" i="1"/>
  <c r="G389" i="1" s="1"/>
  <c r="F389" i="1"/>
  <c r="E402" i="1"/>
  <c r="G402" i="1" s="1"/>
  <c r="F402" i="1"/>
  <c r="E414" i="1"/>
  <c r="G414" i="1" s="1"/>
  <c r="F414" i="1"/>
  <c r="E409" i="1"/>
  <c r="F409" i="1"/>
  <c r="E365" i="1"/>
  <c r="G365" i="1" s="1"/>
  <c r="N353" i="1" s="1" a="1"/>
  <c r="N353" i="1" s="1"/>
  <c r="F365" i="1"/>
  <c r="E384" i="1"/>
  <c r="G384" i="1" s="1"/>
  <c r="F384" i="1"/>
  <c r="E438" i="1"/>
  <c r="G438" i="1" s="1"/>
  <c r="F438" i="1"/>
  <c r="N102" i="4"/>
  <c r="N103" i="4" s="1"/>
  <c r="N104" i="4" s="1"/>
  <c r="N105" i="4" s="1"/>
  <c r="E118" i="4"/>
  <c r="G118" i="4" s="1"/>
  <c r="N106" i="4" s="1" a="1"/>
  <c r="N106" i="4" s="1"/>
  <c r="E137" i="4"/>
  <c r="G137" i="4" s="1"/>
  <c r="E142" i="4"/>
  <c r="G142" i="4" s="1"/>
  <c r="E130" i="4"/>
  <c r="G130" i="4" s="1"/>
  <c r="J26" i="1"/>
  <c r="G458" i="1" l="1"/>
  <c r="J458" i="1"/>
  <c r="D459" i="1"/>
  <c r="D464" i="1"/>
  <c r="G463" i="1"/>
  <c r="J463" i="1"/>
  <c r="F446" i="1"/>
  <c r="E446" i="1"/>
  <c r="E451" i="1"/>
  <c r="F451" i="1"/>
  <c r="G409" i="1"/>
  <c r="G433" i="1"/>
  <c r="D427" i="1"/>
  <c r="J426" i="1"/>
  <c r="J397" i="1"/>
  <c r="J414" i="1"/>
  <c r="D415" i="1"/>
  <c r="D439" i="1"/>
  <c r="J438" i="1"/>
  <c r="D403" i="1"/>
  <c r="J402" i="1"/>
  <c r="J365" i="1"/>
  <c r="D390" i="1"/>
  <c r="J389" i="1"/>
  <c r="D422" i="1"/>
  <c r="J421" i="1"/>
  <c r="J384" i="1"/>
  <c r="D410" i="1"/>
  <c r="J409" i="1"/>
  <c r="D378" i="1"/>
  <c r="J377" i="1"/>
  <c r="D434" i="1"/>
  <c r="J433" i="1"/>
  <c r="J142" i="4"/>
  <c r="D143" i="4"/>
  <c r="F143" i="4" s="1"/>
  <c r="J137" i="4"/>
  <c r="D131" i="4"/>
  <c r="F131" i="4" s="1"/>
  <c r="J130" i="4"/>
  <c r="N107" i="4"/>
  <c r="N108" i="4" s="1"/>
  <c r="N109" i="4" s="1"/>
  <c r="N110" i="4" s="1"/>
  <c r="N111" i="4" s="1"/>
  <c r="N112" i="4" s="1"/>
  <c r="N113" i="4" s="1"/>
  <c r="N114" i="4" s="1"/>
  <c r="N115" i="4" s="1"/>
  <c r="N116" i="4" s="1"/>
  <c r="N117" i="4" s="1"/>
  <c r="N118" i="4" s="1"/>
  <c r="J118" i="4"/>
  <c r="J27" i="1"/>
  <c r="E464" i="1" l="1"/>
  <c r="F464" i="1"/>
  <c r="F459" i="1"/>
  <c r="E459" i="1"/>
  <c r="J446" i="1"/>
  <c r="D447" i="1"/>
  <c r="G446" i="1"/>
  <c r="G451" i="1"/>
  <c r="D452" i="1"/>
  <c r="J451" i="1"/>
  <c r="E378" i="1"/>
  <c r="G378" i="1" s="1"/>
  <c r="N366" i="1" s="1" a="1"/>
  <c r="N366" i="1" s="1"/>
  <c r="F378" i="1"/>
  <c r="E403" i="1"/>
  <c r="G403" i="1" s="1"/>
  <c r="F403" i="1"/>
  <c r="E410" i="1"/>
  <c r="G410" i="1" s="1"/>
  <c r="F410" i="1"/>
  <c r="E390" i="1"/>
  <c r="G390" i="1" s="1"/>
  <c r="F390" i="1"/>
  <c r="E434" i="1"/>
  <c r="G434" i="1" s="1"/>
  <c r="F434" i="1"/>
  <c r="E415" i="1"/>
  <c r="G415" i="1" s="1"/>
  <c r="F415" i="1"/>
  <c r="E422" i="1"/>
  <c r="G422" i="1" s="1"/>
  <c r="F422" i="1"/>
  <c r="E427" i="1"/>
  <c r="G427" i="1" s="1"/>
  <c r="F427" i="1"/>
  <c r="E439" i="1"/>
  <c r="G439" i="1" s="1"/>
  <c r="F439" i="1"/>
  <c r="E131" i="4"/>
  <c r="G131" i="4" s="1"/>
  <c r="N119" i="4" s="1" a="1"/>
  <c r="N119" i="4" s="1"/>
  <c r="E143" i="4"/>
  <c r="G143" i="4" s="1"/>
  <c r="J464" i="1" l="1"/>
  <c r="D465" i="1"/>
  <c r="G464" i="1"/>
  <c r="J459" i="1"/>
  <c r="D460" i="1"/>
  <c r="G459" i="1"/>
  <c r="F452" i="1"/>
  <c r="E452" i="1"/>
  <c r="F447" i="1"/>
  <c r="E447" i="1"/>
  <c r="D428" i="1"/>
  <c r="J427" i="1"/>
  <c r="J390" i="1"/>
  <c r="D391" i="1"/>
  <c r="J410" i="1"/>
  <c r="J422" i="1"/>
  <c r="D423" i="1"/>
  <c r="D404" i="1"/>
  <c r="J403" i="1"/>
  <c r="D416" i="1"/>
  <c r="J415" i="1"/>
  <c r="D440" i="1"/>
  <c r="J439" i="1"/>
  <c r="D435" i="1"/>
  <c r="J434" i="1"/>
  <c r="J378" i="1"/>
  <c r="J143" i="4"/>
  <c r="D144" i="4"/>
  <c r="F144" i="4" s="1"/>
  <c r="N120" i="4"/>
  <c r="N121" i="4" s="1"/>
  <c r="N122" i="4" s="1"/>
  <c r="N123" i="4" s="1"/>
  <c r="N124" i="4" s="1"/>
  <c r="N125" i="4" s="1"/>
  <c r="N126" i="4" s="1"/>
  <c r="N127" i="4" s="1"/>
  <c r="N128" i="4" s="1"/>
  <c r="N129" i="4" s="1"/>
  <c r="N130" i="4" s="1"/>
  <c r="N131" i="4" s="1"/>
  <c r="J131" i="4"/>
  <c r="F460" i="1" l="1"/>
  <c r="E460" i="1"/>
  <c r="F465" i="1"/>
  <c r="E465" i="1"/>
  <c r="J452" i="1"/>
  <c r="D453" i="1"/>
  <c r="G452" i="1"/>
  <c r="D448" i="1"/>
  <c r="G447" i="1"/>
  <c r="J447" i="1"/>
  <c r="E416" i="1"/>
  <c r="G416" i="1" s="1"/>
  <c r="F416" i="1"/>
  <c r="E435" i="1"/>
  <c r="G435" i="1" s="1"/>
  <c r="F435" i="1"/>
  <c r="E404" i="1"/>
  <c r="G404" i="1" s="1"/>
  <c r="N392" i="1" s="1" a="1"/>
  <c r="N392" i="1" s="1"/>
  <c r="F404" i="1"/>
  <c r="E391" i="1"/>
  <c r="G391" i="1" s="1"/>
  <c r="N379" i="1" s="1" a="1"/>
  <c r="N379" i="1" s="1"/>
  <c r="F391" i="1"/>
  <c r="E423" i="1"/>
  <c r="G423" i="1" s="1"/>
  <c r="F423" i="1"/>
  <c r="E440" i="1"/>
  <c r="G440" i="1" s="1"/>
  <c r="F440" i="1"/>
  <c r="E428" i="1"/>
  <c r="G428" i="1" s="1"/>
  <c r="F428" i="1"/>
  <c r="E144" i="4"/>
  <c r="D461" i="1" l="1"/>
  <c r="G460" i="1"/>
  <c r="J460" i="1"/>
  <c r="J465" i="1"/>
  <c r="D466" i="1"/>
  <c r="G465" i="1"/>
  <c r="E448" i="1"/>
  <c r="F448" i="1"/>
  <c r="F453" i="1"/>
  <c r="E453" i="1"/>
  <c r="J391" i="1"/>
  <c r="J404" i="1"/>
  <c r="D436" i="1"/>
  <c r="J435" i="1"/>
  <c r="D429" i="1"/>
  <c r="J428" i="1"/>
  <c r="D441" i="1"/>
  <c r="J440" i="1"/>
  <c r="J423" i="1"/>
  <c r="D417" i="1"/>
  <c r="J416" i="1"/>
  <c r="G144" i="4"/>
  <c r="N132" i="4" s="1" a="1"/>
  <c r="N132" i="4" s="1"/>
  <c r="J144" i="4"/>
  <c r="F466" i="1" l="1"/>
  <c r="E466" i="1"/>
  <c r="E461" i="1"/>
  <c r="F461" i="1"/>
  <c r="J453" i="1"/>
  <c r="D454" i="1"/>
  <c r="G453" i="1"/>
  <c r="G448" i="1"/>
  <c r="D449" i="1"/>
  <c r="J448" i="1"/>
  <c r="E441" i="1"/>
  <c r="G441" i="1" s="1"/>
  <c r="F441" i="1"/>
  <c r="E436" i="1"/>
  <c r="G436" i="1" s="1"/>
  <c r="F436" i="1"/>
  <c r="E417" i="1"/>
  <c r="G417" i="1" s="1"/>
  <c r="N405" i="1" s="1" a="1"/>
  <c r="N405" i="1" s="1"/>
  <c r="F417" i="1"/>
  <c r="E429" i="1"/>
  <c r="G429" i="1" s="1"/>
  <c r="F429" i="1"/>
  <c r="N133" i="4"/>
  <c r="N134" i="4" s="1"/>
  <c r="N135" i="4" s="1"/>
  <c r="N136" i="4" s="1"/>
  <c r="N137" i="4" s="1"/>
  <c r="N138" i="4" s="1"/>
  <c r="N139" i="4" s="1"/>
  <c r="N140" i="4" s="1"/>
  <c r="N141" i="4" s="1"/>
  <c r="N142" i="4" s="1"/>
  <c r="N143" i="4" s="1"/>
  <c r="N144" i="4" s="1"/>
  <c r="J461" i="1" l="1"/>
  <c r="D462" i="1"/>
  <c r="G461" i="1"/>
  <c r="G466" i="1"/>
  <c r="J466" i="1"/>
  <c r="D467" i="1"/>
  <c r="E454" i="1"/>
  <c r="F454" i="1"/>
  <c r="E449" i="1"/>
  <c r="F449" i="1"/>
  <c r="D430" i="1"/>
  <c r="J429" i="1"/>
  <c r="J417" i="1"/>
  <c r="J436" i="1"/>
  <c r="D442" i="1"/>
  <c r="J441" i="1"/>
  <c r="F462" i="1" l="1"/>
  <c r="E462" i="1"/>
  <c r="F467" i="1"/>
  <c r="E467" i="1"/>
  <c r="J449" i="1"/>
  <c r="G449" i="1"/>
  <c r="J454" i="1"/>
  <c r="D455" i="1"/>
  <c r="G454" i="1"/>
  <c r="E430" i="1"/>
  <c r="G430" i="1" s="1"/>
  <c r="N418" i="1" s="1" a="1"/>
  <c r="N418" i="1" s="1"/>
  <c r="F430" i="1"/>
  <c r="E442" i="1"/>
  <c r="G442" i="1" s="1"/>
  <c r="F442" i="1"/>
  <c r="J467" i="1" l="1"/>
  <c r="D468" i="1"/>
  <c r="G467" i="1"/>
  <c r="J462" i="1"/>
  <c r="G462" i="1"/>
  <c r="F455" i="1"/>
  <c r="E455" i="1"/>
  <c r="D443" i="1"/>
  <c r="J442" i="1"/>
  <c r="J430" i="1"/>
  <c r="F468" i="1" l="1"/>
  <c r="E468" i="1"/>
  <c r="D456" i="1"/>
  <c r="G455" i="1"/>
  <c r="J455" i="1"/>
  <c r="E443" i="1"/>
  <c r="G443" i="1" s="1"/>
  <c r="N431" i="1" s="1" a="1"/>
  <c r="N431" i="1" s="1"/>
  <c r="F443" i="1"/>
  <c r="D469" i="1" l="1"/>
  <c r="G468" i="1"/>
  <c r="J468" i="1"/>
  <c r="E456" i="1"/>
  <c r="F456" i="1"/>
  <c r="J443" i="1"/>
  <c r="N159" i="1"/>
  <c r="N160" i="1" s="1"/>
  <c r="N161" i="1" s="1"/>
  <c r="N162" i="1" s="1"/>
  <c r="N163" i="1" s="1"/>
  <c r="N164" i="1" s="1"/>
  <c r="N165" i="1" s="1"/>
  <c r="N166" i="1" s="1"/>
  <c r="N167" i="1" s="1"/>
  <c r="N168" i="1" s="1"/>
  <c r="N169" i="1" s="1"/>
  <c r="N170" i="1" s="1"/>
  <c r="N42" i="1"/>
  <c r="N43" i="1" s="1"/>
  <c r="N44" i="1" s="1"/>
  <c r="N45" i="1" s="1"/>
  <c r="N46" i="1" s="1"/>
  <c r="N47" i="1" s="1"/>
  <c r="N48" i="1" s="1"/>
  <c r="N49" i="1" s="1"/>
  <c r="N50" i="1" s="1"/>
  <c r="N51" i="1" s="1"/>
  <c r="N52" i="1" s="1"/>
  <c r="N53" i="1" s="1"/>
  <c r="N81" i="1"/>
  <c r="N82" i="1" s="1"/>
  <c r="N83" i="1" s="1"/>
  <c r="N84" i="1" s="1"/>
  <c r="N85" i="1" s="1"/>
  <c r="N86" i="1" s="1"/>
  <c r="N87" i="1" s="1"/>
  <c r="N88" i="1" s="1"/>
  <c r="N89" i="1" s="1"/>
  <c r="N90" i="1" s="1"/>
  <c r="N91" i="1" s="1"/>
  <c r="N92" i="1" s="1"/>
  <c r="N120" i="1"/>
  <c r="N121" i="1" s="1"/>
  <c r="N122" i="1" s="1"/>
  <c r="N123" i="1" s="1"/>
  <c r="N124" i="1" s="1"/>
  <c r="N125" i="1" s="1"/>
  <c r="N126" i="1" s="1"/>
  <c r="N127" i="1" s="1"/>
  <c r="N128" i="1" s="1"/>
  <c r="N129" i="1" s="1"/>
  <c r="N130" i="1" s="1"/>
  <c r="N131" i="1" s="1"/>
  <c r="N185" i="1"/>
  <c r="N186" i="1" s="1"/>
  <c r="N187" i="1" s="1"/>
  <c r="N188" i="1" s="1"/>
  <c r="N189" i="1" s="1"/>
  <c r="N190" i="1" s="1"/>
  <c r="N191" i="1" s="1"/>
  <c r="N192" i="1" s="1"/>
  <c r="N193" i="1" s="1"/>
  <c r="N194" i="1" s="1"/>
  <c r="N195" i="1" s="1"/>
  <c r="N196" i="1" s="1"/>
  <c r="N172" i="1"/>
  <c r="N173" i="1" s="1"/>
  <c r="N174" i="1" s="1"/>
  <c r="N175" i="1" s="1"/>
  <c r="N176" i="1" s="1"/>
  <c r="N177" i="1" s="1"/>
  <c r="N178" i="1" s="1"/>
  <c r="N179" i="1" s="1"/>
  <c r="N180" i="1" s="1"/>
  <c r="N181" i="1" s="1"/>
  <c r="N182" i="1" s="1"/>
  <c r="N183" i="1" s="1"/>
  <c r="N419" i="1"/>
  <c r="N420" i="1" s="1"/>
  <c r="N421" i="1" s="1"/>
  <c r="N422" i="1" s="1"/>
  <c r="N423" i="1" s="1"/>
  <c r="N424" i="1" s="1"/>
  <c r="N425" i="1" s="1"/>
  <c r="N426" i="1" s="1"/>
  <c r="N427" i="1" s="1"/>
  <c r="N428" i="1" s="1"/>
  <c r="N429" i="1" s="1"/>
  <c r="N430" i="1" s="1"/>
  <c r="N380" i="1"/>
  <c r="N381" i="1" s="1"/>
  <c r="N382" i="1" s="1"/>
  <c r="N383" i="1" s="1"/>
  <c r="N384" i="1" s="1"/>
  <c r="N385" i="1" s="1"/>
  <c r="N386" i="1" s="1"/>
  <c r="N387" i="1" s="1"/>
  <c r="N388" i="1" s="1"/>
  <c r="N389" i="1" s="1"/>
  <c r="N390" i="1" s="1"/>
  <c r="N391" i="1" s="1"/>
  <c r="N367" i="1"/>
  <c r="N368" i="1" s="1"/>
  <c r="N369" i="1" s="1"/>
  <c r="N370" i="1" s="1"/>
  <c r="N371" i="1" s="1"/>
  <c r="N372" i="1" s="1"/>
  <c r="N373" i="1" s="1"/>
  <c r="N374" i="1" s="1"/>
  <c r="N375" i="1" s="1"/>
  <c r="N376" i="1" s="1"/>
  <c r="N377" i="1" s="1"/>
  <c r="N378" i="1" s="1"/>
  <c r="N393" i="1"/>
  <c r="N394" i="1" s="1"/>
  <c r="N395" i="1" s="1"/>
  <c r="N396" i="1" s="1"/>
  <c r="N397" i="1" s="1"/>
  <c r="N398" i="1" s="1"/>
  <c r="N399" i="1" s="1"/>
  <c r="N400" i="1" s="1"/>
  <c r="N401" i="1" s="1"/>
  <c r="N402" i="1" s="1"/>
  <c r="N403" i="1" s="1"/>
  <c r="N404" i="1" s="1"/>
  <c r="N3" i="1"/>
  <c r="N4" i="1" s="1"/>
  <c r="N5" i="1" s="1"/>
  <c r="N6" i="1" s="1"/>
  <c r="N7" i="1" s="1"/>
  <c r="N8" i="1" s="1"/>
  <c r="N9" i="1" s="1"/>
  <c r="N10" i="1" s="1"/>
  <c r="N11" i="1" s="1"/>
  <c r="N12" i="1" s="1"/>
  <c r="N13" i="1" s="1"/>
  <c r="N14" i="1" s="1"/>
  <c r="N263" i="1"/>
  <c r="N264" i="1" s="1"/>
  <c r="N265" i="1" s="1"/>
  <c r="N266" i="1" s="1"/>
  <c r="N267" i="1" s="1"/>
  <c r="N268" i="1" s="1"/>
  <c r="N269" i="1" s="1"/>
  <c r="N270" i="1" s="1"/>
  <c r="N271" i="1" s="1"/>
  <c r="N272" i="1" s="1"/>
  <c r="N273" i="1" s="1"/>
  <c r="N274" i="1" s="1"/>
  <c r="N146" i="1"/>
  <c r="N147" i="1" s="1"/>
  <c r="N148" i="1" s="1"/>
  <c r="N149" i="1" s="1"/>
  <c r="N150" i="1" s="1"/>
  <c r="N151" i="1" s="1"/>
  <c r="N152" i="1" s="1"/>
  <c r="N153" i="1" s="1"/>
  <c r="N154" i="1" s="1"/>
  <c r="N155" i="1" s="1"/>
  <c r="N156" i="1" s="1"/>
  <c r="N157" i="1" s="1"/>
  <c r="N406" i="1"/>
  <c r="N407" i="1" s="1"/>
  <c r="N408" i="1" s="1"/>
  <c r="N409" i="1" s="1"/>
  <c r="N410" i="1" s="1"/>
  <c r="N411" i="1" s="1"/>
  <c r="N412" i="1" s="1"/>
  <c r="N413" i="1" s="1"/>
  <c r="N414" i="1" s="1"/>
  <c r="N415" i="1" s="1"/>
  <c r="N416" i="1" s="1"/>
  <c r="N417" i="1" s="1"/>
  <c r="N29" i="1"/>
  <c r="N30" i="1" s="1"/>
  <c r="N31" i="1" s="1"/>
  <c r="N32" i="1" s="1"/>
  <c r="N33" i="1" s="1"/>
  <c r="N34" i="1" s="1"/>
  <c r="N35" i="1" s="1"/>
  <c r="N36" i="1" s="1"/>
  <c r="N37" i="1" s="1"/>
  <c r="N38" i="1" s="1"/>
  <c r="N39" i="1" s="1"/>
  <c r="N40" i="1" s="1"/>
  <c r="N107" i="1"/>
  <c r="N108" i="1" s="1"/>
  <c r="N109" i="1" s="1"/>
  <c r="N110" i="1" s="1"/>
  <c r="N111" i="1" s="1"/>
  <c r="N112" i="1" s="1"/>
  <c r="N113" i="1" s="1"/>
  <c r="N114" i="1" s="1"/>
  <c r="N115" i="1" s="1"/>
  <c r="N116" i="1" s="1"/>
  <c r="N117" i="1" s="1"/>
  <c r="N118" i="1" s="1"/>
  <c r="N302" i="1"/>
  <c r="N303" i="1" s="1"/>
  <c r="N304" i="1" s="1"/>
  <c r="N305" i="1" s="1"/>
  <c r="N306" i="1" s="1"/>
  <c r="N307" i="1" s="1"/>
  <c r="N308" i="1" s="1"/>
  <c r="N309" i="1" s="1"/>
  <c r="N310" i="1" s="1"/>
  <c r="N311" i="1" s="1"/>
  <c r="N312" i="1" s="1"/>
  <c r="N313" i="1" s="1"/>
  <c r="N16" i="1"/>
  <c r="N17" i="1" s="1"/>
  <c r="N18" i="1" s="1"/>
  <c r="N19" i="1" s="1"/>
  <c r="N20" i="1" s="1"/>
  <c r="N21" i="1" s="1"/>
  <c r="N22" i="1" s="1"/>
  <c r="N23" i="1" s="1"/>
  <c r="N24" i="1" s="1"/>
  <c r="N25" i="1" s="1"/>
  <c r="N26" i="1" s="1"/>
  <c r="N27" i="1" s="1"/>
  <c r="N289" i="1"/>
  <c r="N290" i="1" s="1"/>
  <c r="N291" i="1" s="1"/>
  <c r="N292" i="1" s="1"/>
  <c r="N293" i="1" s="1"/>
  <c r="N294" i="1" s="1"/>
  <c r="N295" i="1" s="1"/>
  <c r="N296" i="1" s="1"/>
  <c r="N297" i="1" s="1"/>
  <c r="N298" i="1" s="1"/>
  <c r="N299" i="1" s="1"/>
  <c r="N300" i="1" s="1"/>
  <c r="N276" i="1"/>
  <c r="N277" i="1" s="1"/>
  <c r="N278" i="1" s="1"/>
  <c r="N279" i="1" s="1"/>
  <c r="N280" i="1" s="1"/>
  <c r="N281" i="1" s="1"/>
  <c r="N282" i="1" s="1"/>
  <c r="N283" i="1" s="1"/>
  <c r="N284" i="1" s="1"/>
  <c r="N285" i="1" s="1"/>
  <c r="N286" i="1" s="1"/>
  <c r="N287" i="1" s="1"/>
  <c r="N354" i="1"/>
  <c r="N355" i="1" s="1"/>
  <c r="N356" i="1" s="1"/>
  <c r="N357" i="1" s="1"/>
  <c r="N358" i="1" s="1"/>
  <c r="N359" i="1" s="1"/>
  <c r="N360" i="1" s="1"/>
  <c r="N361" i="1" s="1"/>
  <c r="N362" i="1" s="1"/>
  <c r="N363" i="1" s="1"/>
  <c r="N364" i="1" s="1"/>
  <c r="N365" i="1" s="1"/>
  <c r="N198" i="1"/>
  <c r="N199" i="1" s="1"/>
  <c r="N200" i="1" s="1"/>
  <c r="N201" i="1" s="1"/>
  <c r="N202" i="1" s="1"/>
  <c r="N203" i="1" s="1"/>
  <c r="N204" i="1" s="1"/>
  <c r="N205" i="1" s="1"/>
  <c r="N206" i="1" s="1"/>
  <c r="N207" i="1" s="1"/>
  <c r="N208" i="1" s="1"/>
  <c r="N209" i="1" s="1"/>
  <c r="N211" i="1"/>
  <c r="N212" i="1" s="1"/>
  <c r="N213" i="1" s="1"/>
  <c r="N214" i="1" s="1"/>
  <c r="N215" i="1" s="1"/>
  <c r="N216" i="1" s="1"/>
  <c r="N217" i="1" s="1"/>
  <c r="N218" i="1" s="1"/>
  <c r="N219" i="1" s="1"/>
  <c r="N220" i="1" s="1"/>
  <c r="N221" i="1" s="1"/>
  <c r="N222" i="1" s="1"/>
  <c r="N237" i="1"/>
  <c r="N238" i="1" s="1"/>
  <c r="N239" i="1" s="1"/>
  <c r="N240" i="1" s="1"/>
  <c r="N241" i="1" s="1"/>
  <c r="N242" i="1" s="1"/>
  <c r="N243" i="1" s="1"/>
  <c r="N244" i="1" s="1"/>
  <c r="N245" i="1" s="1"/>
  <c r="N246" i="1" s="1"/>
  <c r="N247" i="1" s="1"/>
  <c r="N248" i="1" s="1"/>
  <c r="N55" i="1"/>
  <c r="N56" i="1" s="1"/>
  <c r="N57" i="1" s="1"/>
  <c r="N58" i="1" s="1"/>
  <c r="N59" i="1" s="1"/>
  <c r="N60" i="1" s="1"/>
  <c r="N61" i="1" s="1"/>
  <c r="N62" i="1" s="1"/>
  <c r="N63" i="1" s="1"/>
  <c r="N64" i="1" s="1"/>
  <c r="N65" i="1" s="1"/>
  <c r="N66" i="1" s="1"/>
  <c r="N94" i="1"/>
  <c r="N95" i="1" s="1"/>
  <c r="N96" i="1" s="1"/>
  <c r="N97" i="1" s="1"/>
  <c r="N98" i="1" s="1"/>
  <c r="N99" i="1" s="1"/>
  <c r="N100" i="1" s="1"/>
  <c r="N101" i="1" s="1"/>
  <c r="N102" i="1" s="1"/>
  <c r="N103" i="1" s="1"/>
  <c r="N104" i="1" s="1"/>
  <c r="N105" i="1" s="1"/>
  <c r="N133" i="1"/>
  <c r="N134" i="1" s="1"/>
  <c r="N135" i="1" s="1"/>
  <c r="N136" i="1" s="1"/>
  <c r="N137" i="1" s="1"/>
  <c r="N138" i="1" s="1"/>
  <c r="N139" i="1" s="1"/>
  <c r="N140" i="1" s="1"/>
  <c r="N141" i="1" s="1"/>
  <c r="N142" i="1" s="1"/>
  <c r="N143" i="1" s="1"/>
  <c r="N144" i="1" s="1"/>
  <c r="N432" i="1"/>
  <c r="N433" i="1" s="1"/>
  <c r="N434" i="1" s="1"/>
  <c r="N435" i="1" s="1"/>
  <c r="N436" i="1" s="1"/>
  <c r="N437" i="1" s="1"/>
  <c r="N438" i="1" s="1"/>
  <c r="N439" i="1" s="1"/>
  <c r="N440" i="1" s="1"/>
  <c r="N441" i="1" s="1"/>
  <c r="N442" i="1" s="1"/>
  <c r="N443" i="1" s="1"/>
  <c r="N250" i="1"/>
  <c r="N251" i="1" s="1"/>
  <c r="N252" i="1" s="1"/>
  <c r="N253" i="1" s="1"/>
  <c r="N254" i="1" s="1"/>
  <c r="N255" i="1" s="1"/>
  <c r="N256" i="1" s="1"/>
  <c r="N257" i="1" s="1"/>
  <c r="N258" i="1" s="1"/>
  <c r="N259" i="1" s="1"/>
  <c r="N260" i="1" s="1"/>
  <c r="N261" i="1" s="1"/>
  <c r="N68" i="1"/>
  <c r="N69" i="1" s="1"/>
  <c r="N70" i="1" s="1"/>
  <c r="N71" i="1" s="1"/>
  <c r="N72" i="1" s="1"/>
  <c r="N73" i="1" s="1"/>
  <c r="N74" i="1" s="1"/>
  <c r="N75" i="1" s="1"/>
  <c r="N76" i="1" s="1"/>
  <c r="N77" i="1" s="1"/>
  <c r="N78" i="1" s="1"/>
  <c r="N79" i="1" s="1"/>
  <c r="N224" i="1"/>
  <c r="N225" i="1" s="1"/>
  <c r="N226" i="1" s="1"/>
  <c r="N227" i="1" s="1"/>
  <c r="N228" i="1" s="1"/>
  <c r="N229" i="1" s="1"/>
  <c r="N230" i="1" s="1"/>
  <c r="N231" i="1" s="1"/>
  <c r="N232" i="1" s="1"/>
  <c r="N233" i="1" s="1"/>
  <c r="N234" i="1" s="1"/>
  <c r="N235" i="1" s="1"/>
  <c r="E469" i="1" l="1"/>
  <c r="F469" i="1"/>
  <c r="G456" i="1"/>
  <c r="N444" i="1" s="1" a="1"/>
  <c r="N444" i="1" s="1"/>
  <c r="N445" i="1" s="1"/>
  <c r="N446" i="1" s="1"/>
  <c r="N447" i="1" s="1"/>
  <c r="N448" i="1" s="1"/>
  <c r="N449" i="1" s="1"/>
  <c r="N450" i="1" s="1"/>
  <c r="N451" i="1" s="1"/>
  <c r="N452" i="1" s="1"/>
  <c r="N453" i="1" s="1"/>
  <c r="N454" i="1" s="1"/>
  <c r="N455" i="1" s="1"/>
  <c r="N456" i="1" s="1"/>
  <c r="J456" i="1"/>
  <c r="J469" i="1" l="1"/>
  <c r="G469" i="1"/>
  <c r="N457" i="1" s="1" a="1"/>
  <c r="N457" i="1" s="1"/>
  <c r="N458" i="1" s="1"/>
  <c r="N459" i="1" s="1"/>
  <c r="N460" i="1" s="1"/>
  <c r="N461" i="1" s="1"/>
  <c r="N462" i="1" s="1"/>
  <c r="N463" i="1" s="1"/>
  <c r="N464" i="1" s="1"/>
  <c r="N465" i="1" s="1"/>
  <c r="N466" i="1" s="1"/>
  <c r="N467" i="1" s="1"/>
  <c r="N468" i="1" s="1"/>
  <c r="N46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<sst xmlns="http://schemas.openxmlformats.org/spreadsheetml/2006/main" count="2767" uniqueCount="271">
  <si>
    <t>ID</t>
  </si>
  <si>
    <t>Etapa</t>
  </si>
  <si>
    <t>Responsável</t>
  </si>
  <si>
    <t>data inicial</t>
  </si>
  <si>
    <t>data final</t>
  </si>
  <si>
    <t>dif</t>
  </si>
  <si>
    <t>Módulo</t>
  </si>
  <si>
    <t>Aula</t>
  </si>
  <si>
    <t>Professor</t>
  </si>
  <si>
    <t>status</t>
  </si>
  <si>
    <t>AGR01</t>
  </si>
  <si>
    <t>Georreferenciamento — parte 1</t>
  </si>
  <si>
    <t>A. Texto atividade 1</t>
  </si>
  <si>
    <t>B. Texto atividade 2</t>
  </si>
  <si>
    <t>C. Texto atividade 3</t>
  </si>
  <si>
    <t>D. Texto atividade 4</t>
  </si>
  <si>
    <t>E. Texto atividade 5</t>
  </si>
  <si>
    <t>F. Texto atividade 6</t>
  </si>
  <si>
    <t>F. Videoaula atividade 1</t>
  </si>
  <si>
    <t>G. Videoaula atividade 2</t>
  </si>
  <si>
    <t>H. Videoaula atividade 3</t>
  </si>
  <si>
    <t>I. Videoaula atividade 4</t>
  </si>
  <si>
    <t>J. Videoaula atividade 5</t>
  </si>
  <si>
    <t>K. Videoaula atividade 6</t>
  </si>
  <si>
    <t>L. Videoaula atividade 7</t>
  </si>
  <si>
    <t>Professores</t>
  </si>
  <si>
    <t>Coordenadores</t>
  </si>
  <si>
    <t>Ilustradores</t>
  </si>
  <si>
    <t>Revisores</t>
  </si>
  <si>
    <t>Diagramadores</t>
  </si>
  <si>
    <t>Videografistas</t>
  </si>
  <si>
    <t>Editores</t>
  </si>
  <si>
    <t>B. Revisão do conteúdo do texto</t>
  </si>
  <si>
    <t>C. Tramento/produção de imagens</t>
  </si>
  <si>
    <t>Aurélio Campos</t>
  </si>
  <si>
    <t>João Silva</t>
  </si>
  <si>
    <t>Ana Souza</t>
  </si>
  <si>
    <t>Fernanda Almeida</t>
  </si>
  <si>
    <t>Rafael Ferreira</t>
  </si>
  <si>
    <t>Gabriela Lima</t>
  </si>
  <si>
    <t>Larissa Martins</t>
  </si>
  <si>
    <t>Fernanda Oliveira</t>
  </si>
  <si>
    <t>Maria Santos</t>
  </si>
  <si>
    <t>Pedro Rodrigues</t>
  </si>
  <si>
    <t>Gustavo Pereira</t>
  </si>
  <si>
    <t>Mariana Alves</t>
  </si>
  <si>
    <t>Felipe Ribeiro</t>
  </si>
  <si>
    <t>Eduardo Carvalho</t>
  </si>
  <si>
    <t>Gustavo Barbosa</t>
  </si>
  <si>
    <t>Carlos Pereira</t>
  </si>
  <si>
    <t>Isabela Costa</t>
  </si>
  <si>
    <t>Bruno Gomes</t>
  </si>
  <si>
    <t>Luiza Andrade</t>
  </si>
  <si>
    <t>Helena Souza</t>
  </si>
  <si>
    <t>João Pinto</t>
  </si>
  <si>
    <t>Laura Almeida</t>
  </si>
  <si>
    <t>Marcos Santos</t>
  </si>
  <si>
    <t>Maria Pereira</t>
  </si>
  <si>
    <t>Ricardo Lima</t>
  </si>
  <si>
    <t>Sofia Costa</t>
  </si>
  <si>
    <t>Daniel Garcia</t>
  </si>
  <si>
    <t>Camila Ramos</t>
  </si>
  <si>
    <t>Victor Souza</t>
  </si>
  <si>
    <t>Beatriz Silva</t>
  </si>
  <si>
    <t>André Santos</t>
  </si>
  <si>
    <t>Aline Oliveira</t>
  </si>
  <si>
    <t>Rodrigo Lima</t>
  </si>
  <si>
    <t>Carolina Pereira</t>
  </si>
  <si>
    <t>Arthur Costa</t>
  </si>
  <si>
    <t>Gabriela Ferreira</t>
  </si>
  <si>
    <t>Miguel Alves</t>
  </si>
  <si>
    <t>Laura Gomes</t>
  </si>
  <si>
    <t>Bruno Martins</t>
  </si>
  <si>
    <t>Júlia Ribeiro</t>
  </si>
  <si>
    <t>Henrique Carvalho</t>
  </si>
  <si>
    <t>Amanda Andrade</t>
  </si>
  <si>
    <t>Marcelo Lopes</t>
  </si>
  <si>
    <t>Isadora Vieira</t>
  </si>
  <si>
    <t>Funções</t>
  </si>
  <si>
    <t>D. Revisão ortográfica e gramatical do texto</t>
  </si>
  <si>
    <t>E. Validação do texto</t>
  </si>
  <si>
    <t>I. 1ª revisão da videoaula</t>
  </si>
  <si>
    <t>K. 2ª revisão da videoaula</t>
  </si>
  <si>
    <t>M. Revisão final na plataforma</t>
  </si>
  <si>
    <t>F. Postagem do texto na plataforma</t>
  </si>
  <si>
    <t xml:space="preserve">L. Postagem da videoaula na plataforma </t>
  </si>
  <si>
    <t>G. Gravação da videoaula</t>
  </si>
  <si>
    <t>H. 1ª edição da videoaula</t>
  </si>
  <si>
    <t>J. 2ª edição de videoaula</t>
  </si>
  <si>
    <t>Pessoas</t>
  </si>
  <si>
    <t>Função</t>
  </si>
  <si>
    <t>Coordenador</t>
  </si>
  <si>
    <t>Ilustrador</t>
  </si>
  <si>
    <t>Revisor</t>
  </si>
  <si>
    <t>Editor</t>
  </si>
  <si>
    <t>Diagramador</t>
  </si>
  <si>
    <t>Videografista</t>
  </si>
  <si>
    <t>AGR02</t>
  </si>
  <si>
    <t>Georreferenciamento — parte 2</t>
  </si>
  <si>
    <t>Georreferenciamento — parte 3</t>
  </si>
  <si>
    <t>Climatologia — parte 1</t>
  </si>
  <si>
    <t>Climatologia — parte 2</t>
  </si>
  <si>
    <t>Climatologia — parte 3</t>
  </si>
  <si>
    <t>Defensivos — parte 1</t>
  </si>
  <si>
    <t>Defensivos — parte 2</t>
  </si>
  <si>
    <t>Defensivos — parte 3</t>
  </si>
  <si>
    <t>Fertilizantes — parte 1</t>
  </si>
  <si>
    <t>Fertilizantes — parte 2</t>
  </si>
  <si>
    <t>Fertilizantes — parte 3</t>
  </si>
  <si>
    <t>Melhoramento de plantas — parte 1</t>
  </si>
  <si>
    <t>Melhoramento de plantas — parte 2</t>
  </si>
  <si>
    <t>Melhoramento de plantas — parte 3</t>
  </si>
  <si>
    <t>Sementes e mudas — parte 1</t>
  </si>
  <si>
    <t>Sementes e mudas — parte 2</t>
  </si>
  <si>
    <t>Sementes e mudas — parte 3</t>
  </si>
  <si>
    <t>Agroindústria: processamento e beneficiamento — parte 1</t>
  </si>
  <si>
    <t>Agroindústria: processamento e beneficiamento — parte 2</t>
  </si>
  <si>
    <t>Agroindústria: processamento e beneficiamento — parte 3</t>
  </si>
  <si>
    <t>Armazenamento e transporte — parte 1</t>
  </si>
  <si>
    <t>Armazenamento e transporte — parte 2</t>
  </si>
  <si>
    <t>Armazenamento e transporte — parte 3</t>
  </si>
  <si>
    <t>AGR03</t>
  </si>
  <si>
    <t>AGR04</t>
  </si>
  <si>
    <t>AGR05</t>
  </si>
  <si>
    <t>AGR06</t>
  </si>
  <si>
    <t>AGR07</t>
  </si>
  <si>
    <t>AGR08</t>
  </si>
  <si>
    <t>AGR09</t>
  </si>
  <si>
    <t>AGR10</t>
  </si>
  <si>
    <t>AGR11</t>
  </si>
  <si>
    <t>AGR12</t>
  </si>
  <si>
    <t>AGR13</t>
  </si>
  <si>
    <t>AGR14</t>
  </si>
  <si>
    <t>AGR15</t>
  </si>
  <si>
    <t>AGR16</t>
  </si>
  <si>
    <t>AGR17</t>
  </si>
  <si>
    <t>AGR18</t>
  </si>
  <si>
    <t>curso</t>
  </si>
  <si>
    <t>Gestão em Agronegócios</t>
  </si>
  <si>
    <t>1 - Serviços e Insumos</t>
  </si>
  <si>
    <t>Culturas — parte 1</t>
  </si>
  <si>
    <t>Culturas — parte 2</t>
  </si>
  <si>
    <t>Culturas — parte 3</t>
  </si>
  <si>
    <t>AGR19</t>
  </si>
  <si>
    <t>AGR20</t>
  </si>
  <si>
    <t>AGR21</t>
  </si>
  <si>
    <t>AGR22</t>
  </si>
  <si>
    <t>AGR23</t>
  </si>
  <si>
    <t>AGR24</t>
  </si>
  <si>
    <t>Culturas — parte 4</t>
  </si>
  <si>
    <t>Culturas — parte 6</t>
  </si>
  <si>
    <t>Culturas — parte 5</t>
  </si>
  <si>
    <t>2 - Cadeia Produtiva</t>
  </si>
  <si>
    <t>AGR25</t>
  </si>
  <si>
    <t>AGR26</t>
  </si>
  <si>
    <t>AGR27</t>
  </si>
  <si>
    <t>AGR28</t>
  </si>
  <si>
    <t>AGR29</t>
  </si>
  <si>
    <t>AGR30</t>
  </si>
  <si>
    <t>BPL01</t>
  </si>
  <si>
    <t>BPL02</t>
  </si>
  <si>
    <t>BPL03</t>
  </si>
  <si>
    <t>Bovinocultura de Produção de Leite</t>
  </si>
  <si>
    <t>1 - Bases da produção de leite</t>
  </si>
  <si>
    <t>Insumos — parte 1</t>
  </si>
  <si>
    <t>Insumos — parte 2</t>
  </si>
  <si>
    <t>BPL04</t>
  </si>
  <si>
    <t>Melhoramento animal — parte 1</t>
  </si>
  <si>
    <t>Melhoramento animal — parte 2</t>
  </si>
  <si>
    <t>BPL05</t>
  </si>
  <si>
    <t>BPL06</t>
  </si>
  <si>
    <t>BPL07</t>
  </si>
  <si>
    <t>BPL08</t>
  </si>
  <si>
    <t>Raças bovinas para produção leiteira — parte 1</t>
  </si>
  <si>
    <t>Raças bovinas para produção leiteira — parte 2</t>
  </si>
  <si>
    <t>BPL09</t>
  </si>
  <si>
    <t>BPL10</t>
  </si>
  <si>
    <t>Construção rural aplicada — parte 1</t>
  </si>
  <si>
    <t>Construção rural aplicada — parte 2</t>
  </si>
  <si>
    <t>2 - Produção Vegetal Aplicada</t>
  </si>
  <si>
    <t>Forragicultura — parte 1</t>
  </si>
  <si>
    <t>Forragicultura — parte 2</t>
  </si>
  <si>
    <t>BPL11</t>
  </si>
  <si>
    <t>BPL12</t>
  </si>
  <si>
    <t>Soja — parte 1</t>
  </si>
  <si>
    <t>Soja — parte 2</t>
  </si>
  <si>
    <t>Luís Mendonça</t>
  </si>
  <si>
    <t>Clara Dias</t>
  </si>
  <si>
    <t>Marcos Villela</t>
  </si>
  <si>
    <t>Ana Rezende</t>
  </si>
  <si>
    <t>Pedro Oliveira</t>
  </si>
  <si>
    <t>Joana Farias</t>
  </si>
  <si>
    <t>Roberto Alencar</t>
  </si>
  <si>
    <t>Helena Guimarães</t>
  </si>
  <si>
    <t>Fernando Maia</t>
  </si>
  <si>
    <t>Isabel Duarte</t>
  </si>
  <si>
    <t>Rafael Santos</t>
  </si>
  <si>
    <t>Carolina Campos</t>
  </si>
  <si>
    <t>Gustavo Neves</t>
  </si>
  <si>
    <t>Renata Cardoso</t>
  </si>
  <si>
    <t>2 - Manejo do Solo e da Água</t>
  </si>
  <si>
    <t>Fertilidade e nutrição do solo — parte 1</t>
  </si>
  <si>
    <t>Fertilidade e nutrição do solo — parte 2</t>
  </si>
  <si>
    <t>Fertilidade e nutrição do solo — parte 3</t>
  </si>
  <si>
    <t xml:space="preserve">Produção de Grãos </t>
  </si>
  <si>
    <t>PGR08</t>
  </si>
  <si>
    <t>PGR09</t>
  </si>
  <si>
    <t>PGR10</t>
  </si>
  <si>
    <t>PGR11</t>
  </si>
  <si>
    <t>BPC12</t>
  </si>
  <si>
    <t>BPC13</t>
  </si>
  <si>
    <t>BPC14</t>
  </si>
  <si>
    <t>BPC15</t>
  </si>
  <si>
    <t>4 - Nutrição Animal</t>
  </si>
  <si>
    <t>Anatomia e fisiologia do sistema digestório — parte 1</t>
  </si>
  <si>
    <t>Anatomia e fisiologia do sistema digestório — parte 2</t>
  </si>
  <si>
    <t>Anatomia e fisiologia do sistema digestório — parte 3</t>
  </si>
  <si>
    <t>Bovinocultura de Produção de Carne</t>
  </si>
  <si>
    <t>Anatomia e fisiologia do sistema digestório — parte 4</t>
  </si>
  <si>
    <t>Fertilidade e nutrição do solo — parte 4</t>
  </si>
  <si>
    <t>Milho — parte 1</t>
  </si>
  <si>
    <t>Milho — parte 2</t>
  </si>
  <si>
    <t>PGR12</t>
  </si>
  <si>
    <t>PGR13</t>
  </si>
  <si>
    <t>3 - Pragas e doenças</t>
  </si>
  <si>
    <t>Fitopatologia da soja e do milho — parte 1</t>
  </si>
  <si>
    <t>Fitopatologia da soja e do milho — parte 2</t>
  </si>
  <si>
    <t>BPL13</t>
  </si>
  <si>
    <t>BPL14</t>
  </si>
  <si>
    <t>BPL15</t>
  </si>
  <si>
    <t>BPL16</t>
  </si>
  <si>
    <t>Armazenamento e transporte — parte 4</t>
  </si>
  <si>
    <t>AGR31</t>
  </si>
  <si>
    <t>Silagem, ensilagem e fenação — parte 2</t>
  </si>
  <si>
    <t>Silagem, ensilagem e fenação — parte 1</t>
  </si>
  <si>
    <t>Pragas da soja — parte 1</t>
  </si>
  <si>
    <t>PGR14</t>
  </si>
  <si>
    <t>Pragas da soja — parte 2</t>
  </si>
  <si>
    <t>Pragas do milho — parte 1</t>
  </si>
  <si>
    <t>PGR15</t>
  </si>
  <si>
    <t>PGR16</t>
  </si>
  <si>
    <t>Pragas do milho — parte 2</t>
  </si>
  <si>
    <t>PGR17</t>
  </si>
  <si>
    <t>Controle de pragas e doenças — parte 1</t>
  </si>
  <si>
    <t>data inicio</t>
  </si>
  <si>
    <t>data fim</t>
  </si>
  <si>
    <t>AGR32</t>
  </si>
  <si>
    <t>3 - Gestão</t>
  </si>
  <si>
    <t>Modelos e sistemas de governança — parte 1</t>
  </si>
  <si>
    <t>AGR33</t>
  </si>
  <si>
    <t>Modelos e sistemas de governança — parte 2</t>
  </si>
  <si>
    <t>Culturas — parte 9</t>
  </si>
  <si>
    <t>Culturas — parte 8</t>
  </si>
  <si>
    <t>Culturas — parte 7</t>
  </si>
  <si>
    <t>AGR34</t>
  </si>
  <si>
    <t>AGR35</t>
  </si>
  <si>
    <t>AGR36</t>
  </si>
  <si>
    <t>BPC16</t>
  </si>
  <si>
    <t>Cria — parte 1</t>
  </si>
  <si>
    <t>BPC17</t>
  </si>
  <si>
    <t>Cria — parte 2</t>
  </si>
  <si>
    <t>BPC18</t>
  </si>
  <si>
    <t>Cria — parte 3</t>
  </si>
  <si>
    <t>BPC19</t>
  </si>
  <si>
    <t>Cria — parte 4</t>
  </si>
  <si>
    <t>BPC20</t>
  </si>
  <si>
    <t>Recria — parte 1</t>
  </si>
  <si>
    <t>BPC21</t>
  </si>
  <si>
    <t>Recria — parte 2</t>
  </si>
  <si>
    <t>BPC22</t>
  </si>
  <si>
    <t>Recria — parte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</si>
</sst>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594F0-4C1A-41FF-B07A-A358597DC480}">
  <dimension ref="A1:N469"/>
  <sheetViews>
    <sheetView topLeftCell="A438" workbookViewId="0">
      <selection activeCell="K444" sqref="K444"/>
    </sheetView>
  </sheetViews>
  <sheetFormatPr defaultRowHeight="14.4" x14ac:dyDescent="0.3"/>
  <cols>
    <col min="1" max="1" width="22.44140625" bestFit="1" customWidth="1"/>
    <col min="3" max="3" width="22.109375" bestFit="1" customWidth="1"/>
    <col min="4" max="7" width="12.77734375" style="1" customWidth="1"/>
    <col min="8" max="9" width="15.77734375" customWidth="1"/>
    <col min="10" max="10" width="6" customWidth="1"/>
    <col min="11" max="11" width="19.77734375" bestFit="1" customWidth="1"/>
    <col min="12" max="12" width="51.77734375" customWidth="1"/>
    <col min="13" max="13" width="15.6640625" bestFit="1" customWidth="1"/>
    <col min="14" max="14" width="15.77734375" customWidth="1"/>
  </cols>
  <sheetData>
    <row r="1" spans="1:14" x14ac:dyDescent="0.3">
      <c r="A1" t="s">
        <v>137</v>
      </c>
      <c r="B1" t="s">
        <v>0</v>
      </c>
      <c r="C1" t="s">
        <v>1</v>
      </c>
      <c r="D1" t="s">
        <v>244</v>
      </c>
      <c r="E1" t="s">
        <v>245</v>
      </c>
      <c r="F1" s="1" t="s">
        <v>3</v>
      </c>
      <c r="G1" s="1" t="s">
        <v>4</v>
      </c>
      <c r="H1" t="s">
        <v>2</v>
      </c>
      <c r="I1" t="s">
        <v>90</v>
      </c>
      <c r="J1" t="s">
        <v>5</v>
      </c>
      <c r="K1" t="s">
        <v>6</v>
      </c>
      <c r="L1" t="s">
        <v>7</v>
      </c>
      <c r="M1" t="s">
        <v>8</v>
      </c>
      <c r="N1" t="s">
        <v>9</v>
      </c>
    </row>
    <row r="2" spans="1:14" x14ac:dyDescent="0.3">
      <c r="A2" t="s">
        <v>138</v>
      </c>
      <c r="B2" t="s">
        <v>10</v>
      </c>
      <c r="C2" t="s">
        <v>12</v>
      </c>
      <c r="D2" s="1">
        <v>45057</v>
      </c>
      <c r="E2" s="1">
        <f ca="1">D2+RANDBETWEEN(7,14)</f>
        <v>45067</v>
      </c>
      <c r="F2" s="1">
        <f>IF(D2&lt;Planilha2!$A$1, D2, "")</f>
        <v>45057</v>
      </c>
      <c r="G2" s="1">
        <f ca="1">IF(E2&lt;Planilha2!$A$1, E2, "")</f>
        <v>45067</v>
      </c>
      <c r="H2" t="str">
        <f ca="1">VLOOKUP(RANDBETWEEN(1, 14), Planilha2!$B$5:$I$18, 2)</f>
        <v>Daniel Garcia</v>
      </c>
      <c r="I2" t="s">
        <v>8</v>
      </c>
      <c r="J2">
        <f ca="1">E2-D2</f>
        <v>10</v>
      </c>
      <c r="K2" t="s">
        <v>139</v>
      </c>
      <c r="L2" t="s">
        <v>11</v>
      </c>
      <c r="M2" t="str">
        <f ca="1">H2</f>
        <v>Daniel Garcia</v>
      </c>
      <c r="N2" t="str" cm="1">
        <f t="array" aca="1" ref="N2" ca="1">_xlfn.IFS(COUNTBLANK(G2:G14)=13,"PENDENTE", COUNTBLANK(G2:G14)&gt;0,"EM ANDAMENTO", COUNTBLANK(G2:G14)=0,"CONCLUÍDA")</f>
        <v>CONCLUÍDA</v>
      </c>
    </row>
    <row r="3" spans="1:14" x14ac:dyDescent="0.3">
      <c r="A3" t="s">
        <v>138</v>
      </c>
      <c r="B3" t="str">
        <f>B2</f>
        <v>AGR01</v>
      </c>
      <c r="C3" t="s">
        <v>13</v>
      </c>
      <c r="D3" s="1">
        <f ca="1">E2</f>
        <v>45067</v>
      </c>
      <c r="E3" s="1">
        <f ca="1">D3+RANDBETWEEN(1,4)</f>
        <v>45069</v>
      </c>
      <c r="F3" s="1">
        <f ca="1">IF(D3&lt;Planilha2!$A$1, D3, "")</f>
        <v>45067</v>
      </c>
      <c r="G3" s="1">
        <f ca="1">IF(E3&lt;Planilha2!$A$1, E3, "")</f>
        <v>45069</v>
      </c>
      <c r="H3" t="str">
        <f ca="1">VLOOKUP(RANDBETWEEN(1, 3), Planilha2!$B$5:$I$32, 3)</f>
        <v>Carlos Pereira</v>
      </c>
      <c r="I3" t="s">
        <v>91</v>
      </c>
      <c r="J3">
        <f t="shared" ref="J3:J14" ca="1" si="0">E3-D3</f>
        <v>2</v>
      </c>
      <c r="K3" t="str">
        <f>K2</f>
        <v>1 - Serviços e Insumos</v>
      </c>
      <c r="L3" t="str">
        <f>L2</f>
        <v>Georreferenciamento — parte 1</v>
      </c>
      <c r="M3" t="str">
        <f ca="1">M2</f>
        <v>Daniel Garcia</v>
      </c>
      <c r="N3" t="str">
        <f ca="1">N2</f>
        <v>CONCLUÍDA</v>
      </c>
    </row>
    <row r="4" spans="1:14" x14ac:dyDescent="0.3">
      <c r="A4" t="s">
        <v>138</v>
      </c>
      <c r="B4" t="str">
        <f t="shared" ref="B4:B14" si="1">B3</f>
        <v>AGR01</v>
      </c>
      <c r="C4" t="s">
        <v>14</v>
      </c>
      <c r="D4" s="1">
        <f ca="1">E3</f>
        <v>45069</v>
      </c>
      <c r="E4" s="1">
        <f ca="1">D4+RANDBETWEEN(0,3)</f>
        <v>45070</v>
      </c>
      <c r="F4" s="1">
        <f ca="1">IF(D4&lt;Planilha2!$A$1, D4, "")</f>
        <v>45069</v>
      </c>
      <c r="G4" s="1">
        <f ca="1">IF(E4&lt;Planilha2!$A$1, E4, "")</f>
        <v>45070</v>
      </c>
      <c r="H4" t="str">
        <f ca="1">VLOOKUP(RANDBETWEEN(1, 2), Planilha2!$B$5:$I$32, 4)</f>
        <v>Ana Souza</v>
      </c>
      <c r="I4" t="s">
        <v>92</v>
      </c>
      <c r="J4">
        <f t="shared" ca="1" si="0"/>
        <v>1</v>
      </c>
      <c r="K4" t="str">
        <f t="shared" ref="K4:K67" si="2">K3</f>
        <v>1 - Serviços e Insumos</v>
      </c>
      <c r="L4" t="str">
        <f t="shared" ref="L4:L14" si="3">L3</f>
        <v>Georreferenciamento — parte 1</v>
      </c>
      <c r="M4" t="str">
        <f t="shared" ref="M4:M14" ca="1" si="4">M3</f>
        <v>Daniel Garcia</v>
      </c>
      <c r="N4" t="str">
        <f t="shared" ref="N4:N14" ca="1" si="5">N3</f>
        <v>CONCLUÍDA</v>
      </c>
    </row>
    <row r="5" spans="1:14" x14ac:dyDescent="0.3">
      <c r="A5" t="s">
        <v>138</v>
      </c>
      <c r="B5" t="str">
        <f t="shared" si="1"/>
        <v>AGR01</v>
      </c>
      <c r="C5" t="s">
        <v>15</v>
      </c>
      <c r="D5" s="1">
        <f ca="1">E4</f>
        <v>45070</v>
      </c>
      <c r="E5" s="1">
        <f ca="1">D5+RANDBETWEEN(3,7)</f>
        <v>45075</v>
      </c>
      <c r="F5" s="1">
        <f ca="1">IF(D5&lt;Planilha2!$A$1, D5, "")</f>
        <v>45070</v>
      </c>
      <c r="G5" s="1">
        <f ca="1">IF(E5&lt;Planilha2!$A$1, E5, "")</f>
        <v>45075</v>
      </c>
      <c r="H5" t="str">
        <f ca="1">VLOOKUP(RANDBETWEEN(1, 3), Planilha2!$B$5:$I$32, 5)</f>
        <v>Isabela Costa</v>
      </c>
      <c r="I5" t="s">
        <v>93</v>
      </c>
      <c r="J5">
        <f t="shared" ca="1" si="0"/>
        <v>5</v>
      </c>
      <c r="K5" t="str">
        <f t="shared" si="2"/>
        <v>1 - Serviços e Insumos</v>
      </c>
      <c r="L5" t="str">
        <f t="shared" si="3"/>
        <v>Georreferenciamento — parte 1</v>
      </c>
      <c r="M5" t="str">
        <f t="shared" ca="1" si="4"/>
        <v>Daniel Garcia</v>
      </c>
      <c r="N5" t="str">
        <f t="shared" ca="1" si="5"/>
        <v>CONCLUÍDA</v>
      </c>
    </row>
    <row r="6" spans="1:14" x14ac:dyDescent="0.3">
      <c r="A6" t="s">
        <v>138</v>
      </c>
      <c r="B6" t="str">
        <f t="shared" si="1"/>
        <v>AGR01</v>
      </c>
      <c r="C6" t="s">
        <v>16</v>
      </c>
      <c r="D6" s="1">
        <f ca="1">E5</f>
        <v>45075</v>
      </c>
      <c r="E6" s="1">
        <f ca="1">D6+RANDBETWEEN(0,3)</f>
        <v>45075</v>
      </c>
      <c r="F6" s="1">
        <f ca="1">IF(D6&lt;Planilha2!$A$1, D6, "")</f>
        <v>45075</v>
      </c>
      <c r="G6" s="1">
        <f ca="1">IF(E6&lt;Planilha2!$A$1, E6, "")</f>
        <v>45075</v>
      </c>
      <c r="H6" t="str">
        <f ca="1">H3</f>
        <v>Carlos Pereira</v>
      </c>
      <c r="I6" t="s">
        <v>91</v>
      </c>
      <c r="J6">
        <f t="shared" ca="1" si="0"/>
        <v>0</v>
      </c>
      <c r="K6" t="str">
        <f t="shared" si="2"/>
        <v>1 - Serviços e Insumos</v>
      </c>
      <c r="L6" t="str">
        <f t="shared" si="3"/>
        <v>Georreferenciamento — parte 1</v>
      </c>
      <c r="M6" t="str">
        <f t="shared" ca="1" si="4"/>
        <v>Daniel Garcia</v>
      </c>
      <c r="N6" t="str">
        <f t="shared" ca="1" si="5"/>
        <v>CONCLUÍDA</v>
      </c>
    </row>
    <row r="7" spans="1:14" x14ac:dyDescent="0.3">
      <c r="A7" t="s">
        <v>138</v>
      </c>
      <c r="B7" t="str">
        <f t="shared" si="1"/>
        <v>AGR01</v>
      </c>
      <c r="C7" t="s">
        <v>17</v>
      </c>
      <c r="D7" s="1">
        <f ca="1">E6</f>
        <v>45075</v>
      </c>
      <c r="E7" s="1">
        <f ca="1">D7+RANDBETWEEN(1,5)</f>
        <v>45079</v>
      </c>
      <c r="F7" s="1">
        <f ca="1">IF(D7&lt;Planilha2!$A$1, D7, "")</f>
        <v>45075</v>
      </c>
      <c r="G7" s="1">
        <f ca="1">IF(E7&lt;Planilha2!$A$1, E7, "")</f>
        <v>45079</v>
      </c>
      <c r="H7" t="str">
        <f ca="1">VLOOKUP(RANDBETWEEN(1, 3), Planilha2!$B$5:$I$32, 6)</f>
        <v>Mariana Alves</v>
      </c>
      <c r="I7" t="s">
        <v>95</v>
      </c>
      <c r="J7">
        <f t="shared" ca="1" si="0"/>
        <v>4</v>
      </c>
      <c r="K7" t="str">
        <f t="shared" si="2"/>
        <v>1 - Serviços e Insumos</v>
      </c>
      <c r="L7" t="str">
        <f t="shared" si="3"/>
        <v>Georreferenciamento — parte 1</v>
      </c>
      <c r="M7" t="str">
        <f t="shared" ca="1" si="4"/>
        <v>Daniel Garcia</v>
      </c>
      <c r="N7" t="str">
        <f t="shared" ca="1" si="5"/>
        <v>CONCLUÍDA</v>
      </c>
    </row>
    <row r="8" spans="1:14" x14ac:dyDescent="0.3">
      <c r="A8" t="s">
        <v>138</v>
      </c>
      <c r="B8" t="str">
        <f t="shared" si="1"/>
        <v>AGR01</v>
      </c>
      <c r="C8" t="s">
        <v>18</v>
      </c>
      <c r="D8" s="1">
        <f ca="1">E2+RANDBETWEEN(3,14)</f>
        <v>45079</v>
      </c>
      <c r="E8" s="1">
        <f ca="1">D8</f>
        <v>45079</v>
      </c>
      <c r="F8" s="1">
        <f ca="1">IF(D8&lt;Planilha2!$A$1, D8, "")</f>
        <v>45079</v>
      </c>
      <c r="G8" s="1">
        <f ca="1">IF(E8&lt;Planilha2!$A$1, E8, "")</f>
        <v>45079</v>
      </c>
      <c r="H8" t="str">
        <f ca="1">VLOOKUP(RANDBETWEEN(1, 2), Planilha2!$B$5:$I$32, 7)</f>
        <v>Gabriela Lima</v>
      </c>
      <c r="I8" t="s">
        <v>96</v>
      </c>
      <c r="J8">
        <f t="shared" ca="1" si="0"/>
        <v>0</v>
      </c>
      <c r="K8" t="str">
        <f t="shared" si="2"/>
        <v>1 - Serviços e Insumos</v>
      </c>
      <c r="L8" t="str">
        <f t="shared" si="3"/>
        <v>Georreferenciamento — parte 1</v>
      </c>
      <c r="M8" t="str">
        <f t="shared" ca="1" si="4"/>
        <v>Daniel Garcia</v>
      </c>
      <c r="N8" t="str">
        <f t="shared" ca="1" si="5"/>
        <v>CONCLUÍDA</v>
      </c>
    </row>
    <row r="9" spans="1:14" x14ac:dyDescent="0.3">
      <c r="A9" t="s">
        <v>138</v>
      </c>
      <c r="B9" t="str">
        <f t="shared" si="1"/>
        <v>AGR01</v>
      </c>
      <c r="C9" t="s">
        <v>19</v>
      </c>
      <c r="D9" s="1">
        <f ca="1">E8+RANDBETWEEN(7,21)</f>
        <v>45094</v>
      </c>
      <c r="E9" s="1">
        <f ca="1">D9+RANDBETWEEN(1,3)</f>
        <v>45096</v>
      </c>
      <c r="F9" s="1">
        <f ca="1">IF(D9&lt;Planilha2!$A$1, D9, "")</f>
        <v>45094</v>
      </c>
      <c r="G9" s="1">
        <f ca="1">IF(E9&lt;Planilha2!$A$1, E9, "")</f>
        <v>45096</v>
      </c>
      <c r="H9" t="str">
        <f ca="1">VLOOKUP(RANDBETWEEN(1, 3), Planilha2!$B$5:$I$32, 8)</f>
        <v>Eduardo Carvalho</v>
      </c>
      <c r="I9" t="s">
        <v>94</v>
      </c>
      <c r="J9">
        <f t="shared" ca="1" si="0"/>
        <v>2</v>
      </c>
      <c r="K9" t="str">
        <f t="shared" si="2"/>
        <v>1 - Serviços e Insumos</v>
      </c>
      <c r="L9" t="str">
        <f t="shared" si="3"/>
        <v>Georreferenciamento — parte 1</v>
      </c>
      <c r="M9" t="str">
        <f t="shared" ca="1" si="4"/>
        <v>Daniel Garcia</v>
      </c>
      <c r="N9" t="str">
        <f t="shared" ca="1" si="5"/>
        <v>CONCLUÍDA</v>
      </c>
    </row>
    <row r="10" spans="1:14" x14ac:dyDescent="0.3">
      <c r="A10" t="s">
        <v>138</v>
      </c>
      <c r="B10" t="str">
        <f t="shared" si="1"/>
        <v>AGR01</v>
      </c>
      <c r="C10" t="s">
        <v>20</v>
      </c>
      <c r="D10" s="1">
        <f ca="1">E9</f>
        <v>45096</v>
      </c>
      <c r="E10" s="1">
        <f ca="1">D10+RANDBETWEEN(1,3)</f>
        <v>45098</v>
      </c>
      <c r="F10" s="1">
        <f ca="1">IF(D10&lt;Planilha2!$A$1, D10, "")</f>
        <v>45096</v>
      </c>
      <c r="G10" s="1">
        <f ca="1">IF(E10&lt;Planilha2!$A$1, E10, "")</f>
        <v>45098</v>
      </c>
      <c r="H10" t="str">
        <f ca="1">H6</f>
        <v>Carlos Pereira</v>
      </c>
      <c r="I10" t="s">
        <v>91</v>
      </c>
      <c r="J10">
        <f t="shared" ca="1" si="0"/>
        <v>2</v>
      </c>
      <c r="K10" t="str">
        <f t="shared" si="2"/>
        <v>1 - Serviços e Insumos</v>
      </c>
      <c r="L10" t="str">
        <f t="shared" si="3"/>
        <v>Georreferenciamento — parte 1</v>
      </c>
      <c r="M10" t="str">
        <f t="shared" ca="1" si="4"/>
        <v>Daniel Garcia</v>
      </c>
      <c r="N10" t="str">
        <f t="shared" ca="1" si="5"/>
        <v>CONCLUÍDA</v>
      </c>
    </row>
    <row r="11" spans="1:14" x14ac:dyDescent="0.3">
      <c r="A11" t="s">
        <v>138</v>
      </c>
      <c r="B11" t="str">
        <f t="shared" si="1"/>
        <v>AGR01</v>
      </c>
      <c r="C11" t="s">
        <v>21</v>
      </c>
      <c r="D11" s="1">
        <f ca="1">E10</f>
        <v>45098</v>
      </c>
      <c r="E11" s="1">
        <f ca="1">D11+RANDBETWEEN(0,3)</f>
        <v>45101</v>
      </c>
      <c r="F11" s="1">
        <f ca="1">IF(D11&lt;Planilha2!$A$1, D11, "")</f>
        <v>45098</v>
      </c>
      <c r="G11" s="1">
        <f ca="1">IF(E11&lt;Planilha2!$A$1, E11, "")</f>
        <v>45101</v>
      </c>
      <c r="H11" t="str">
        <f ca="1">H9</f>
        <v>Eduardo Carvalho</v>
      </c>
      <c r="I11" t="s">
        <v>94</v>
      </c>
      <c r="J11">
        <f t="shared" ca="1" si="0"/>
        <v>3</v>
      </c>
      <c r="K11" t="str">
        <f t="shared" si="2"/>
        <v>1 - Serviços e Insumos</v>
      </c>
      <c r="L11" t="str">
        <f t="shared" si="3"/>
        <v>Georreferenciamento — parte 1</v>
      </c>
      <c r="M11" t="str">
        <f t="shared" ca="1" si="4"/>
        <v>Daniel Garcia</v>
      </c>
      <c r="N11" t="str">
        <f t="shared" ca="1" si="5"/>
        <v>CONCLUÍDA</v>
      </c>
    </row>
    <row r="12" spans="1:14" x14ac:dyDescent="0.3">
      <c r="A12" t="s">
        <v>138</v>
      </c>
      <c r="B12" t="str">
        <f t="shared" si="1"/>
        <v>AGR01</v>
      </c>
      <c r="C12" t="s">
        <v>22</v>
      </c>
      <c r="D12" s="1">
        <f ca="1">E11</f>
        <v>45101</v>
      </c>
      <c r="E12" s="1">
        <f ca="1">D12+RANDBETWEEN(0,3)</f>
        <v>45103</v>
      </c>
      <c r="F12" s="1">
        <f ca="1">IF(D12&lt;Planilha2!$A$1, D12, "")</f>
        <v>45101</v>
      </c>
      <c r="G12" s="1">
        <f ca="1">IF(E12&lt;Planilha2!$A$1, E12, "")</f>
        <v>45103</v>
      </c>
      <c r="H12" t="str">
        <f ca="1">H10</f>
        <v>Carlos Pereira</v>
      </c>
      <c r="I12" t="s">
        <v>91</v>
      </c>
      <c r="J12">
        <f t="shared" ca="1" si="0"/>
        <v>2</v>
      </c>
      <c r="K12" t="str">
        <f t="shared" si="2"/>
        <v>1 - Serviços e Insumos</v>
      </c>
      <c r="L12" t="str">
        <f t="shared" si="3"/>
        <v>Georreferenciamento — parte 1</v>
      </c>
      <c r="M12" t="str">
        <f t="shared" ca="1" si="4"/>
        <v>Daniel Garcia</v>
      </c>
      <c r="N12" t="str">
        <f t="shared" ca="1" si="5"/>
        <v>CONCLUÍDA</v>
      </c>
    </row>
    <row r="13" spans="1:14" x14ac:dyDescent="0.3">
      <c r="A13" t="s">
        <v>138</v>
      </c>
      <c r="B13" t="str">
        <f t="shared" si="1"/>
        <v>AGR01</v>
      </c>
      <c r="C13" t="s">
        <v>23</v>
      </c>
      <c r="D13" s="1">
        <f ca="1">E12</f>
        <v>45103</v>
      </c>
      <c r="E13" s="1">
        <f ca="1">D13+RANDBETWEEN(1,3)</f>
        <v>45106</v>
      </c>
      <c r="F13" s="1">
        <f ca="1">IF(D13&lt;Planilha2!$A$1, D13, "")</f>
        <v>45103</v>
      </c>
      <c r="G13" s="1">
        <f ca="1">IF(E13&lt;Planilha2!$A$1, E13, "")</f>
        <v>45106</v>
      </c>
      <c r="H13" t="str">
        <f ca="1">H7</f>
        <v>Mariana Alves</v>
      </c>
      <c r="I13" t="s">
        <v>95</v>
      </c>
      <c r="J13">
        <f t="shared" ca="1" si="0"/>
        <v>3</v>
      </c>
      <c r="K13" t="str">
        <f t="shared" si="2"/>
        <v>1 - Serviços e Insumos</v>
      </c>
      <c r="L13" t="str">
        <f t="shared" si="3"/>
        <v>Georreferenciamento — parte 1</v>
      </c>
      <c r="M13" t="str">
        <f t="shared" ca="1" si="4"/>
        <v>Daniel Garcia</v>
      </c>
      <c r="N13" t="str">
        <f t="shared" ca="1" si="5"/>
        <v>CONCLUÍDA</v>
      </c>
    </row>
    <row r="14" spans="1:14" x14ac:dyDescent="0.3">
      <c r="A14" t="s">
        <v>138</v>
      </c>
      <c r="B14" t="str">
        <f t="shared" si="1"/>
        <v>AGR01</v>
      </c>
      <c r="C14" t="s">
        <v>24</v>
      </c>
      <c r="D14" s="1">
        <f ca="1">E13</f>
        <v>45106</v>
      </c>
      <c r="E14" s="1">
        <f ca="1">D14+RANDBETWEEN(0,3)</f>
        <v>45106</v>
      </c>
      <c r="F14" s="1">
        <f ca="1">IF(D14&lt;Planilha2!$A$1, D14, "")</f>
        <v>45106</v>
      </c>
      <c r="G14" s="1">
        <f ca="1">IF(E14&lt;Planilha2!$A$1, E14, "")</f>
        <v>45106</v>
      </c>
      <c r="H14" t="str">
        <f ca="1">H12</f>
        <v>Carlos Pereira</v>
      </c>
      <c r="I14" t="s">
        <v>91</v>
      </c>
      <c r="J14">
        <f t="shared" ca="1" si="0"/>
        <v>0</v>
      </c>
      <c r="K14" t="str">
        <f t="shared" si="2"/>
        <v>1 - Serviços e Insumos</v>
      </c>
      <c r="L14" t="str">
        <f t="shared" si="3"/>
        <v>Georreferenciamento — parte 1</v>
      </c>
      <c r="M14" t="str">
        <f t="shared" ca="1" si="4"/>
        <v>Daniel Garcia</v>
      </c>
      <c r="N14" t="str">
        <f t="shared" ca="1" si="5"/>
        <v>CONCLUÍDA</v>
      </c>
    </row>
    <row r="15" spans="1:14" x14ac:dyDescent="0.3">
      <c r="A15" t="s">
        <v>138</v>
      </c>
      <c r="B15" t="s">
        <v>97</v>
      </c>
      <c r="C15" t="s">
        <v>12</v>
      </c>
      <c r="D15" s="1">
        <v>45071</v>
      </c>
      <c r="E15" s="1">
        <f ca="1">D15+RANDBETWEEN(7,14)</f>
        <v>45078</v>
      </c>
      <c r="F15" s="1">
        <f>IF(D15&lt;Planilha2!$A$1, D15, "")</f>
        <v>45071</v>
      </c>
      <c r="G15" s="1">
        <f ca="1">IF(E15&lt;Planilha2!$A$1, E15, "")</f>
        <v>45078</v>
      </c>
      <c r="H15" t="str">
        <f ca="1">H2</f>
        <v>Daniel Garcia</v>
      </c>
      <c r="I15" t="s">
        <v>8</v>
      </c>
      <c r="J15">
        <f ca="1">E15-D15</f>
        <v>7</v>
      </c>
      <c r="K15" t="str">
        <f t="shared" si="2"/>
        <v>1 - Serviços e Insumos</v>
      </c>
      <c r="L15" t="s">
        <v>98</v>
      </c>
      <c r="M15" t="str">
        <f ca="1">H15</f>
        <v>Daniel Garcia</v>
      </c>
      <c r="N15" t="str" cm="1">
        <f t="array" aca="1" ref="N15" ca="1">_xlfn.IFS(COUNTBLANK(G15:G27)=13,"PENDENTE", COUNTBLANK(G15:G27)&gt;0,"EM ANDAMENTO", COUNTBLANK(G15:G27)=0,"CONCLUÍDA")</f>
        <v>CONCLUÍDA</v>
      </c>
    </row>
    <row r="16" spans="1:14" x14ac:dyDescent="0.3">
      <c r="A16" t="s">
        <v>138</v>
      </c>
      <c r="B16" t="str">
        <f>B15</f>
        <v>AGR02</v>
      </c>
      <c r="C16" t="s">
        <v>13</v>
      </c>
      <c r="D16" s="1">
        <f ca="1">E15</f>
        <v>45078</v>
      </c>
      <c r="E16" s="1">
        <f ca="1">D16+RANDBETWEEN(1,4)</f>
        <v>45080</v>
      </c>
      <c r="F16" s="1">
        <f ca="1">IF(D16&lt;Planilha2!$A$1, D16, "")</f>
        <v>45078</v>
      </c>
      <c r="G16" s="1">
        <f ca="1">IF(E16&lt;Planilha2!$A$1, E16, "")</f>
        <v>45080</v>
      </c>
      <c r="H16" t="str">
        <f ca="1">H3</f>
        <v>Carlos Pereira</v>
      </c>
      <c r="I16" t="s">
        <v>91</v>
      </c>
      <c r="J16">
        <f t="shared" ref="J16:J27" ca="1" si="6">E16-D16</f>
        <v>2</v>
      </c>
      <c r="K16" t="str">
        <f t="shared" si="2"/>
        <v>1 - Serviços e Insumos</v>
      </c>
      <c r="L16" t="str">
        <f>L15</f>
        <v>Georreferenciamento — parte 2</v>
      </c>
      <c r="M16" t="str">
        <f ca="1">M15</f>
        <v>Daniel Garcia</v>
      </c>
      <c r="N16" t="str">
        <f ca="1">N15</f>
        <v>CONCLUÍDA</v>
      </c>
    </row>
    <row r="17" spans="1:14" x14ac:dyDescent="0.3">
      <c r="A17" t="s">
        <v>138</v>
      </c>
      <c r="B17" t="str">
        <f t="shared" ref="B17:B27" si="7">B16</f>
        <v>AGR02</v>
      </c>
      <c r="C17" t="s">
        <v>14</v>
      </c>
      <c r="D17" s="1">
        <f ca="1">E16</f>
        <v>45080</v>
      </c>
      <c r="E17" s="1">
        <f ca="1">D17+RANDBETWEEN(0,3)</f>
        <v>45083</v>
      </c>
      <c r="F17" s="1">
        <f ca="1">IF(D17&lt;Planilha2!$A$1, D17, "")</f>
        <v>45080</v>
      </c>
      <c r="G17" s="1">
        <f ca="1">IF(E17&lt;Planilha2!$A$1, E17, "")</f>
        <v>45083</v>
      </c>
      <c r="H17" t="str">
        <f ca="1">VLOOKUP(RANDBETWEEN(1, 2), Planilha2!$B$5:$I$32, 4)</f>
        <v>Pedro Rodrigues</v>
      </c>
      <c r="I17" t="s">
        <v>92</v>
      </c>
      <c r="J17">
        <f t="shared" ca="1" si="6"/>
        <v>3</v>
      </c>
      <c r="K17" t="str">
        <f t="shared" si="2"/>
        <v>1 - Serviços e Insumos</v>
      </c>
      <c r="L17" t="str">
        <f t="shared" ref="L17:L27" si="8">L16</f>
        <v>Georreferenciamento — parte 2</v>
      </c>
      <c r="M17" t="str">
        <f t="shared" ref="M17:M27" ca="1" si="9">M16</f>
        <v>Daniel Garcia</v>
      </c>
      <c r="N17" t="str">
        <f t="shared" ref="N17:N27" ca="1" si="10">N16</f>
        <v>CONCLUÍDA</v>
      </c>
    </row>
    <row r="18" spans="1:14" x14ac:dyDescent="0.3">
      <c r="A18" t="s">
        <v>138</v>
      </c>
      <c r="B18" t="str">
        <f t="shared" si="7"/>
        <v>AGR02</v>
      </c>
      <c r="C18" t="s">
        <v>15</v>
      </c>
      <c r="D18" s="1">
        <f ca="1">E17</f>
        <v>45083</v>
      </c>
      <c r="E18" s="1">
        <f ca="1">D18+RANDBETWEEN(3,7)</f>
        <v>45089</v>
      </c>
      <c r="F18" s="1">
        <f ca="1">IF(D18&lt;Planilha2!$A$1, D18, "")</f>
        <v>45083</v>
      </c>
      <c r="G18" s="1">
        <f ca="1">IF(E18&lt;Planilha2!$A$1, E18, "")</f>
        <v>45089</v>
      </c>
      <c r="H18" t="str">
        <f ca="1">VLOOKUP(RANDBETWEEN(1, 3), Planilha2!$B$5:$I$32, 5)</f>
        <v>Fernanda Almeida</v>
      </c>
      <c r="I18" t="s">
        <v>93</v>
      </c>
      <c r="J18">
        <f t="shared" ca="1" si="6"/>
        <v>6</v>
      </c>
      <c r="K18" t="str">
        <f t="shared" si="2"/>
        <v>1 - Serviços e Insumos</v>
      </c>
      <c r="L18" t="str">
        <f t="shared" si="8"/>
        <v>Georreferenciamento — parte 2</v>
      </c>
      <c r="M18" t="str">
        <f t="shared" ca="1" si="9"/>
        <v>Daniel Garcia</v>
      </c>
      <c r="N18" t="str">
        <f t="shared" ca="1" si="10"/>
        <v>CONCLUÍDA</v>
      </c>
    </row>
    <row r="19" spans="1:14" x14ac:dyDescent="0.3">
      <c r="A19" t="s">
        <v>138</v>
      </c>
      <c r="B19" t="str">
        <f t="shared" si="7"/>
        <v>AGR02</v>
      </c>
      <c r="C19" t="s">
        <v>16</v>
      </c>
      <c r="D19" s="1">
        <f ca="1">E18</f>
        <v>45089</v>
      </c>
      <c r="E19" s="1">
        <f ca="1">D19+RANDBETWEEN(0,3)</f>
        <v>45092</v>
      </c>
      <c r="F19" s="1">
        <f ca="1">IF(D19&lt;Planilha2!$A$1, D19, "")</f>
        <v>45089</v>
      </c>
      <c r="G19" s="1">
        <f ca="1">IF(E19&lt;Planilha2!$A$1, E19, "")</f>
        <v>45092</v>
      </c>
      <c r="H19" t="str">
        <f ca="1">H16</f>
        <v>Carlos Pereira</v>
      </c>
      <c r="I19" t="s">
        <v>91</v>
      </c>
      <c r="J19">
        <f t="shared" ca="1" si="6"/>
        <v>3</v>
      </c>
      <c r="K19" t="str">
        <f t="shared" si="2"/>
        <v>1 - Serviços e Insumos</v>
      </c>
      <c r="L19" t="str">
        <f t="shared" si="8"/>
        <v>Georreferenciamento — parte 2</v>
      </c>
      <c r="M19" t="str">
        <f t="shared" ca="1" si="9"/>
        <v>Daniel Garcia</v>
      </c>
      <c r="N19" t="str">
        <f t="shared" ca="1" si="10"/>
        <v>CONCLUÍDA</v>
      </c>
    </row>
    <row r="20" spans="1:14" x14ac:dyDescent="0.3">
      <c r="A20" t="s">
        <v>138</v>
      </c>
      <c r="B20" t="str">
        <f t="shared" si="7"/>
        <v>AGR02</v>
      </c>
      <c r="C20" t="s">
        <v>17</v>
      </c>
      <c r="D20" s="1">
        <f ca="1">E19</f>
        <v>45092</v>
      </c>
      <c r="E20" s="1">
        <f ca="1">D20+RANDBETWEEN(1,5)</f>
        <v>45096</v>
      </c>
      <c r="F20" s="1">
        <f ca="1">IF(D20&lt;Planilha2!$A$1, D20, "")</f>
        <v>45092</v>
      </c>
      <c r="G20" s="1">
        <f ca="1">IF(E20&lt;Planilha2!$A$1, E20, "")</f>
        <v>45096</v>
      </c>
      <c r="H20" t="str">
        <f ca="1">VLOOKUP(RANDBETWEEN(1, 3), Planilha2!$B$5:$I$32, 6)</f>
        <v>Rafael Ferreira</v>
      </c>
      <c r="I20" t="s">
        <v>95</v>
      </c>
      <c r="J20">
        <f t="shared" ca="1" si="6"/>
        <v>4</v>
      </c>
      <c r="K20" t="str">
        <f t="shared" si="2"/>
        <v>1 - Serviços e Insumos</v>
      </c>
      <c r="L20" t="str">
        <f t="shared" si="8"/>
        <v>Georreferenciamento — parte 2</v>
      </c>
      <c r="M20" t="str">
        <f t="shared" ca="1" si="9"/>
        <v>Daniel Garcia</v>
      </c>
      <c r="N20" t="str">
        <f t="shared" ca="1" si="10"/>
        <v>CONCLUÍDA</v>
      </c>
    </row>
    <row r="21" spans="1:14" x14ac:dyDescent="0.3">
      <c r="A21" t="s">
        <v>138</v>
      </c>
      <c r="B21" t="str">
        <f t="shared" si="7"/>
        <v>AGR02</v>
      </c>
      <c r="C21" t="s">
        <v>18</v>
      </c>
      <c r="D21" s="1">
        <f ca="1">E15+RANDBETWEEN(3,14)</f>
        <v>45091</v>
      </c>
      <c r="E21" s="1">
        <f ca="1">D21</f>
        <v>45091</v>
      </c>
      <c r="F21" s="1">
        <f ca="1">IF(D21&lt;Planilha2!$A$1, D21, "")</f>
        <v>45091</v>
      </c>
      <c r="G21" s="1">
        <f ca="1">IF(E21&lt;Planilha2!$A$1, E21, "")</f>
        <v>45091</v>
      </c>
      <c r="H21" t="str">
        <f ca="1">VLOOKUP(RANDBETWEEN(1, 2), Planilha2!$B$5:$I$32, 7)</f>
        <v>Gabriela Lima</v>
      </c>
      <c r="I21" t="s">
        <v>96</v>
      </c>
      <c r="J21">
        <f t="shared" ca="1" si="6"/>
        <v>0</v>
      </c>
      <c r="K21" t="str">
        <f t="shared" si="2"/>
        <v>1 - Serviços e Insumos</v>
      </c>
      <c r="L21" t="str">
        <f t="shared" si="8"/>
        <v>Georreferenciamento — parte 2</v>
      </c>
      <c r="M21" t="str">
        <f t="shared" ca="1" si="9"/>
        <v>Daniel Garcia</v>
      </c>
      <c r="N21" t="str">
        <f t="shared" ca="1" si="10"/>
        <v>CONCLUÍDA</v>
      </c>
    </row>
    <row r="22" spans="1:14" x14ac:dyDescent="0.3">
      <c r="A22" t="s">
        <v>138</v>
      </c>
      <c r="B22" t="str">
        <f t="shared" si="7"/>
        <v>AGR02</v>
      </c>
      <c r="C22" t="s">
        <v>19</v>
      </c>
      <c r="D22" s="1">
        <f ca="1">E21+RANDBETWEEN(7,21)</f>
        <v>45103</v>
      </c>
      <c r="E22" s="1">
        <f ca="1">D22+RANDBETWEEN(1,3)</f>
        <v>45104</v>
      </c>
      <c r="F22" s="1">
        <f ca="1">IF(D22&lt;Planilha2!$A$1, D22, "")</f>
        <v>45103</v>
      </c>
      <c r="G22" s="1">
        <f ca="1">IF(E22&lt;Planilha2!$A$1, E22, "")</f>
        <v>45104</v>
      </c>
      <c r="H22" t="str">
        <f ca="1">VLOOKUP(RANDBETWEEN(1, 3), Planilha2!$B$5:$I$32, 8)</f>
        <v>Luiza Andrade</v>
      </c>
      <c r="I22" t="s">
        <v>94</v>
      </c>
      <c r="J22">
        <f t="shared" ca="1" si="6"/>
        <v>1</v>
      </c>
      <c r="K22" t="str">
        <f t="shared" si="2"/>
        <v>1 - Serviços e Insumos</v>
      </c>
      <c r="L22" t="str">
        <f t="shared" si="8"/>
        <v>Georreferenciamento — parte 2</v>
      </c>
      <c r="M22" t="str">
        <f t="shared" ca="1" si="9"/>
        <v>Daniel Garcia</v>
      </c>
      <c r="N22" t="str">
        <f t="shared" ca="1" si="10"/>
        <v>CONCLUÍDA</v>
      </c>
    </row>
    <row r="23" spans="1:14" x14ac:dyDescent="0.3">
      <c r="A23" t="s">
        <v>138</v>
      </c>
      <c r="B23" t="str">
        <f t="shared" si="7"/>
        <v>AGR02</v>
      </c>
      <c r="C23" t="s">
        <v>20</v>
      </c>
      <c r="D23" s="1">
        <f ca="1">E22</f>
        <v>45104</v>
      </c>
      <c r="E23" s="1">
        <f ca="1">D23+RANDBETWEEN(1,3)</f>
        <v>45107</v>
      </c>
      <c r="F23" s="1">
        <f ca="1">IF(D23&lt;Planilha2!$A$1, D23, "")</f>
        <v>45104</v>
      </c>
      <c r="G23" s="1">
        <f ca="1">IF(E23&lt;Planilha2!$A$1, E23, "")</f>
        <v>45107</v>
      </c>
      <c r="H23" t="str">
        <f ca="1">H19</f>
        <v>Carlos Pereira</v>
      </c>
      <c r="I23" t="s">
        <v>91</v>
      </c>
      <c r="J23">
        <f t="shared" ca="1" si="6"/>
        <v>3</v>
      </c>
      <c r="K23" t="str">
        <f t="shared" si="2"/>
        <v>1 - Serviços e Insumos</v>
      </c>
      <c r="L23" t="str">
        <f t="shared" si="8"/>
        <v>Georreferenciamento — parte 2</v>
      </c>
      <c r="M23" t="str">
        <f t="shared" ca="1" si="9"/>
        <v>Daniel Garcia</v>
      </c>
      <c r="N23" t="str">
        <f t="shared" ca="1" si="10"/>
        <v>CONCLUÍDA</v>
      </c>
    </row>
    <row r="24" spans="1:14" x14ac:dyDescent="0.3">
      <c r="A24" t="s">
        <v>138</v>
      </c>
      <c r="B24" t="str">
        <f t="shared" si="7"/>
        <v>AGR02</v>
      </c>
      <c r="C24" t="s">
        <v>21</v>
      </c>
      <c r="D24" s="1">
        <f ca="1">E23</f>
        <v>45107</v>
      </c>
      <c r="E24" s="1">
        <f ca="1">D24+RANDBETWEEN(0,3)</f>
        <v>45109</v>
      </c>
      <c r="F24" s="1">
        <f ca="1">IF(D24&lt;Planilha2!$A$1, D24, "")</f>
        <v>45107</v>
      </c>
      <c r="G24" s="1">
        <f ca="1">IF(E24&lt;Planilha2!$A$1, E24, "")</f>
        <v>45109</v>
      </c>
      <c r="H24" t="str">
        <f ca="1">H22</f>
        <v>Luiza Andrade</v>
      </c>
      <c r="I24" t="s">
        <v>94</v>
      </c>
      <c r="J24">
        <f t="shared" ca="1" si="6"/>
        <v>2</v>
      </c>
      <c r="K24" t="str">
        <f t="shared" si="2"/>
        <v>1 - Serviços e Insumos</v>
      </c>
      <c r="L24" t="str">
        <f t="shared" si="8"/>
        <v>Georreferenciamento — parte 2</v>
      </c>
      <c r="M24" t="str">
        <f t="shared" ca="1" si="9"/>
        <v>Daniel Garcia</v>
      </c>
      <c r="N24" t="str">
        <f t="shared" ca="1" si="10"/>
        <v>CONCLUÍDA</v>
      </c>
    </row>
    <row r="25" spans="1:14" x14ac:dyDescent="0.3">
      <c r="A25" t="s">
        <v>138</v>
      </c>
      <c r="B25" t="str">
        <f t="shared" si="7"/>
        <v>AGR02</v>
      </c>
      <c r="C25" t="s">
        <v>22</v>
      </c>
      <c r="D25" s="1">
        <f ca="1">E24</f>
        <v>45109</v>
      </c>
      <c r="E25" s="1">
        <f ca="1">D25+RANDBETWEEN(0,3)</f>
        <v>45112</v>
      </c>
      <c r="F25" s="1">
        <f ca="1">IF(D25&lt;Planilha2!$A$1, D25, "")</f>
        <v>45109</v>
      </c>
      <c r="G25" s="1">
        <f ca="1">IF(E25&lt;Planilha2!$A$1, E25, "")</f>
        <v>45112</v>
      </c>
      <c r="H25" t="str">
        <f ca="1">H23</f>
        <v>Carlos Pereira</v>
      </c>
      <c r="I25" t="s">
        <v>91</v>
      </c>
      <c r="J25">
        <f t="shared" ca="1" si="6"/>
        <v>3</v>
      </c>
      <c r="K25" t="str">
        <f t="shared" si="2"/>
        <v>1 - Serviços e Insumos</v>
      </c>
      <c r="L25" t="str">
        <f t="shared" si="8"/>
        <v>Georreferenciamento — parte 2</v>
      </c>
      <c r="M25" t="str">
        <f t="shared" ca="1" si="9"/>
        <v>Daniel Garcia</v>
      </c>
      <c r="N25" t="str">
        <f t="shared" ca="1" si="10"/>
        <v>CONCLUÍDA</v>
      </c>
    </row>
    <row r="26" spans="1:14" x14ac:dyDescent="0.3">
      <c r="A26" t="s">
        <v>138</v>
      </c>
      <c r="B26" t="str">
        <f t="shared" si="7"/>
        <v>AGR02</v>
      </c>
      <c r="C26" t="s">
        <v>23</v>
      </c>
      <c r="D26" s="1">
        <f ca="1">E25</f>
        <v>45112</v>
      </c>
      <c r="E26" s="1">
        <f ca="1">D26+RANDBETWEEN(1,3)</f>
        <v>45115</v>
      </c>
      <c r="F26" s="1">
        <f ca="1">IF(D26&lt;Planilha2!$A$1, D26, "")</f>
        <v>45112</v>
      </c>
      <c r="G26" s="1">
        <f ca="1">IF(E26&lt;Planilha2!$A$1, E26, "")</f>
        <v>45115</v>
      </c>
      <c r="H26" t="str">
        <f ca="1">H20</f>
        <v>Rafael Ferreira</v>
      </c>
      <c r="I26" t="s">
        <v>95</v>
      </c>
      <c r="J26">
        <f t="shared" ca="1" si="6"/>
        <v>3</v>
      </c>
      <c r="K26" t="str">
        <f t="shared" si="2"/>
        <v>1 - Serviços e Insumos</v>
      </c>
      <c r="L26" t="str">
        <f t="shared" si="8"/>
        <v>Georreferenciamento — parte 2</v>
      </c>
      <c r="M26" t="str">
        <f t="shared" ca="1" si="9"/>
        <v>Daniel Garcia</v>
      </c>
      <c r="N26" t="str">
        <f t="shared" ca="1" si="10"/>
        <v>CONCLUÍDA</v>
      </c>
    </row>
    <row r="27" spans="1:14" x14ac:dyDescent="0.3">
      <c r="A27" t="s">
        <v>138</v>
      </c>
      <c r="B27" t="str">
        <f t="shared" si="7"/>
        <v>AGR02</v>
      </c>
      <c r="C27" t="s">
        <v>24</v>
      </c>
      <c r="D27" s="1">
        <f ca="1">E26</f>
        <v>45115</v>
      </c>
      <c r="E27" s="1">
        <f ca="1">D27+RANDBETWEEN(0,3)</f>
        <v>45115</v>
      </c>
      <c r="F27" s="1">
        <f ca="1">IF(D27&lt;Planilha2!$A$1, D27, "")</f>
        <v>45115</v>
      </c>
      <c r="G27" s="1">
        <f ca="1">IF(E27&lt;Planilha2!$A$1, E27, "")</f>
        <v>45115</v>
      </c>
      <c r="H27" t="str">
        <f ca="1">H25</f>
        <v>Carlos Pereira</v>
      </c>
      <c r="I27" t="s">
        <v>91</v>
      </c>
      <c r="J27">
        <f t="shared" ca="1" si="6"/>
        <v>0</v>
      </c>
      <c r="K27" t="str">
        <f t="shared" si="2"/>
        <v>1 - Serviços e Insumos</v>
      </c>
      <c r="L27" t="str">
        <f t="shared" si="8"/>
        <v>Georreferenciamento — parte 2</v>
      </c>
      <c r="M27" t="str">
        <f t="shared" ca="1" si="9"/>
        <v>Daniel Garcia</v>
      </c>
      <c r="N27" t="str">
        <f t="shared" ca="1" si="10"/>
        <v>CONCLUÍDA</v>
      </c>
    </row>
    <row r="28" spans="1:14" x14ac:dyDescent="0.3">
      <c r="A28" t="s">
        <v>138</v>
      </c>
      <c r="B28" t="s">
        <v>121</v>
      </c>
      <c r="C28" t="s">
        <v>12</v>
      </c>
      <c r="D28" s="1">
        <f ca="1">E15+1</f>
        <v>45079</v>
      </c>
      <c r="E28" s="1">
        <f ca="1">D28+RANDBETWEEN(7,14)</f>
        <v>45092</v>
      </c>
      <c r="F28" s="1">
        <f ca="1">IF(D28&lt;Planilha2!$A$1, D28, "")</f>
        <v>45079</v>
      </c>
      <c r="G28" s="1">
        <f ca="1">IF(E28&lt;Planilha2!$A$1, E28, "")</f>
        <v>45092</v>
      </c>
      <c r="H28" t="str">
        <f ca="1">H15</f>
        <v>Daniel Garcia</v>
      </c>
      <c r="I28" t="s">
        <v>8</v>
      </c>
      <c r="J28">
        <f ca="1">E28-D28</f>
        <v>13</v>
      </c>
      <c r="K28" t="str">
        <f t="shared" si="2"/>
        <v>1 - Serviços e Insumos</v>
      </c>
      <c r="L28" t="s">
        <v>99</v>
      </c>
      <c r="M28" t="str">
        <f ca="1">H28</f>
        <v>Daniel Garcia</v>
      </c>
      <c r="N28" t="str" cm="1">
        <f t="array" aca="1" ref="N28" ca="1">_xlfn.IFS(COUNTBLANK(G28:G40)=13,"PENDENTE", COUNTBLANK(G28:G40)&gt;0,"EM ANDAMENTO", COUNTBLANK(G28:G40)=0,"CONCLUÍDA")</f>
        <v>CONCLUÍDA</v>
      </c>
    </row>
    <row r="29" spans="1:14" x14ac:dyDescent="0.3">
      <c r="A29" t="s">
        <v>138</v>
      </c>
      <c r="B29" t="str">
        <f>B28</f>
        <v>AGR03</v>
      </c>
      <c r="C29" t="s">
        <v>13</v>
      </c>
      <c r="D29" s="1">
        <f ca="1">E28</f>
        <v>45092</v>
      </c>
      <c r="E29" s="1">
        <f ca="1">D29+RANDBETWEEN(1,4)</f>
        <v>45094</v>
      </c>
      <c r="F29" s="1">
        <f ca="1">IF(D29&lt;Planilha2!$A$1, D29, "")</f>
        <v>45092</v>
      </c>
      <c r="G29" s="1">
        <f ca="1">IF(E29&lt;Planilha2!$A$1, E29, "")</f>
        <v>45094</v>
      </c>
      <c r="H29" t="str">
        <f ca="1">H16</f>
        <v>Carlos Pereira</v>
      </c>
      <c r="I29" t="s">
        <v>91</v>
      </c>
      <c r="J29">
        <f t="shared" ref="J29:J40" ca="1" si="11">E29-D29</f>
        <v>2</v>
      </c>
      <c r="K29" t="str">
        <f t="shared" si="2"/>
        <v>1 - Serviços e Insumos</v>
      </c>
      <c r="L29" t="str">
        <f>L28</f>
        <v>Georreferenciamento — parte 3</v>
      </c>
      <c r="M29" t="str">
        <f ca="1">M28</f>
        <v>Daniel Garcia</v>
      </c>
      <c r="N29" t="str">
        <f ca="1">N28</f>
        <v>CONCLUÍDA</v>
      </c>
    </row>
    <row r="30" spans="1:14" x14ac:dyDescent="0.3">
      <c r="A30" t="s">
        <v>138</v>
      </c>
      <c r="B30" t="str">
        <f t="shared" ref="B30:B40" si="12">B29</f>
        <v>AGR03</v>
      </c>
      <c r="C30" t="s">
        <v>14</v>
      </c>
      <c r="D30" s="1">
        <f ca="1">E29</f>
        <v>45094</v>
      </c>
      <c r="E30" s="1">
        <f ca="1">D30+RANDBETWEEN(0,3)</f>
        <v>45097</v>
      </c>
      <c r="F30" s="1">
        <f ca="1">IF(D30&lt;Planilha2!$A$1, D30, "")</f>
        <v>45094</v>
      </c>
      <c r="G30" s="1">
        <f ca="1">IF(E30&lt;Planilha2!$A$1, E30, "")</f>
        <v>45097</v>
      </c>
      <c r="H30" t="str">
        <f ca="1">VLOOKUP(RANDBETWEEN(1, 2), Planilha2!$B$5:$I$32, 4)</f>
        <v>Ana Souza</v>
      </c>
      <c r="I30" t="s">
        <v>92</v>
      </c>
      <c r="J30">
        <f t="shared" ca="1" si="11"/>
        <v>3</v>
      </c>
      <c r="K30" t="str">
        <f t="shared" si="2"/>
        <v>1 - Serviços e Insumos</v>
      </c>
      <c r="L30" t="str">
        <f t="shared" ref="L30:L40" si="13">L29</f>
        <v>Georreferenciamento — parte 3</v>
      </c>
      <c r="M30" t="str">
        <f t="shared" ref="M30:M40" ca="1" si="14">M29</f>
        <v>Daniel Garcia</v>
      </c>
      <c r="N30" t="str">
        <f t="shared" ref="N30:N40" ca="1" si="15">N29</f>
        <v>CONCLUÍDA</v>
      </c>
    </row>
    <row r="31" spans="1:14" x14ac:dyDescent="0.3">
      <c r="A31" t="s">
        <v>138</v>
      </c>
      <c r="B31" t="str">
        <f t="shared" si="12"/>
        <v>AGR03</v>
      </c>
      <c r="C31" t="s">
        <v>15</v>
      </c>
      <c r="D31" s="1">
        <f ca="1">E30</f>
        <v>45097</v>
      </c>
      <c r="E31" s="1">
        <f ca="1">D31+RANDBETWEEN(3,7)</f>
        <v>45104</v>
      </c>
      <c r="F31" s="1">
        <f ca="1">IF(D31&lt;Planilha2!$A$1, D31, "")</f>
        <v>45097</v>
      </c>
      <c r="G31" s="1">
        <f ca="1">IF(E31&lt;Planilha2!$A$1, E31, "")</f>
        <v>45104</v>
      </c>
      <c r="H31" t="str">
        <f ca="1">VLOOKUP(RANDBETWEEN(1, 3), Planilha2!$B$5:$I$32, 5)</f>
        <v>Gustavo Pereira</v>
      </c>
      <c r="I31" t="s">
        <v>93</v>
      </c>
      <c r="J31">
        <f t="shared" ca="1" si="11"/>
        <v>7</v>
      </c>
      <c r="K31" t="str">
        <f t="shared" si="2"/>
        <v>1 - Serviços e Insumos</v>
      </c>
      <c r="L31" t="str">
        <f t="shared" si="13"/>
        <v>Georreferenciamento — parte 3</v>
      </c>
      <c r="M31" t="str">
        <f t="shared" ca="1" si="14"/>
        <v>Daniel Garcia</v>
      </c>
      <c r="N31" t="str">
        <f t="shared" ca="1" si="15"/>
        <v>CONCLUÍDA</v>
      </c>
    </row>
    <row r="32" spans="1:14" x14ac:dyDescent="0.3">
      <c r="A32" t="s">
        <v>138</v>
      </c>
      <c r="B32" t="str">
        <f t="shared" si="12"/>
        <v>AGR03</v>
      </c>
      <c r="C32" t="s">
        <v>16</v>
      </c>
      <c r="D32" s="1">
        <f ca="1">E31</f>
        <v>45104</v>
      </c>
      <c r="E32" s="1">
        <f ca="1">D32+RANDBETWEEN(0,3)</f>
        <v>45104</v>
      </c>
      <c r="F32" s="1">
        <f ca="1">IF(D32&lt;Planilha2!$A$1, D32, "")</f>
        <v>45104</v>
      </c>
      <c r="G32" s="1">
        <f ca="1">IF(E32&lt;Planilha2!$A$1, E32, "")</f>
        <v>45104</v>
      </c>
      <c r="H32" t="str">
        <f ca="1">H29</f>
        <v>Carlos Pereira</v>
      </c>
      <c r="I32" t="s">
        <v>91</v>
      </c>
      <c r="J32">
        <f t="shared" ca="1" si="11"/>
        <v>0</v>
      </c>
      <c r="K32" t="str">
        <f t="shared" si="2"/>
        <v>1 - Serviços e Insumos</v>
      </c>
      <c r="L32" t="str">
        <f t="shared" si="13"/>
        <v>Georreferenciamento — parte 3</v>
      </c>
      <c r="M32" t="str">
        <f t="shared" ca="1" si="14"/>
        <v>Daniel Garcia</v>
      </c>
      <c r="N32" t="str">
        <f t="shared" ca="1" si="15"/>
        <v>CONCLUÍDA</v>
      </c>
    </row>
    <row r="33" spans="1:14" x14ac:dyDescent="0.3">
      <c r="A33" t="s">
        <v>138</v>
      </c>
      <c r="B33" t="str">
        <f t="shared" si="12"/>
        <v>AGR03</v>
      </c>
      <c r="C33" t="s">
        <v>17</v>
      </c>
      <c r="D33" s="1">
        <f ca="1">E32</f>
        <v>45104</v>
      </c>
      <c r="E33" s="1">
        <f ca="1">D33+RANDBETWEEN(1,5)</f>
        <v>45108</v>
      </c>
      <c r="F33" s="1">
        <f ca="1">IF(D33&lt;Planilha2!$A$1, D33, "")</f>
        <v>45104</v>
      </c>
      <c r="G33" s="1">
        <f ca="1">IF(E33&lt;Planilha2!$A$1, E33, "")</f>
        <v>45108</v>
      </c>
      <c r="H33" t="str">
        <f ca="1">VLOOKUP(RANDBETWEEN(1, 3), Planilha2!$B$5:$I$32, 6)</f>
        <v>Mariana Alves</v>
      </c>
      <c r="I33" t="s">
        <v>95</v>
      </c>
      <c r="J33">
        <f t="shared" ca="1" si="11"/>
        <v>4</v>
      </c>
      <c r="K33" t="str">
        <f t="shared" si="2"/>
        <v>1 - Serviços e Insumos</v>
      </c>
      <c r="L33" t="str">
        <f t="shared" si="13"/>
        <v>Georreferenciamento — parte 3</v>
      </c>
      <c r="M33" t="str">
        <f t="shared" ca="1" si="14"/>
        <v>Daniel Garcia</v>
      </c>
      <c r="N33" t="str">
        <f t="shared" ca="1" si="15"/>
        <v>CONCLUÍDA</v>
      </c>
    </row>
    <row r="34" spans="1:14" x14ac:dyDescent="0.3">
      <c r="A34" t="s">
        <v>138</v>
      </c>
      <c r="B34" t="str">
        <f t="shared" si="12"/>
        <v>AGR03</v>
      </c>
      <c r="C34" t="s">
        <v>18</v>
      </c>
      <c r="D34" s="1">
        <f ca="1">E28+RANDBETWEEN(3,14)</f>
        <v>45097</v>
      </c>
      <c r="E34" s="1">
        <f ca="1">D34</f>
        <v>45097</v>
      </c>
      <c r="F34" s="1">
        <f ca="1">IF(D34&lt;Planilha2!$A$1, D34, "")</f>
        <v>45097</v>
      </c>
      <c r="G34" s="1">
        <f ca="1">IF(E34&lt;Planilha2!$A$1, E34, "")</f>
        <v>45097</v>
      </c>
      <c r="H34" t="str">
        <f ca="1">VLOOKUP(RANDBETWEEN(1, 2), Planilha2!$B$5:$I$32, 7)</f>
        <v>Gabriela Lima</v>
      </c>
      <c r="I34" t="s">
        <v>96</v>
      </c>
      <c r="J34">
        <f t="shared" ca="1" si="11"/>
        <v>0</v>
      </c>
      <c r="K34" t="str">
        <f t="shared" si="2"/>
        <v>1 - Serviços e Insumos</v>
      </c>
      <c r="L34" t="str">
        <f t="shared" si="13"/>
        <v>Georreferenciamento — parte 3</v>
      </c>
      <c r="M34" t="str">
        <f t="shared" ca="1" si="14"/>
        <v>Daniel Garcia</v>
      </c>
      <c r="N34" t="str">
        <f t="shared" ca="1" si="15"/>
        <v>CONCLUÍDA</v>
      </c>
    </row>
    <row r="35" spans="1:14" x14ac:dyDescent="0.3">
      <c r="A35" t="s">
        <v>138</v>
      </c>
      <c r="B35" t="str">
        <f t="shared" si="12"/>
        <v>AGR03</v>
      </c>
      <c r="C35" t="s">
        <v>19</v>
      </c>
      <c r="D35" s="1">
        <f ca="1">E34+RANDBETWEEN(7,21)</f>
        <v>45114</v>
      </c>
      <c r="E35" s="1">
        <f ca="1">D35+RANDBETWEEN(1,3)</f>
        <v>45117</v>
      </c>
      <c r="F35" s="1">
        <f ca="1">IF(D35&lt;Planilha2!$A$1, D35, "")</f>
        <v>45114</v>
      </c>
      <c r="G35" s="1">
        <f ca="1">IF(E35&lt;Planilha2!$A$1, E35, "")</f>
        <v>45117</v>
      </c>
      <c r="H35" t="str">
        <f ca="1">VLOOKUP(RANDBETWEEN(1, 3), Planilha2!$B$5:$I$32, 8)</f>
        <v>Larissa Martins</v>
      </c>
      <c r="I35" t="s">
        <v>94</v>
      </c>
      <c r="J35">
        <f t="shared" ca="1" si="11"/>
        <v>3</v>
      </c>
      <c r="K35" t="str">
        <f t="shared" si="2"/>
        <v>1 - Serviços e Insumos</v>
      </c>
      <c r="L35" t="str">
        <f t="shared" si="13"/>
        <v>Georreferenciamento — parte 3</v>
      </c>
      <c r="M35" t="str">
        <f t="shared" ca="1" si="14"/>
        <v>Daniel Garcia</v>
      </c>
      <c r="N35" t="str">
        <f t="shared" ca="1" si="15"/>
        <v>CONCLUÍDA</v>
      </c>
    </row>
    <row r="36" spans="1:14" x14ac:dyDescent="0.3">
      <c r="A36" t="s">
        <v>138</v>
      </c>
      <c r="B36" t="str">
        <f t="shared" si="12"/>
        <v>AGR03</v>
      </c>
      <c r="C36" t="s">
        <v>20</v>
      </c>
      <c r="D36" s="1">
        <f ca="1">E35</f>
        <v>45117</v>
      </c>
      <c r="E36" s="1">
        <f ca="1">D36+RANDBETWEEN(1,3)</f>
        <v>45118</v>
      </c>
      <c r="F36" s="1">
        <f ca="1">IF(D36&lt;Planilha2!$A$1, D36, "")</f>
        <v>45117</v>
      </c>
      <c r="G36" s="1">
        <f ca="1">IF(E36&lt;Planilha2!$A$1, E36, "")</f>
        <v>45118</v>
      </c>
      <c r="H36" t="str">
        <f ca="1">H32</f>
        <v>Carlos Pereira</v>
      </c>
      <c r="I36" t="s">
        <v>91</v>
      </c>
      <c r="J36">
        <f t="shared" ca="1" si="11"/>
        <v>1</v>
      </c>
      <c r="K36" t="str">
        <f t="shared" si="2"/>
        <v>1 - Serviços e Insumos</v>
      </c>
      <c r="L36" t="str">
        <f t="shared" si="13"/>
        <v>Georreferenciamento — parte 3</v>
      </c>
      <c r="M36" t="str">
        <f t="shared" ca="1" si="14"/>
        <v>Daniel Garcia</v>
      </c>
      <c r="N36" t="str">
        <f t="shared" ca="1" si="15"/>
        <v>CONCLUÍDA</v>
      </c>
    </row>
    <row r="37" spans="1:14" x14ac:dyDescent="0.3">
      <c r="A37" t="s">
        <v>138</v>
      </c>
      <c r="B37" t="str">
        <f t="shared" si="12"/>
        <v>AGR03</v>
      </c>
      <c r="C37" t="s">
        <v>21</v>
      </c>
      <c r="D37" s="1">
        <f ca="1">E36</f>
        <v>45118</v>
      </c>
      <c r="E37" s="1">
        <f ca="1">D37+RANDBETWEEN(0,3)</f>
        <v>45118</v>
      </c>
      <c r="F37" s="1">
        <f ca="1">IF(D37&lt;Planilha2!$A$1, D37, "")</f>
        <v>45118</v>
      </c>
      <c r="G37" s="1">
        <f ca="1">IF(E37&lt;Planilha2!$A$1, E37, "")</f>
        <v>45118</v>
      </c>
      <c r="H37" t="str">
        <f ca="1">H35</f>
        <v>Larissa Martins</v>
      </c>
      <c r="I37" t="s">
        <v>94</v>
      </c>
      <c r="J37">
        <f t="shared" ca="1" si="11"/>
        <v>0</v>
      </c>
      <c r="K37" t="str">
        <f t="shared" si="2"/>
        <v>1 - Serviços e Insumos</v>
      </c>
      <c r="L37" t="str">
        <f t="shared" si="13"/>
        <v>Georreferenciamento — parte 3</v>
      </c>
      <c r="M37" t="str">
        <f t="shared" ca="1" si="14"/>
        <v>Daniel Garcia</v>
      </c>
      <c r="N37" t="str">
        <f t="shared" ca="1" si="15"/>
        <v>CONCLUÍDA</v>
      </c>
    </row>
    <row r="38" spans="1:14" x14ac:dyDescent="0.3">
      <c r="A38" t="s">
        <v>138</v>
      </c>
      <c r="B38" t="str">
        <f t="shared" si="12"/>
        <v>AGR03</v>
      </c>
      <c r="C38" t="s">
        <v>22</v>
      </c>
      <c r="D38" s="1">
        <f ca="1">E37</f>
        <v>45118</v>
      </c>
      <c r="E38" s="1">
        <f ca="1">D38+RANDBETWEEN(0,3)</f>
        <v>45118</v>
      </c>
      <c r="F38" s="1">
        <f ca="1">IF(D38&lt;Planilha2!$A$1, D38, "")</f>
        <v>45118</v>
      </c>
      <c r="G38" s="1">
        <f ca="1">IF(E38&lt;Planilha2!$A$1, E38, "")</f>
        <v>45118</v>
      </c>
      <c r="H38" t="str">
        <f ca="1">H36</f>
        <v>Carlos Pereira</v>
      </c>
      <c r="I38" t="s">
        <v>91</v>
      </c>
      <c r="J38">
        <f t="shared" ca="1" si="11"/>
        <v>0</v>
      </c>
      <c r="K38" t="str">
        <f t="shared" si="2"/>
        <v>1 - Serviços e Insumos</v>
      </c>
      <c r="L38" t="str">
        <f t="shared" si="13"/>
        <v>Georreferenciamento — parte 3</v>
      </c>
      <c r="M38" t="str">
        <f t="shared" ca="1" si="14"/>
        <v>Daniel Garcia</v>
      </c>
      <c r="N38" t="str">
        <f t="shared" ca="1" si="15"/>
        <v>CONCLUÍDA</v>
      </c>
    </row>
    <row r="39" spans="1:14" x14ac:dyDescent="0.3">
      <c r="A39" t="s">
        <v>138</v>
      </c>
      <c r="B39" t="str">
        <f t="shared" si="12"/>
        <v>AGR03</v>
      </c>
      <c r="C39" t="s">
        <v>23</v>
      </c>
      <c r="D39" s="1">
        <f ca="1">E38</f>
        <v>45118</v>
      </c>
      <c r="E39" s="1">
        <f ca="1">D39+RANDBETWEEN(1,3)</f>
        <v>45120</v>
      </c>
      <c r="F39" s="1">
        <f ca="1">IF(D39&lt;Planilha2!$A$1, D39, "")</f>
        <v>45118</v>
      </c>
      <c r="G39" s="1">
        <f ca="1">IF(E39&lt;Planilha2!$A$1, E39, "")</f>
        <v>45120</v>
      </c>
      <c r="H39" t="str">
        <f ca="1">H33</f>
        <v>Mariana Alves</v>
      </c>
      <c r="I39" t="s">
        <v>95</v>
      </c>
      <c r="J39">
        <f t="shared" ca="1" si="11"/>
        <v>2</v>
      </c>
      <c r="K39" t="str">
        <f t="shared" si="2"/>
        <v>1 - Serviços e Insumos</v>
      </c>
      <c r="L39" t="str">
        <f t="shared" si="13"/>
        <v>Georreferenciamento — parte 3</v>
      </c>
      <c r="M39" t="str">
        <f t="shared" ca="1" si="14"/>
        <v>Daniel Garcia</v>
      </c>
      <c r="N39" t="str">
        <f t="shared" ca="1" si="15"/>
        <v>CONCLUÍDA</v>
      </c>
    </row>
    <row r="40" spans="1:14" x14ac:dyDescent="0.3">
      <c r="A40" t="s">
        <v>138</v>
      </c>
      <c r="B40" t="str">
        <f t="shared" si="12"/>
        <v>AGR03</v>
      </c>
      <c r="C40" t="s">
        <v>24</v>
      </c>
      <c r="D40" s="1">
        <f ca="1">E39</f>
        <v>45120</v>
      </c>
      <c r="E40" s="1">
        <f ca="1">D40+RANDBETWEEN(0,3)</f>
        <v>45121</v>
      </c>
      <c r="F40" s="1">
        <f ca="1">IF(D40&lt;Planilha2!$A$1, D40, "")</f>
        <v>45120</v>
      </c>
      <c r="G40" s="1">
        <f ca="1">IF(E40&lt;Planilha2!$A$1, E40, "")</f>
        <v>45121</v>
      </c>
      <c r="H40" t="str">
        <f ca="1">H38</f>
        <v>Carlos Pereira</v>
      </c>
      <c r="I40" t="s">
        <v>91</v>
      </c>
      <c r="J40">
        <f t="shared" ca="1" si="11"/>
        <v>1</v>
      </c>
      <c r="K40" t="str">
        <f t="shared" si="2"/>
        <v>1 - Serviços e Insumos</v>
      </c>
      <c r="L40" t="str">
        <f t="shared" si="13"/>
        <v>Georreferenciamento — parte 3</v>
      </c>
      <c r="M40" t="str">
        <f t="shared" ca="1" si="14"/>
        <v>Daniel Garcia</v>
      </c>
      <c r="N40" t="str">
        <f t="shared" ca="1" si="15"/>
        <v>CONCLUÍDA</v>
      </c>
    </row>
    <row r="41" spans="1:14" x14ac:dyDescent="0.3">
      <c r="A41" t="s">
        <v>138</v>
      </c>
      <c r="B41" t="s">
        <v>122</v>
      </c>
      <c r="C41" t="s">
        <v>12</v>
      </c>
      <c r="D41" s="1">
        <v>45064</v>
      </c>
      <c r="E41" s="1">
        <f ca="1">D41+RANDBETWEEN(7,14)</f>
        <v>45074</v>
      </c>
      <c r="F41" s="1">
        <f>IF(D41&lt;Planilha2!$A$1, D41, "")</f>
        <v>45064</v>
      </c>
      <c r="G41" s="1">
        <f ca="1">IF(E41&lt;Planilha2!$A$1, E41, "")</f>
        <v>45074</v>
      </c>
      <c r="H41" t="str">
        <f ca="1">VLOOKUP(RANDBETWEEN(1, 14), Planilha2!$B$5:$I$18, 2)</f>
        <v>Helena Souza</v>
      </c>
      <c r="I41" t="s">
        <v>8</v>
      </c>
      <c r="J41">
        <f ca="1">E41-D41</f>
        <v>10</v>
      </c>
      <c r="K41" t="str">
        <f t="shared" si="2"/>
        <v>1 - Serviços e Insumos</v>
      </c>
      <c r="L41" t="s">
        <v>100</v>
      </c>
      <c r="M41" t="str">
        <f ca="1">H41</f>
        <v>Helena Souza</v>
      </c>
      <c r="N41" t="str" cm="1">
        <f t="array" aca="1" ref="N41" ca="1">_xlfn.IFS(COUNTBLANK(G41:G53)=13,"PENDENTE", COUNTBLANK(G41:G53)&gt;0,"EM ANDAMENTO", COUNTBLANK(G41:G53)=0,"CONCLUÍDA")</f>
        <v>CONCLUÍDA</v>
      </c>
    </row>
    <row r="42" spans="1:14" x14ac:dyDescent="0.3">
      <c r="A42" t="s">
        <v>138</v>
      </c>
      <c r="B42" t="str">
        <f>B41</f>
        <v>AGR04</v>
      </c>
      <c r="C42" t="s">
        <v>13</v>
      </c>
      <c r="D42" s="1">
        <f ca="1">E41</f>
        <v>45074</v>
      </c>
      <c r="E42" s="1">
        <f ca="1">D42+RANDBETWEEN(1,4)</f>
        <v>45078</v>
      </c>
      <c r="F42" s="1">
        <f ca="1">IF(D42&lt;Planilha2!$A$1, D42, "")</f>
        <v>45074</v>
      </c>
      <c r="G42" s="1">
        <f ca="1">IF(E42&lt;Planilha2!$A$1, E42, "")</f>
        <v>45078</v>
      </c>
      <c r="H42" t="str">
        <f ca="1">H29</f>
        <v>Carlos Pereira</v>
      </c>
      <c r="I42" t="s">
        <v>91</v>
      </c>
      <c r="J42">
        <f t="shared" ref="J42:J53" ca="1" si="16">E42-D42</f>
        <v>4</v>
      </c>
      <c r="K42" t="str">
        <f t="shared" si="2"/>
        <v>1 - Serviços e Insumos</v>
      </c>
      <c r="L42" t="str">
        <f>L41</f>
        <v>Climatologia — parte 1</v>
      </c>
      <c r="M42" t="str">
        <f ca="1">M41</f>
        <v>Helena Souza</v>
      </c>
      <c r="N42" t="str">
        <f ca="1">N41</f>
        <v>CONCLUÍDA</v>
      </c>
    </row>
    <row r="43" spans="1:14" x14ac:dyDescent="0.3">
      <c r="A43" t="s">
        <v>138</v>
      </c>
      <c r="B43" t="str">
        <f t="shared" ref="B43:B53" si="17">B42</f>
        <v>AGR04</v>
      </c>
      <c r="C43" t="s">
        <v>14</v>
      </c>
      <c r="D43" s="1">
        <f ca="1">E42</f>
        <v>45078</v>
      </c>
      <c r="E43" s="1">
        <f ca="1">D43+RANDBETWEEN(0,3)</f>
        <v>45081</v>
      </c>
      <c r="F43" s="1">
        <f ca="1">IF(D43&lt;Planilha2!$A$1, D43, "")</f>
        <v>45078</v>
      </c>
      <c r="G43" s="1">
        <f ca="1">IF(E43&lt;Planilha2!$A$1, E43, "")</f>
        <v>45081</v>
      </c>
      <c r="H43" t="str">
        <f ca="1">VLOOKUP(RANDBETWEEN(1, 2), Planilha2!$B$5:$I$32, 4)</f>
        <v>Ana Souza</v>
      </c>
      <c r="I43" t="s">
        <v>92</v>
      </c>
      <c r="J43">
        <f t="shared" ca="1" si="16"/>
        <v>3</v>
      </c>
      <c r="K43" t="str">
        <f t="shared" si="2"/>
        <v>1 - Serviços e Insumos</v>
      </c>
      <c r="L43" t="str">
        <f t="shared" ref="L43:L53" si="18">L42</f>
        <v>Climatologia — parte 1</v>
      </c>
      <c r="M43" t="str">
        <f t="shared" ref="M43:M53" ca="1" si="19">M42</f>
        <v>Helena Souza</v>
      </c>
      <c r="N43" t="str">
        <f t="shared" ref="N43:N53" ca="1" si="20">N42</f>
        <v>CONCLUÍDA</v>
      </c>
    </row>
    <row r="44" spans="1:14" x14ac:dyDescent="0.3">
      <c r="A44" t="s">
        <v>138</v>
      </c>
      <c r="B44" t="str">
        <f t="shared" si="17"/>
        <v>AGR04</v>
      </c>
      <c r="C44" t="s">
        <v>15</v>
      </c>
      <c r="D44" s="1">
        <f ca="1">E43</f>
        <v>45081</v>
      </c>
      <c r="E44" s="1">
        <f ca="1">D44+RANDBETWEEN(3,7)</f>
        <v>45087</v>
      </c>
      <c r="F44" s="1">
        <f ca="1">IF(D44&lt;Planilha2!$A$1, D44, "")</f>
        <v>45081</v>
      </c>
      <c r="G44" s="1">
        <f ca="1">IF(E44&lt;Planilha2!$A$1, E44, "")</f>
        <v>45087</v>
      </c>
      <c r="H44" t="str">
        <f ca="1">VLOOKUP(RANDBETWEEN(1, 3), Planilha2!$B$5:$I$32, 5)</f>
        <v>Isabela Costa</v>
      </c>
      <c r="I44" t="s">
        <v>93</v>
      </c>
      <c r="J44">
        <f t="shared" ca="1" si="16"/>
        <v>6</v>
      </c>
      <c r="K44" t="str">
        <f t="shared" si="2"/>
        <v>1 - Serviços e Insumos</v>
      </c>
      <c r="L44" t="str">
        <f t="shared" si="18"/>
        <v>Climatologia — parte 1</v>
      </c>
      <c r="M44" t="str">
        <f t="shared" ca="1" si="19"/>
        <v>Helena Souza</v>
      </c>
      <c r="N44" t="str">
        <f t="shared" ca="1" si="20"/>
        <v>CONCLUÍDA</v>
      </c>
    </row>
    <row r="45" spans="1:14" x14ac:dyDescent="0.3">
      <c r="A45" t="s">
        <v>138</v>
      </c>
      <c r="B45" t="str">
        <f t="shared" si="17"/>
        <v>AGR04</v>
      </c>
      <c r="C45" t="s">
        <v>16</v>
      </c>
      <c r="D45" s="1">
        <f ca="1">E44</f>
        <v>45087</v>
      </c>
      <c r="E45" s="1">
        <f ca="1">D45+RANDBETWEEN(0,3)</f>
        <v>45089</v>
      </c>
      <c r="F45" s="1">
        <f ca="1">IF(D45&lt;Planilha2!$A$1, D45, "")</f>
        <v>45087</v>
      </c>
      <c r="G45" s="1">
        <f ca="1">IF(E45&lt;Planilha2!$A$1, E45, "")</f>
        <v>45089</v>
      </c>
      <c r="H45" t="str">
        <f ca="1">H42</f>
        <v>Carlos Pereira</v>
      </c>
      <c r="I45" t="s">
        <v>91</v>
      </c>
      <c r="J45">
        <f t="shared" ca="1" si="16"/>
        <v>2</v>
      </c>
      <c r="K45" t="str">
        <f t="shared" si="2"/>
        <v>1 - Serviços e Insumos</v>
      </c>
      <c r="L45" t="str">
        <f t="shared" si="18"/>
        <v>Climatologia — parte 1</v>
      </c>
      <c r="M45" t="str">
        <f t="shared" ca="1" si="19"/>
        <v>Helena Souza</v>
      </c>
      <c r="N45" t="str">
        <f t="shared" ca="1" si="20"/>
        <v>CONCLUÍDA</v>
      </c>
    </row>
    <row r="46" spans="1:14" x14ac:dyDescent="0.3">
      <c r="A46" t="s">
        <v>138</v>
      </c>
      <c r="B46" t="str">
        <f t="shared" si="17"/>
        <v>AGR04</v>
      </c>
      <c r="C46" t="s">
        <v>17</v>
      </c>
      <c r="D46" s="1">
        <f ca="1">E45</f>
        <v>45089</v>
      </c>
      <c r="E46" s="1">
        <f ca="1">D46+RANDBETWEEN(1,5)</f>
        <v>45090</v>
      </c>
      <c r="F46" s="1">
        <f ca="1">IF(D46&lt;Planilha2!$A$1, D46, "")</f>
        <v>45089</v>
      </c>
      <c r="G46" s="1">
        <f ca="1">IF(E46&lt;Planilha2!$A$1, E46, "")</f>
        <v>45090</v>
      </c>
      <c r="H46" t="str">
        <f ca="1">VLOOKUP(RANDBETWEEN(1, 3), Planilha2!$B$5:$I$32, 6)</f>
        <v>Mariana Alves</v>
      </c>
      <c r="I46" t="s">
        <v>95</v>
      </c>
      <c r="J46">
        <f t="shared" ca="1" si="16"/>
        <v>1</v>
      </c>
      <c r="K46" t="str">
        <f t="shared" si="2"/>
        <v>1 - Serviços e Insumos</v>
      </c>
      <c r="L46" t="str">
        <f t="shared" si="18"/>
        <v>Climatologia — parte 1</v>
      </c>
      <c r="M46" t="str">
        <f t="shared" ca="1" si="19"/>
        <v>Helena Souza</v>
      </c>
      <c r="N46" t="str">
        <f t="shared" ca="1" si="20"/>
        <v>CONCLUÍDA</v>
      </c>
    </row>
    <row r="47" spans="1:14" x14ac:dyDescent="0.3">
      <c r="A47" t="s">
        <v>138</v>
      </c>
      <c r="B47" t="str">
        <f t="shared" si="17"/>
        <v>AGR04</v>
      </c>
      <c r="C47" t="s">
        <v>18</v>
      </c>
      <c r="D47" s="1">
        <f ca="1">E41+RANDBETWEEN(3,14)</f>
        <v>45079</v>
      </c>
      <c r="E47" s="1">
        <f ca="1">D47</f>
        <v>45079</v>
      </c>
      <c r="F47" s="1">
        <f ca="1">IF(D47&lt;Planilha2!$A$1, D47, "")</f>
        <v>45079</v>
      </c>
      <c r="G47" s="1">
        <f ca="1">IF(E47&lt;Planilha2!$A$1, E47, "")</f>
        <v>45079</v>
      </c>
      <c r="H47" t="str">
        <f ca="1">VLOOKUP(RANDBETWEEN(1, 2), Planilha2!$B$5:$I$32, 7)</f>
        <v>Gabriela Lima</v>
      </c>
      <c r="I47" t="s">
        <v>96</v>
      </c>
      <c r="J47">
        <f t="shared" ca="1" si="16"/>
        <v>0</v>
      </c>
      <c r="K47" t="str">
        <f t="shared" si="2"/>
        <v>1 - Serviços e Insumos</v>
      </c>
      <c r="L47" t="str">
        <f t="shared" si="18"/>
        <v>Climatologia — parte 1</v>
      </c>
      <c r="M47" t="str">
        <f t="shared" ca="1" si="19"/>
        <v>Helena Souza</v>
      </c>
      <c r="N47" t="str">
        <f t="shared" ca="1" si="20"/>
        <v>CONCLUÍDA</v>
      </c>
    </row>
    <row r="48" spans="1:14" x14ac:dyDescent="0.3">
      <c r="A48" t="s">
        <v>138</v>
      </c>
      <c r="B48" t="str">
        <f t="shared" si="17"/>
        <v>AGR04</v>
      </c>
      <c r="C48" t="s">
        <v>19</v>
      </c>
      <c r="D48" s="1">
        <f ca="1">E47+RANDBETWEEN(7,21)</f>
        <v>45088</v>
      </c>
      <c r="E48" s="1">
        <f ca="1">D48+RANDBETWEEN(1,3)</f>
        <v>45090</v>
      </c>
      <c r="F48" s="1">
        <f ca="1">IF(D48&lt;Planilha2!$A$1, D48, "")</f>
        <v>45088</v>
      </c>
      <c r="G48" s="1">
        <f ca="1">IF(E48&lt;Planilha2!$A$1, E48, "")</f>
        <v>45090</v>
      </c>
      <c r="H48" t="str">
        <f ca="1">VLOOKUP(RANDBETWEEN(1, 3), Planilha2!$B$5:$I$32, 8)</f>
        <v>Luiza Andrade</v>
      </c>
      <c r="I48" t="s">
        <v>94</v>
      </c>
      <c r="J48">
        <f t="shared" ca="1" si="16"/>
        <v>2</v>
      </c>
      <c r="K48" t="str">
        <f t="shared" si="2"/>
        <v>1 - Serviços e Insumos</v>
      </c>
      <c r="L48" t="str">
        <f t="shared" si="18"/>
        <v>Climatologia — parte 1</v>
      </c>
      <c r="M48" t="str">
        <f t="shared" ca="1" si="19"/>
        <v>Helena Souza</v>
      </c>
      <c r="N48" t="str">
        <f t="shared" ca="1" si="20"/>
        <v>CONCLUÍDA</v>
      </c>
    </row>
    <row r="49" spans="1:14" x14ac:dyDescent="0.3">
      <c r="A49" t="s">
        <v>138</v>
      </c>
      <c r="B49" t="str">
        <f t="shared" si="17"/>
        <v>AGR04</v>
      </c>
      <c r="C49" t="s">
        <v>20</v>
      </c>
      <c r="D49" s="1">
        <f ca="1">E48</f>
        <v>45090</v>
      </c>
      <c r="E49" s="1">
        <f ca="1">D49+RANDBETWEEN(1,3)</f>
        <v>45092</v>
      </c>
      <c r="F49" s="1">
        <f ca="1">IF(D49&lt;Planilha2!$A$1, D49, "")</f>
        <v>45090</v>
      </c>
      <c r="G49" s="1">
        <f ca="1">IF(E49&lt;Planilha2!$A$1, E49, "")</f>
        <v>45092</v>
      </c>
      <c r="H49" t="str">
        <f ca="1">H45</f>
        <v>Carlos Pereira</v>
      </c>
      <c r="I49" t="s">
        <v>91</v>
      </c>
      <c r="J49">
        <f t="shared" ca="1" si="16"/>
        <v>2</v>
      </c>
      <c r="K49" t="str">
        <f t="shared" si="2"/>
        <v>1 - Serviços e Insumos</v>
      </c>
      <c r="L49" t="str">
        <f t="shared" si="18"/>
        <v>Climatologia — parte 1</v>
      </c>
      <c r="M49" t="str">
        <f t="shared" ca="1" si="19"/>
        <v>Helena Souza</v>
      </c>
      <c r="N49" t="str">
        <f t="shared" ca="1" si="20"/>
        <v>CONCLUÍDA</v>
      </c>
    </row>
    <row r="50" spans="1:14" x14ac:dyDescent="0.3">
      <c r="A50" t="s">
        <v>138</v>
      </c>
      <c r="B50" t="str">
        <f t="shared" si="17"/>
        <v>AGR04</v>
      </c>
      <c r="C50" t="s">
        <v>21</v>
      </c>
      <c r="D50" s="1">
        <f ca="1">E49</f>
        <v>45092</v>
      </c>
      <c r="E50" s="1">
        <f ca="1">D50+RANDBETWEEN(0,3)</f>
        <v>45094</v>
      </c>
      <c r="F50" s="1">
        <f ca="1">IF(D50&lt;Planilha2!$A$1, D50, "")</f>
        <v>45092</v>
      </c>
      <c r="G50" s="1">
        <f ca="1">IF(E50&lt;Planilha2!$A$1, E50, "")</f>
        <v>45094</v>
      </c>
      <c r="H50" t="str">
        <f ca="1">H48</f>
        <v>Luiza Andrade</v>
      </c>
      <c r="I50" t="s">
        <v>94</v>
      </c>
      <c r="J50">
        <f t="shared" ca="1" si="16"/>
        <v>2</v>
      </c>
      <c r="K50" t="str">
        <f t="shared" si="2"/>
        <v>1 - Serviços e Insumos</v>
      </c>
      <c r="L50" t="str">
        <f t="shared" si="18"/>
        <v>Climatologia — parte 1</v>
      </c>
      <c r="M50" t="str">
        <f t="shared" ca="1" si="19"/>
        <v>Helena Souza</v>
      </c>
      <c r="N50" t="str">
        <f t="shared" ca="1" si="20"/>
        <v>CONCLUÍDA</v>
      </c>
    </row>
    <row r="51" spans="1:14" x14ac:dyDescent="0.3">
      <c r="A51" t="s">
        <v>138</v>
      </c>
      <c r="B51" t="str">
        <f t="shared" si="17"/>
        <v>AGR04</v>
      </c>
      <c r="C51" t="s">
        <v>22</v>
      </c>
      <c r="D51" s="1">
        <f ca="1">E50</f>
        <v>45094</v>
      </c>
      <c r="E51" s="1">
        <f ca="1">D51+RANDBETWEEN(0,3)</f>
        <v>45096</v>
      </c>
      <c r="F51" s="1">
        <f ca="1">IF(D51&lt;Planilha2!$A$1, D51, "")</f>
        <v>45094</v>
      </c>
      <c r="G51" s="1">
        <f ca="1">IF(E51&lt;Planilha2!$A$1, E51, "")</f>
        <v>45096</v>
      </c>
      <c r="H51" t="str">
        <f ca="1">H49</f>
        <v>Carlos Pereira</v>
      </c>
      <c r="I51" t="s">
        <v>91</v>
      </c>
      <c r="J51">
        <f t="shared" ca="1" si="16"/>
        <v>2</v>
      </c>
      <c r="K51" t="str">
        <f t="shared" si="2"/>
        <v>1 - Serviços e Insumos</v>
      </c>
      <c r="L51" t="str">
        <f t="shared" si="18"/>
        <v>Climatologia — parte 1</v>
      </c>
      <c r="M51" t="str">
        <f t="shared" ca="1" si="19"/>
        <v>Helena Souza</v>
      </c>
      <c r="N51" t="str">
        <f t="shared" ca="1" si="20"/>
        <v>CONCLUÍDA</v>
      </c>
    </row>
    <row r="52" spans="1:14" x14ac:dyDescent="0.3">
      <c r="A52" t="s">
        <v>138</v>
      </c>
      <c r="B52" t="str">
        <f t="shared" si="17"/>
        <v>AGR04</v>
      </c>
      <c r="C52" t="s">
        <v>23</v>
      </c>
      <c r="D52" s="1">
        <f ca="1">E51</f>
        <v>45096</v>
      </c>
      <c r="E52" s="1">
        <f ca="1">D52+RANDBETWEEN(1,3)</f>
        <v>45097</v>
      </c>
      <c r="F52" s="1">
        <f ca="1">IF(D52&lt;Planilha2!$A$1, D52, "")</f>
        <v>45096</v>
      </c>
      <c r="G52" s="1">
        <f ca="1">IF(E52&lt;Planilha2!$A$1, E52, "")</f>
        <v>45097</v>
      </c>
      <c r="H52" t="str">
        <f ca="1">H46</f>
        <v>Mariana Alves</v>
      </c>
      <c r="I52" t="s">
        <v>95</v>
      </c>
      <c r="J52">
        <f t="shared" ca="1" si="16"/>
        <v>1</v>
      </c>
      <c r="K52" t="str">
        <f t="shared" si="2"/>
        <v>1 - Serviços e Insumos</v>
      </c>
      <c r="L52" t="str">
        <f t="shared" si="18"/>
        <v>Climatologia — parte 1</v>
      </c>
      <c r="M52" t="str">
        <f t="shared" ca="1" si="19"/>
        <v>Helena Souza</v>
      </c>
      <c r="N52" t="str">
        <f t="shared" ca="1" si="20"/>
        <v>CONCLUÍDA</v>
      </c>
    </row>
    <row r="53" spans="1:14" x14ac:dyDescent="0.3">
      <c r="A53" t="s">
        <v>138</v>
      </c>
      <c r="B53" t="str">
        <f t="shared" si="17"/>
        <v>AGR04</v>
      </c>
      <c r="C53" t="s">
        <v>24</v>
      </c>
      <c r="D53" s="1">
        <f ca="1">E52</f>
        <v>45097</v>
      </c>
      <c r="E53" s="1">
        <f ca="1">D53+RANDBETWEEN(0,3)</f>
        <v>45097</v>
      </c>
      <c r="F53" s="1">
        <f ca="1">IF(D53&lt;Planilha2!$A$1, D53, "")</f>
        <v>45097</v>
      </c>
      <c r="G53" s="1">
        <f ca="1">IF(E53&lt;Planilha2!$A$1, E53, "")</f>
        <v>45097</v>
      </c>
      <c r="H53" t="str">
        <f ca="1">H51</f>
        <v>Carlos Pereira</v>
      </c>
      <c r="I53" t="s">
        <v>91</v>
      </c>
      <c r="J53">
        <f t="shared" ca="1" si="16"/>
        <v>0</v>
      </c>
      <c r="K53" t="str">
        <f t="shared" si="2"/>
        <v>1 - Serviços e Insumos</v>
      </c>
      <c r="L53" t="str">
        <f t="shared" si="18"/>
        <v>Climatologia — parte 1</v>
      </c>
      <c r="M53" t="str">
        <f t="shared" ca="1" si="19"/>
        <v>Helena Souza</v>
      </c>
      <c r="N53" t="str">
        <f t="shared" ca="1" si="20"/>
        <v>CONCLUÍDA</v>
      </c>
    </row>
    <row r="54" spans="1:14" x14ac:dyDescent="0.3">
      <c r="A54" t="s">
        <v>138</v>
      </c>
      <c r="B54" t="s">
        <v>123</v>
      </c>
      <c r="C54" t="s">
        <v>12</v>
      </c>
      <c r="D54" s="1">
        <v>45071</v>
      </c>
      <c r="E54" s="1">
        <f ca="1">D54+RANDBETWEEN(7,14)</f>
        <v>45085</v>
      </c>
      <c r="F54" s="1">
        <f>IF(D54&lt;Planilha2!$A$1, D54, "")</f>
        <v>45071</v>
      </c>
      <c r="G54" s="1">
        <f ca="1">IF(E54&lt;Planilha2!$A$1, E54, "")</f>
        <v>45085</v>
      </c>
      <c r="H54" t="str">
        <f ca="1">H41</f>
        <v>Helena Souza</v>
      </c>
      <c r="I54" t="s">
        <v>8</v>
      </c>
      <c r="J54">
        <f ca="1">E54-D54</f>
        <v>14</v>
      </c>
      <c r="K54" t="str">
        <f t="shared" si="2"/>
        <v>1 - Serviços e Insumos</v>
      </c>
      <c r="L54" t="s">
        <v>101</v>
      </c>
      <c r="M54" t="str">
        <f ca="1">H54</f>
        <v>Helena Souza</v>
      </c>
      <c r="N54" t="str" cm="1">
        <f t="array" aca="1" ref="N54" ca="1">_xlfn.IFS(COUNTBLANK(G54:G66)=13,"PENDENTE", COUNTBLANK(G54:G66)&gt;0,"EM ANDAMENTO", COUNTBLANK(G54:G66)=0,"CONCLUÍDA")</f>
        <v>CONCLUÍDA</v>
      </c>
    </row>
    <row r="55" spans="1:14" x14ac:dyDescent="0.3">
      <c r="A55" t="s">
        <v>138</v>
      </c>
      <c r="B55" t="str">
        <f>B54</f>
        <v>AGR05</v>
      </c>
      <c r="C55" t="s">
        <v>13</v>
      </c>
      <c r="D55" s="1">
        <f ca="1">E54</f>
        <v>45085</v>
      </c>
      <c r="E55" s="1">
        <f ca="1">D55+RANDBETWEEN(1,4)</f>
        <v>45088</v>
      </c>
      <c r="F55" s="1">
        <f ca="1">IF(D55&lt;Planilha2!$A$1, D55, "")</f>
        <v>45085</v>
      </c>
      <c r="G55" s="1">
        <f ca="1">IF(E55&lt;Planilha2!$A$1, E55, "")</f>
        <v>45088</v>
      </c>
      <c r="H55" t="str">
        <f ca="1">H42</f>
        <v>Carlos Pereira</v>
      </c>
      <c r="I55" t="s">
        <v>91</v>
      </c>
      <c r="J55">
        <f t="shared" ref="J55:J66" ca="1" si="21">E55-D55</f>
        <v>3</v>
      </c>
      <c r="K55" t="str">
        <f t="shared" si="2"/>
        <v>1 - Serviços e Insumos</v>
      </c>
      <c r="L55" t="str">
        <f>L54</f>
        <v>Climatologia — parte 2</v>
      </c>
      <c r="M55" t="str">
        <f ca="1">M54</f>
        <v>Helena Souza</v>
      </c>
      <c r="N55" t="str">
        <f ca="1">N54</f>
        <v>CONCLUÍDA</v>
      </c>
    </row>
    <row r="56" spans="1:14" x14ac:dyDescent="0.3">
      <c r="A56" t="s">
        <v>138</v>
      </c>
      <c r="B56" t="str">
        <f t="shared" ref="B56:B66" si="22">B55</f>
        <v>AGR05</v>
      </c>
      <c r="C56" t="s">
        <v>14</v>
      </c>
      <c r="D56" s="1">
        <f ca="1">E55</f>
        <v>45088</v>
      </c>
      <c r="E56" s="1">
        <f ca="1">D56+RANDBETWEEN(0,3)</f>
        <v>45088</v>
      </c>
      <c r="F56" s="1">
        <f ca="1">IF(D56&lt;Planilha2!$A$1, D56, "")</f>
        <v>45088</v>
      </c>
      <c r="G56" s="1">
        <f ca="1">IF(E56&lt;Planilha2!$A$1, E56, "")</f>
        <v>45088</v>
      </c>
      <c r="H56" t="str">
        <f ca="1">VLOOKUP(RANDBETWEEN(1, 2), Planilha2!$B$5:$I$32, 4)</f>
        <v>Ana Souza</v>
      </c>
      <c r="I56" t="s">
        <v>92</v>
      </c>
      <c r="J56">
        <f t="shared" ca="1" si="21"/>
        <v>0</v>
      </c>
      <c r="K56" t="str">
        <f t="shared" si="2"/>
        <v>1 - Serviços e Insumos</v>
      </c>
      <c r="L56" t="str">
        <f t="shared" ref="L56:L66" si="23">L55</f>
        <v>Climatologia — parte 2</v>
      </c>
      <c r="M56" t="str">
        <f t="shared" ref="M56:M66" ca="1" si="24">M55</f>
        <v>Helena Souza</v>
      </c>
      <c r="N56" t="str">
        <f t="shared" ref="N56:N66" ca="1" si="25">N55</f>
        <v>CONCLUÍDA</v>
      </c>
    </row>
    <row r="57" spans="1:14" x14ac:dyDescent="0.3">
      <c r="A57" t="s">
        <v>138</v>
      </c>
      <c r="B57" t="str">
        <f t="shared" si="22"/>
        <v>AGR05</v>
      </c>
      <c r="C57" t="s">
        <v>15</v>
      </c>
      <c r="D57" s="1">
        <f ca="1">E56</f>
        <v>45088</v>
      </c>
      <c r="E57" s="1">
        <f ca="1">D57+RANDBETWEEN(3,7)</f>
        <v>45091</v>
      </c>
      <c r="F57" s="1">
        <f ca="1">IF(D57&lt;Planilha2!$A$1, D57, "")</f>
        <v>45088</v>
      </c>
      <c r="G57" s="1">
        <f ca="1">IF(E57&lt;Planilha2!$A$1, E57, "")</f>
        <v>45091</v>
      </c>
      <c r="H57" t="str">
        <f ca="1">VLOOKUP(RANDBETWEEN(1, 3), Planilha2!$B$5:$I$32, 5)</f>
        <v>Gustavo Pereira</v>
      </c>
      <c r="I57" t="s">
        <v>93</v>
      </c>
      <c r="J57">
        <f t="shared" ca="1" si="21"/>
        <v>3</v>
      </c>
      <c r="K57" t="str">
        <f t="shared" si="2"/>
        <v>1 - Serviços e Insumos</v>
      </c>
      <c r="L57" t="str">
        <f t="shared" si="23"/>
        <v>Climatologia — parte 2</v>
      </c>
      <c r="M57" t="str">
        <f t="shared" ca="1" si="24"/>
        <v>Helena Souza</v>
      </c>
      <c r="N57" t="str">
        <f t="shared" ca="1" si="25"/>
        <v>CONCLUÍDA</v>
      </c>
    </row>
    <row r="58" spans="1:14" x14ac:dyDescent="0.3">
      <c r="A58" t="s">
        <v>138</v>
      </c>
      <c r="B58" t="str">
        <f t="shared" si="22"/>
        <v>AGR05</v>
      </c>
      <c r="C58" t="s">
        <v>16</v>
      </c>
      <c r="D58" s="1">
        <f ca="1">E57</f>
        <v>45091</v>
      </c>
      <c r="E58" s="1">
        <f ca="1">D58+RANDBETWEEN(0,3)</f>
        <v>45092</v>
      </c>
      <c r="F58" s="1">
        <f ca="1">IF(D58&lt;Planilha2!$A$1, D58, "")</f>
        <v>45091</v>
      </c>
      <c r="G58" s="1">
        <f ca="1">IF(E58&lt;Planilha2!$A$1, E58, "")</f>
        <v>45092</v>
      </c>
      <c r="H58" t="str">
        <f ca="1">H55</f>
        <v>Carlos Pereira</v>
      </c>
      <c r="I58" t="s">
        <v>91</v>
      </c>
      <c r="J58">
        <f t="shared" ca="1" si="21"/>
        <v>1</v>
      </c>
      <c r="K58" t="str">
        <f t="shared" si="2"/>
        <v>1 - Serviços e Insumos</v>
      </c>
      <c r="L58" t="str">
        <f t="shared" si="23"/>
        <v>Climatologia — parte 2</v>
      </c>
      <c r="M58" t="str">
        <f t="shared" ca="1" si="24"/>
        <v>Helena Souza</v>
      </c>
      <c r="N58" t="str">
        <f t="shared" ca="1" si="25"/>
        <v>CONCLUÍDA</v>
      </c>
    </row>
    <row r="59" spans="1:14" x14ac:dyDescent="0.3">
      <c r="A59" t="s">
        <v>138</v>
      </c>
      <c r="B59" t="str">
        <f t="shared" si="22"/>
        <v>AGR05</v>
      </c>
      <c r="C59" t="s">
        <v>17</v>
      </c>
      <c r="D59" s="1">
        <f ca="1">E58</f>
        <v>45092</v>
      </c>
      <c r="E59" s="1">
        <f ca="1">D59+RANDBETWEEN(1,5)</f>
        <v>45095</v>
      </c>
      <c r="F59" s="1">
        <f ca="1">IF(D59&lt;Planilha2!$A$1, D59, "")</f>
        <v>45092</v>
      </c>
      <c r="G59" s="1">
        <f ca="1">IF(E59&lt;Planilha2!$A$1, E59, "")</f>
        <v>45095</v>
      </c>
      <c r="H59" t="str">
        <f ca="1">VLOOKUP(RANDBETWEEN(1, 3), Planilha2!$B$5:$I$32, 6)</f>
        <v>Bruno Gomes</v>
      </c>
      <c r="I59" t="s">
        <v>95</v>
      </c>
      <c r="J59">
        <f t="shared" ca="1" si="21"/>
        <v>3</v>
      </c>
      <c r="K59" t="str">
        <f t="shared" si="2"/>
        <v>1 - Serviços e Insumos</v>
      </c>
      <c r="L59" t="str">
        <f t="shared" si="23"/>
        <v>Climatologia — parte 2</v>
      </c>
      <c r="M59" t="str">
        <f t="shared" ca="1" si="24"/>
        <v>Helena Souza</v>
      </c>
      <c r="N59" t="str">
        <f t="shared" ca="1" si="25"/>
        <v>CONCLUÍDA</v>
      </c>
    </row>
    <row r="60" spans="1:14" x14ac:dyDescent="0.3">
      <c r="A60" t="s">
        <v>138</v>
      </c>
      <c r="B60" t="str">
        <f t="shared" si="22"/>
        <v>AGR05</v>
      </c>
      <c r="C60" t="s">
        <v>18</v>
      </c>
      <c r="D60" s="1">
        <f ca="1">E54+RANDBETWEEN(3,14)</f>
        <v>45091</v>
      </c>
      <c r="E60" s="1">
        <f ca="1">D60</f>
        <v>45091</v>
      </c>
      <c r="F60" s="1">
        <f ca="1">IF(D60&lt;Planilha2!$A$1, D60, "")</f>
        <v>45091</v>
      </c>
      <c r="G60" s="1">
        <f ca="1">IF(E60&lt;Planilha2!$A$1, E60, "")</f>
        <v>45091</v>
      </c>
      <c r="H60" t="str">
        <f ca="1">VLOOKUP(RANDBETWEEN(1, 2), Planilha2!$B$5:$I$32, 7)</f>
        <v>Felipe Ribeiro</v>
      </c>
      <c r="I60" t="s">
        <v>96</v>
      </c>
      <c r="J60">
        <f t="shared" ca="1" si="21"/>
        <v>0</v>
      </c>
      <c r="K60" t="str">
        <f t="shared" si="2"/>
        <v>1 - Serviços e Insumos</v>
      </c>
      <c r="L60" t="str">
        <f t="shared" si="23"/>
        <v>Climatologia — parte 2</v>
      </c>
      <c r="M60" t="str">
        <f t="shared" ca="1" si="24"/>
        <v>Helena Souza</v>
      </c>
      <c r="N60" t="str">
        <f t="shared" ca="1" si="25"/>
        <v>CONCLUÍDA</v>
      </c>
    </row>
    <row r="61" spans="1:14" x14ac:dyDescent="0.3">
      <c r="A61" t="s">
        <v>138</v>
      </c>
      <c r="B61" t="str">
        <f t="shared" si="22"/>
        <v>AGR05</v>
      </c>
      <c r="C61" t="s">
        <v>19</v>
      </c>
      <c r="D61" s="1">
        <f ca="1">E60+RANDBETWEEN(7,21)</f>
        <v>45098</v>
      </c>
      <c r="E61" s="1">
        <f ca="1">D61+RANDBETWEEN(1,3)</f>
        <v>45101</v>
      </c>
      <c r="F61" s="1">
        <f ca="1">IF(D61&lt;Planilha2!$A$1, D61, "")</f>
        <v>45098</v>
      </c>
      <c r="G61" s="1">
        <f ca="1">IF(E61&lt;Planilha2!$A$1, E61, "")</f>
        <v>45101</v>
      </c>
      <c r="H61" t="str">
        <f ca="1">VLOOKUP(RANDBETWEEN(1, 3), Planilha2!$B$5:$I$32, 8)</f>
        <v>Eduardo Carvalho</v>
      </c>
      <c r="I61" t="s">
        <v>94</v>
      </c>
      <c r="J61">
        <f t="shared" ca="1" si="21"/>
        <v>3</v>
      </c>
      <c r="K61" t="str">
        <f t="shared" si="2"/>
        <v>1 - Serviços e Insumos</v>
      </c>
      <c r="L61" t="str">
        <f t="shared" si="23"/>
        <v>Climatologia — parte 2</v>
      </c>
      <c r="M61" t="str">
        <f t="shared" ca="1" si="24"/>
        <v>Helena Souza</v>
      </c>
      <c r="N61" t="str">
        <f t="shared" ca="1" si="25"/>
        <v>CONCLUÍDA</v>
      </c>
    </row>
    <row r="62" spans="1:14" x14ac:dyDescent="0.3">
      <c r="A62" t="s">
        <v>138</v>
      </c>
      <c r="B62" t="str">
        <f t="shared" si="22"/>
        <v>AGR05</v>
      </c>
      <c r="C62" t="s">
        <v>20</v>
      </c>
      <c r="D62" s="1">
        <f ca="1">E61</f>
        <v>45101</v>
      </c>
      <c r="E62" s="1">
        <f ca="1">D62+RANDBETWEEN(1,3)</f>
        <v>45103</v>
      </c>
      <c r="F62" s="1">
        <f ca="1">IF(D62&lt;Planilha2!$A$1, D62, "")</f>
        <v>45101</v>
      </c>
      <c r="G62" s="1">
        <f ca="1">IF(E62&lt;Planilha2!$A$1, E62, "")</f>
        <v>45103</v>
      </c>
      <c r="H62" t="str">
        <f ca="1">H58</f>
        <v>Carlos Pereira</v>
      </c>
      <c r="I62" t="s">
        <v>91</v>
      </c>
      <c r="J62">
        <f t="shared" ca="1" si="21"/>
        <v>2</v>
      </c>
      <c r="K62" t="str">
        <f t="shared" si="2"/>
        <v>1 - Serviços e Insumos</v>
      </c>
      <c r="L62" t="str">
        <f t="shared" si="23"/>
        <v>Climatologia — parte 2</v>
      </c>
      <c r="M62" t="str">
        <f t="shared" ca="1" si="24"/>
        <v>Helena Souza</v>
      </c>
      <c r="N62" t="str">
        <f t="shared" ca="1" si="25"/>
        <v>CONCLUÍDA</v>
      </c>
    </row>
    <row r="63" spans="1:14" x14ac:dyDescent="0.3">
      <c r="A63" t="s">
        <v>138</v>
      </c>
      <c r="B63" t="str">
        <f t="shared" si="22"/>
        <v>AGR05</v>
      </c>
      <c r="C63" t="s">
        <v>21</v>
      </c>
      <c r="D63" s="1">
        <f ca="1">E62</f>
        <v>45103</v>
      </c>
      <c r="E63" s="1">
        <f ca="1">D63+RANDBETWEEN(0,3)</f>
        <v>45103</v>
      </c>
      <c r="F63" s="1">
        <f ca="1">IF(D63&lt;Planilha2!$A$1, D63, "")</f>
        <v>45103</v>
      </c>
      <c r="G63" s="1">
        <f ca="1">IF(E63&lt;Planilha2!$A$1, E63, "")</f>
        <v>45103</v>
      </c>
      <c r="H63" t="str">
        <f ca="1">H61</f>
        <v>Eduardo Carvalho</v>
      </c>
      <c r="I63" t="s">
        <v>94</v>
      </c>
      <c r="J63">
        <f t="shared" ca="1" si="21"/>
        <v>0</v>
      </c>
      <c r="K63" t="str">
        <f t="shared" si="2"/>
        <v>1 - Serviços e Insumos</v>
      </c>
      <c r="L63" t="str">
        <f t="shared" si="23"/>
        <v>Climatologia — parte 2</v>
      </c>
      <c r="M63" t="str">
        <f t="shared" ca="1" si="24"/>
        <v>Helena Souza</v>
      </c>
      <c r="N63" t="str">
        <f t="shared" ca="1" si="25"/>
        <v>CONCLUÍDA</v>
      </c>
    </row>
    <row r="64" spans="1:14" x14ac:dyDescent="0.3">
      <c r="A64" t="s">
        <v>138</v>
      </c>
      <c r="B64" t="str">
        <f t="shared" si="22"/>
        <v>AGR05</v>
      </c>
      <c r="C64" t="s">
        <v>22</v>
      </c>
      <c r="D64" s="1">
        <f ca="1">E63</f>
        <v>45103</v>
      </c>
      <c r="E64" s="1">
        <f ca="1">D64+RANDBETWEEN(0,3)</f>
        <v>45106</v>
      </c>
      <c r="F64" s="1">
        <f ca="1">IF(D64&lt;Planilha2!$A$1, D64, "")</f>
        <v>45103</v>
      </c>
      <c r="G64" s="1">
        <f ca="1">IF(E64&lt;Planilha2!$A$1, E64, "")</f>
        <v>45106</v>
      </c>
      <c r="H64" t="str">
        <f ca="1">H62</f>
        <v>Carlos Pereira</v>
      </c>
      <c r="I64" t="s">
        <v>91</v>
      </c>
      <c r="J64">
        <f t="shared" ca="1" si="21"/>
        <v>3</v>
      </c>
      <c r="K64" t="str">
        <f t="shared" si="2"/>
        <v>1 - Serviços e Insumos</v>
      </c>
      <c r="L64" t="str">
        <f t="shared" si="23"/>
        <v>Climatologia — parte 2</v>
      </c>
      <c r="M64" t="str">
        <f t="shared" ca="1" si="24"/>
        <v>Helena Souza</v>
      </c>
      <c r="N64" t="str">
        <f t="shared" ca="1" si="25"/>
        <v>CONCLUÍDA</v>
      </c>
    </row>
    <row r="65" spans="1:14" x14ac:dyDescent="0.3">
      <c r="A65" t="s">
        <v>138</v>
      </c>
      <c r="B65" t="str">
        <f t="shared" si="22"/>
        <v>AGR05</v>
      </c>
      <c r="C65" t="s">
        <v>23</v>
      </c>
      <c r="D65" s="1">
        <f ca="1">E64</f>
        <v>45106</v>
      </c>
      <c r="E65" s="1">
        <f ca="1">D65+RANDBETWEEN(1,3)</f>
        <v>45108</v>
      </c>
      <c r="F65" s="1">
        <f ca="1">IF(D65&lt;Planilha2!$A$1, D65, "")</f>
        <v>45106</v>
      </c>
      <c r="G65" s="1">
        <f ca="1">IF(E65&lt;Planilha2!$A$1, E65, "")</f>
        <v>45108</v>
      </c>
      <c r="H65" t="str">
        <f ca="1">H59</f>
        <v>Bruno Gomes</v>
      </c>
      <c r="I65" t="s">
        <v>95</v>
      </c>
      <c r="J65">
        <f t="shared" ca="1" si="21"/>
        <v>2</v>
      </c>
      <c r="K65" t="str">
        <f t="shared" si="2"/>
        <v>1 - Serviços e Insumos</v>
      </c>
      <c r="L65" t="str">
        <f t="shared" si="23"/>
        <v>Climatologia — parte 2</v>
      </c>
      <c r="M65" t="str">
        <f t="shared" ca="1" si="24"/>
        <v>Helena Souza</v>
      </c>
      <c r="N65" t="str">
        <f t="shared" ca="1" si="25"/>
        <v>CONCLUÍDA</v>
      </c>
    </row>
    <row r="66" spans="1:14" x14ac:dyDescent="0.3">
      <c r="A66" t="s">
        <v>138</v>
      </c>
      <c r="B66" t="str">
        <f t="shared" si="22"/>
        <v>AGR05</v>
      </c>
      <c r="C66" t="s">
        <v>24</v>
      </c>
      <c r="D66" s="1">
        <f ca="1">E65</f>
        <v>45108</v>
      </c>
      <c r="E66" s="1">
        <f ca="1">D66+RANDBETWEEN(0,3)</f>
        <v>45111</v>
      </c>
      <c r="F66" s="1">
        <f ca="1">IF(D66&lt;Planilha2!$A$1, D66, "")</f>
        <v>45108</v>
      </c>
      <c r="G66" s="1">
        <f ca="1">IF(E66&lt;Planilha2!$A$1, E66, "")</f>
        <v>45111</v>
      </c>
      <c r="H66" t="str">
        <f ca="1">H64</f>
        <v>Carlos Pereira</v>
      </c>
      <c r="I66" t="s">
        <v>91</v>
      </c>
      <c r="J66">
        <f t="shared" ca="1" si="21"/>
        <v>3</v>
      </c>
      <c r="K66" t="str">
        <f t="shared" si="2"/>
        <v>1 - Serviços e Insumos</v>
      </c>
      <c r="L66" t="str">
        <f t="shared" si="23"/>
        <v>Climatologia — parte 2</v>
      </c>
      <c r="M66" t="str">
        <f t="shared" ca="1" si="24"/>
        <v>Helena Souza</v>
      </c>
      <c r="N66" t="str">
        <f t="shared" ca="1" si="25"/>
        <v>CONCLUÍDA</v>
      </c>
    </row>
    <row r="67" spans="1:14" x14ac:dyDescent="0.3">
      <c r="A67" t="s">
        <v>138</v>
      </c>
      <c r="B67" t="s">
        <v>124</v>
      </c>
      <c r="C67" t="s">
        <v>12</v>
      </c>
      <c r="D67" s="1">
        <f ca="1">E54+1</f>
        <v>45086</v>
      </c>
      <c r="E67" s="1">
        <f ca="1">D67+RANDBETWEEN(7,14)</f>
        <v>45095</v>
      </c>
      <c r="F67" s="1">
        <f ca="1">IF(D67&lt;Planilha2!$A$1, D67, "")</f>
        <v>45086</v>
      </c>
      <c r="G67" s="1">
        <f ca="1">IF(E67&lt;Planilha2!$A$1, E67, "")</f>
        <v>45095</v>
      </c>
      <c r="H67" t="str">
        <f ca="1">H54</f>
        <v>Helena Souza</v>
      </c>
      <c r="I67" t="s">
        <v>8</v>
      </c>
      <c r="J67">
        <f ca="1">E67-D67</f>
        <v>9</v>
      </c>
      <c r="K67" t="str">
        <f t="shared" si="2"/>
        <v>1 - Serviços e Insumos</v>
      </c>
      <c r="L67" t="s">
        <v>102</v>
      </c>
      <c r="M67" t="str">
        <f ca="1">H67</f>
        <v>Helena Souza</v>
      </c>
      <c r="N67" t="str" cm="1">
        <f t="array" aca="1" ref="N67" ca="1">_xlfn.IFS(COUNTBLANK(G67:G79)=13,"PENDENTE", COUNTBLANK(G67:G79)&gt;0,"EM ANDAMENTO", COUNTBLANK(G67:G79)=0,"CONCLUÍDA")</f>
        <v>CONCLUÍDA</v>
      </c>
    </row>
    <row r="68" spans="1:14" x14ac:dyDescent="0.3">
      <c r="A68" t="s">
        <v>138</v>
      </c>
      <c r="B68" t="str">
        <f>B67</f>
        <v>AGR06</v>
      </c>
      <c r="C68" t="s">
        <v>13</v>
      </c>
      <c r="D68" s="1">
        <f ca="1">E67</f>
        <v>45095</v>
      </c>
      <c r="E68" s="1">
        <f ca="1">D68+RANDBETWEEN(1,4)</f>
        <v>45098</v>
      </c>
      <c r="F68" s="1">
        <f ca="1">IF(D68&lt;Planilha2!$A$1, D68, "")</f>
        <v>45095</v>
      </c>
      <c r="G68" s="1">
        <f ca="1">IF(E68&lt;Planilha2!$A$1, E68, "")</f>
        <v>45098</v>
      </c>
      <c r="H68" t="str">
        <f ca="1">H55</f>
        <v>Carlos Pereira</v>
      </c>
      <c r="I68" t="s">
        <v>91</v>
      </c>
      <c r="J68">
        <f t="shared" ref="J68:J79" ca="1" si="26">E68-D68</f>
        <v>3</v>
      </c>
      <c r="K68" t="str">
        <f t="shared" ref="K68:K131" si="27">K67</f>
        <v>1 - Serviços e Insumos</v>
      </c>
      <c r="L68" t="str">
        <f>L67</f>
        <v>Climatologia — parte 3</v>
      </c>
      <c r="M68" t="str">
        <f ca="1">M67</f>
        <v>Helena Souza</v>
      </c>
      <c r="N68" t="str">
        <f ca="1">N67</f>
        <v>CONCLUÍDA</v>
      </c>
    </row>
    <row r="69" spans="1:14" x14ac:dyDescent="0.3">
      <c r="A69" t="s">
        <v>138</v>
      </c>
      <c r="B69" t="str">
        <f t="shared" ref="B69:B79" si="28">B68</f>
        <v>AGR06</v>
      </c>
      <c r="C69" t="s">
        <v>14</v>
      </c>
      <c r="D69" s="1">
        <f ca="1">E68</f>
        <v>45098</v>
      </c>
      <c r="E69" s="1">
        <f ca="1">D69+RANDBETWEEN(0,3)</f>
        <v>45101</v>
      </c>
      <c r="F69" s="1">
        <f ca="1">IF(D69&lt;Planilha2!$A$1, D69, "")</f>
        <v>45098</v>
      </c>
      <c r="G69" s="1">
        <f ca="1">IF(E69&lt;Planilha2!$A$1, E69, "")</f>
        <v>45101</v>
      </c>
      <c r="H69" t="str">
        <f ca="1">VLOOKUP(RANDBETWEEN(1, 2), Planilha2!$B$5:$I$32, 4)</f>
        <v>Pedro Rodrigues</v>
      </c>
      <c r="I69" t="s">
        <v>92</v>
      </c>
      <c r="J69">
        <f t="shared" ca="1" si="26"/>
        <v>3</v>
      </c>
      <c r="K69" t="str">
        <f t="shared" si="27"/>
        <v>1 - Serviços e Insumos</v>
      </c>
      <c r="L69" t="str">
        <f t="shared" ref="L69:L79" si="29">L68</f>
        <v>Climatologia — parte 3</v>
      </c>
      <c r="M69" t="str">
        <f t="shared" ref="M69:M79" ca="1" si="30">M68</f>
        <v>Helena Souza</v>
      </c>
      <c r="N69" t="str">
        <f t="shared" ref="N69:N79" ca="1" si="31">N68</f>
        <v>CONCLUÍDA</v>
      </c>
    </row>
    <row r="70" spans="1:14" x14ac:dyDescent="0.3">
      <c r="A70" t="s">
        <v>138</v>
      </c>
      <c r="B70" t="str">
        <f t="shared" si="28"/>
        <v>AGR06</v>
      </c>
      <c r="C70" t="s">
        <v>15</v>
      </c>
      <c r="D70" s="1">
        <f ca="1">E69</f>
        <v>45101</v>
      </c>
      <c r="E70" s="1">
        <f ca="1">D70+RANDBETWEEN(3,7)</f>
        <v>45106</v>
      </c>
      <c r="F70" s="1">
        <f ca="1">IF(D70&lt;Planilha2!$A$1, D70, "")</f>
        <v>45101</v>
      </c>
      <c r="G70" s="1">
        <f ca="1">IF(E70&lt;Planilha2!$A$1, E70, "")</f>
        <v>45106</v>
      </c>
      <c r="H70" t="str">
        <f ca="1">VLOOKUP(RANDBETWEEN(1, 3), Planilha2!$B$5:$I$32, 5)</f>
        <v>Isabela Costa</v>
      </c>
      <c r="I70" t="s">
        <v>93</v>
      </c>
      <c r="J70">
        <f t="shared" ca="1" si="26"/>
        <v>5</v>
      </c>
      <c r="K70" t="str">
        <f t="shared" si="27"/>
        <v>1 - Serviços e Insumos</v>
      </c>
      <c r="L70" t="str">
        <f t="shared" si="29"/>
        <v>Climatologia — parte 3</v>
      </c>
      <c r="M70" t="str">
        <f t="shared" ca="1" si="30"/>
        <v>Helena Souza</v>
      </c>
      <c r="N70" t="str">
        <f t="shared" ca="1" si="31"/>
        <v>CONCLUÍDA</v>
      </c>
    </row>
    <row r="71" spans="1:14" x14ac:dyDescent="0.3">
      <c r="A71" t="s">
        <v>138</v>
      </c>
      <c r="B71" t="str">
        <f t="shared" si="28"/>
        <v>AGR06</v>
      </c>
      <c r="C71" t="s">
        <v>16</v>
      </c>
      <c r="D71" s="1">
        <f ca="1">E70</f>
        <v>45106</v>
      </c>
      <c r="E71" s="1">
        <f ca="1">D71+RANDBETWEEN(0,3)</f>
        <v>45106</v>
      </c>
      <c r="F71" s="1">
        <f ca="1">IF(D71&lt;Planilha2!$A$1, D71, "")</f>
        <v>45106</v>
      </c>
      <c r="G71" s="1">
        <f ca="1">IF(E71&lt;Planilha2!$A$1, E71, "")</f>
        <v>45106</v>
      </c>
      <c r="H71" t="str">
        <f ca="1">H68</f>
        <v>Carlos Pereira</v>
      </c>
      <c r="I71" t="s">
        <v>91</v>
      </c>
      <c r="J71">
        <f t="shared" ca="1" si="26"/>
        <v>0</v>
      </c>
      <c r="K71" t="str">
        <f t="shared" si="27"/>
        <v>1 - Serviços e Insumos</v>
      </c>
      <c r="L71" t="str">
        <f t="shared" si="29"/>
        <v>Climatologia — parte 3</v>
      </c>
      <c r="M71" t="str">
        <f t="shared" ca="1" si="30"/>
        <v>Helena Souza</v>
      </c>
      <c r="N71" t="str">
        <f t="shared" ca="1" si="31"/>
        <v>CONCLUÍDA</v>
      </c>
    </row>
    <row r="72" spans="1:14" x14ac:dyDescent="0.3">
      <c r="A72" t="s">
        <v>138</v>
      </c>
      <c r="B72" t="str">
        <f t="shared" si="28"/>
        <v>AGR06</v>
      </c>
      <c r="C72" t="s">
        <v>17</v>
      </c>
      <c r="D72" s="1">
        <f ca="1">E71</f>
        <v>45106</v>
      </c>
      <c r="E72" s="1">
        <f ca="1">D72+RANDBETWEEN(1,5)</f>
        <v>45110</v>
      </c>
      <c r="F72" s="1">
        <f ca="1">IF(D72&lt;Planilha2!$A$1, D72, "")</f>
        <v>45106</v>
      </c>
      <c r="G72" s="1">
        <f ca="1">IF(E72&lt;Planilha2!$A$1, E72, "")</f>
        <v>45110</v>
      </c>
      <c r="H72" t="str">
        <f ca="1">VLOOKUP(RANDBETWEEN(1, 3), Planilha2!$B$5:$I$32, 6)</f>
        <v>Bruno Gomes</v>
      </c>
      <c r="I72" t="s">
        <v>95</v>
      </c>
      <c r="J72">
        <f t="shared" ca="1" si="26"/>
        <v>4</v>
      </c>
      <c r="K72" t="str">
        <f t="shared" si="27"/>
        <v>1 - Serviços e Insumos</v>
      </c>
      <c r="L72" t="str">
        <f t="shared" si="29"/>
        <v>Climatologia — parte 3</v>
      </c>
      <c r="M72" t="str">
        <f t="shared" ca="1" si="30"/>
        <v>Helena Souza</v>
      </c>
      <c r="N72" t="str">
        <f t="shared" ca="1" si="31"/>
        <v>CONCLUÍDA</v>
      </c>
    </row>
    <row r="73" spans="1:14" x14ac:dyDescent="0.3">
      <c r="A73" t="s">
        <v>138</v>
      </c>
      <c r="B73" t="str">
        <f t="shared" si="28"/>
        <v>AGR06</v>
      </c>
      <c r="C73" t="s">
        <v>18</v>
      </c>
      <c r="D73" s="1">
        <f ca="1">E67+RANDBETWEEN(3,14)</f>
        <v>45103</v>
      </c>
      <c r="E73" s="1">
        <f ca="1">D73</f>
        <v>45103</v>
      </c>
      <c r="F73" s="1">
        <f ca="1">IF(D73&lt;Planilha2!$A$1, D73, "")</f>
        <v>45103</v>
      </c>
      <c r="G73" s="1">
        <f ca="1">IF(E73&lt;Planilha2!$A$1, E73, "")</f>
        <v>45103</v>
      </c>
      <c r="H73" t="str">
        <f ca="1">VLOOKUP(RANDBETWEEN(1, 2), Planilha2!$B$5:$I$32, 7)</f>
        <v>Gabriela Lima</v>
      </c>
      <c r="I73" t="s">
        <v>96</v>
      </c>
      <c r="J73">
        <f t="shared" ca="1" si="26"/>
        <v>0</v>
      </c>
      <c r="K73" t="str">
        <f t="shared" si="27"/>
        <v>1 - Serviços e Insumos</v>
      </c>
      <c r="L73" t="str">
        <f t="shared" si="29"/>
        <v>Climatologia — parte 3</v>
      </c>
      <c r="M73" t="str">
        <f t="shared" ca="1" si="30"/>
        <v>Helena Souza</v>
      </c>
      <c r="N73" t="str">
        <f t="shared" ca="1" si="31"/>
        <v>CONCLUÍDA</v>
      </c>
    </row>
    <row r="74" spans="1:14" x14ac:dyDescent="0.3">
      <c r="A74" t="s">
        <v>138</v>
      </c>
      <c r="B74" t="str">
        <f t="shared" si="28"/>
        <v>AGR06</v>
      </c>
      <c r="C74" t="s">
        <v>19</v>
      </c>
      <c r="D74" s="1">
        <f ca="1">E73+RANDBETWEEN(7,21)</f>
        <v>45116</v>
      </c>
      <c r="E74" s="1">
        <f ca="1">D74+RANDBETWEEN(1,3)</f>
        <v>45118</v>
      </c>
      <c r="F74" s="1">
        <f ca="1">IF(D74&lt;Planilha2!$A$1, D74, "")</f>
        <v>45116</v>
      </c>
      <c r="G74" s="1">
        <f ca="1">IF(E74&lt;Planilha2!$A$1, E74, "")</f>
        <v>45118</v>
      </c>
      <c r="H74" t="str">
        <f ca="1">VLOOKUP(RANDBETWEEN(1, 3), Planilha2!$B$5:$I$32, 8)</f>
        <v>Larissa Martins</v>
      </c>
      <c r="I74" t="s">
        <v>94</v>
      </c>
      <c r="J74">
        <f t="shared" ca="1" si="26"/>
        <v>2</v>
      </c>
      <c r="K74" t="str">
        <f t="shared" si="27"/>
        <v>1 - Serviços e Insumos</v>
      </c>
      <c r="L74" t="str">
        <f t="shared" si="29"/>
        <v>Climatologia — parte 3</v>
      </c>
      <c r="M74" t="str">
        <f t="shared" ca="1" si="30"/>
        <v>Helena Souza</v>
      </c>
      <c r="N74" t="str">
        <f t="shared" ca="1" si="31"/>
        <v>CONCLUÍDA</v>
      </c>
    </row>
    <row r="75" spans="1:14" x14ac:dyDescent="0.3">
      <c r="A75" t="s">
        <v>138</v>
      </c>
      <c r="B75" t="str">
        <f t="shared" si="28"/>
        <v>AGR06</v>
      </c>
      <c r="C75" t="s">
        <v>20</v>
      </c>
      <c r="D75" s="1">
        <f ca="1">E74</f>
        <v>45118</v>
      </c>
      <c r="E75" s="1">
        <f ca="1">D75+RANDBETWEEN(1,3)</f>
        <v>45120</v>
      </c>
      <c r="F75" s="1">
        <f ca="1">IF(D75&lt;Planilha2!$A$1, D75, "")</f>
        <v>45118</v>
      </c>
      <c r="G75" s="1">
        <f ca="1">IF(E75&lt;Planilha2!$A$1, E75, "")</f>
        <v>45120</v>
      </c>
      <c r="H75" t="str">
        <f ca="1">H71</f>
        <v>Carlos Pereira</v>
      </c>
      <c r="I75" t="s">
        <v>91</v>
      </c>
      <c r="J75">
        <f t="shared" ca="1" si="26"/>
        <v>2</v>
      </c>
      <c r="K75" t="str">
        <f t="shared" si="27"/>
        <v>1 - Serviços e Insumos</v>
      </c>
      <c r="L75" t="str">
        <f t="shared" si="29"/>
        <v>Climatologia — parte 3</v>
      </c>
      <c r="M75" t="str">
        <f t="shared" ca="1" si="30"/>
        <v>Helena Souza</v>
      </c>
      <c r="N75" t="str">
        <f t="shared" ca="1" si="31"/>
        <v>CONCLUÍDA</v>
      </c>
    </row>
    <row r="76" spans="1:14" x14ac:dyDescent="0.3">
      <c r="A76" t="s">
        <v>138</v>
      </c>
      <c r="B76" t="str">
        <f t="shared" si="28"/>
        <v>AGR06</v>
      </c>
      <c r="C76" t="s">
        <v>21</v>
      </c>
      <c r="D76" s="1">
        <f ca="1">E75</f>
        <v>45120</v>
      </c>
      <c r="E76" s="1">
        <f ca="1">D76+RANDBETWEEN(0,3)</f>
        <v>45120</v>
      </c>
      <c r="F76" s="1">
        <f ca="1">IF(D76&lt;Planilha2!$A$1, D76, "")</f>
        <v>45120</v>
      </c>
      <c r="G76" s="1">
        <f ca="1">IF(E76&lt;Planilha2!$A$1, E76, "")</f>
        <v>45120</v>
      </c>
      <c r="H76" t="str">
        <f ca="1">H74</f>
        <v>Larissa Martins</v>
      </c>
      <c r="I76" t="s">
        <v>94</v>
      </c>
      <c r="J76">
        <f t="shared" ca="1" si="26"/>
        <v>0</v>
      </c>
      <c r="K76" t="str">
        <f t="shared" si="27"/>
        <v>1 - Serviços e Insumos</v>
      </c>
      <c r="L76" t="str">
        <f t="shared" si="29"/>
        <v>Climatologia — parte 3</v>
      </c>
      <c r="M76" t="str">
        <f t="shared" ca="1" si="30"/>
        <v>Helena Souza</v>
      </c>
      <c r="N76" t="str">
        <f t="shared" ca="1" si="31"/>
        <v>CONCLUÍDA</v>
      </c>
    </row>
    <row r="77" spans="1:14" x14ac:dyDescent="0.3">
      <c r="A77" t="s">
        <v>138</v>
      </c>
      <c r="B77" t="str">
        <f t="shared" si="28"/>
        <v>AGR06</v>
      </c>
      <c r="C77" t="s">
        <v>22</v>
      </c>
      <c r="D77" s="1">
        <f ca="1">E76</f>
        <v>45120</v>
      </c>
      <c r="E77" s="1">
        <f ca="1">D77+RANDBETWEEN(0,3)</f>
        <v>45122</v>
      </c>
      <c r="F77" s="1">
        <f ca="1">IF(D77&lt;Planilha2!$A$1, D77, "")</f>
        <v>45120</v>
      </c>
      <c r="G77" s="1">
        <f ca="1">IF(E77&lt;Planilha2!$A$1, E77, "")</f>
        <v>45122</v>
      </c>
      <c r="H77" t="str">
        <f ca="1">H75</f>
        <v>Carlos Pereira</v>
      </c>
      <c r="I77" t="s">
        <v>91</v>
      </c>
      <c r="J77">
        <f t="shared" ca="1" si="26"/>
        <v>2</v>
      </c>
      <c r="K77" t="str">
        <f t="shared" si="27"/>
        <v>1 - Serviços e Insumos</v>
      </c>
      <c r="L77" t="str">
        <f t="shared" si="29"/>
        <v>Climatologia — parte 3</v>
      </c>
      <c r="M77" t="str">
        <f t="shared" ca="1" si="30"/>
        <v>Helena Souza</v>
      </c>
      <c r="N77" t="str">
        <f t="shared" ca="1" si="31"/>
        <v>CONCLUÍDA</v>
      </c>
    </row>
    <row r="78" spans="1:14" x14ac:dyDescent="0.3">
      <c r="A78" t="s">
        <v>138</v>
      </c>
      <c r="B78" t="str">
        <f t="shared" si="28"/>
        <v>AGR06</v>
      </c>
      <c r="C78" t="s">
        <v>23</v>
      </c>
      <c r="D78" s="1">
        <f ca="1">E77</f>
        <v>45122</v>
      </c>
      <c r="E78" s="1">
        <f ca="1">D78+RANDBETWEEN(1,3)</f>
        <v>45124</v>
      </c>
      <c r="F78" s="1">
        <f ca="1">IF(D78&lt;Planilha2!$A$1, D78, "")</f>
        <v>45122</v>
      </c>
      <c r="G78" s="1">
        <f ca="1">IF(E78&lt;Planilha2!$A$1, E78, "")</f>
        <v>45124</v>
      </c>
      <c r="H78" t="str">
        <f ca="1">H72</f>
        <v>Bruno Gomes</v>
      </c>
      <c r="I78" t="s">
        <v>95</v>
      </c>
      <c r="J78">
        <f t="shared" ca="1" si="26"/>
        <v>2</v>
      </c>
      <c r="K78" t="str">
        <f t="shared" si="27"/>
        <v>1 - Serviços e Insumos</v>
      </c>
      <c r="L78" t="str">
        <f t="shared" si="29"/>
        <v>Climatologia — parte 3</v>
      </c>
      <c r="M78" t="str">
        <f t="shared" ca="1" si="30"/>
        <v>Helena Souza</v>
      </c>
      <c r="N78" t="str">
        <f t="shared" ca="1" si="31"/>
        <v>CONCLUÍDA</v>
      </c>
    </row>
    <row r="79" spans="1:14" x14ac:dyDescent="0.3">
      <c r="A79" t="s">
        <v>138</v>
      </c>
      <c r="B79" t="str">
        <f t="shared" si="28"/>
        <v>AGR06</v>
      </c>
      <c r="C79" t="s">
        <v>24</v>
      </c>
      <c r="D79" s="1">
        <f ca="1">E78</f>
        <v>45124</v>
      </c>
      <c r="E79" s="1">
        <f ca="1">D79+RANDBETWEEN(0,3)</f>
        <v>45124</v>
      </c>
      <c r="F79" s="1">
        <f ca="1">IF(D79&lt;Planilha2!$A$1, D79, "")</f>
        <v>45124</v>
      </c>
      <c r="G79" s="1">
        <f ca="1">IF(E79&lt;Planilha2!$A$1, E79, "")</f>
        <v>45124</v>
      </c>
      <c r="H79" t="str">
        <f ca="1">H77</f>
        <v>Carlos Pereira</v>
      </c>
      <c r="I79" t="s">
        <v>91</v>
      </c>
      <c r="J79">
        <f t="shared" ca="1" si="26"/>
        <v>0</v>
      </c>
      <c r="K79" t="str">
        <f t="shared" si="27"/>
        <v>1 - Serviços e Insumos</v>
      </c>
      <c r="L79" t="str">
        <f t="shared" si="29"/>
        <v>Climatologia — parte 3</v>
      </c>
      <c r="M79" t="str">
        <f t="shared" ca="1" si="30"/>
        <v>Helena Souza</v>
      </c>
      <c r="N79" t="str">
        <f t="shared" ca="1" si="31"/>
        <v>CONCLUÍDA</v>
      </c>
    </row>
    <row r="80" spans="1:14" x14ac:dyDescent="0.3">
      <c r="A80" t="s">
        <v>138</v>
      </c>
      <c r="B80" t="s">
        <v>125</v>
      </c>
      <c r="C80" t="s">
        <v>12</v>
      </c>
      <c r="D80" s="1">
        <v>45071</v>
      </c>
      <c r="E80" s="1">
        <f ca="1">D80+RANDBETWEEN(7,14)</f>
        <v>45083</v>
      </c>
      <c r="F80" s="1">
        <f>IF(D80&lt;Planilha2!$A$1, D80, "")</f>
        <v>45071</v>
      </c>
      <c r="G80" s="1">
        <f ca="1">IF(E80&lt;Planilha2!$A$1, E80, "")</f>
        <v>45083</v>
      </c>
      <c r="H80" t="str">
        <f ca="1">VLOOKUP(RANDBETWEEN(1, 14), Planilha2!$B$5:$I$18, 2)</f>
        <v>Sofia Costa</v>
      </c>
      <c r="I80" t="s">
        <v>8</v>
      </c>
      <c r="J80">
        <f ca="1">E80-D80</f>
        <v>12</v>
      </c>
      <c r="K80" t="str">
        <f t="shared" si="27"/>
        <v>1 - Serviços e Insumos</v>
      </c>
      <c r="L80" t="s">
        <v>103</v>
      </c>
      <c r="M80" t="str">
        <f ca="1">H80</f>
        <v>Sofia Costa</v>
      </c>
      <c r="N80" t="str" cm="1">
        <f t="array" aca="1" ref="N80" ca="1">_xlfn.IFS(COUNTBLANK(G80:G92)=13,"PENDENTE", COUNTBLANK(G80:G92)&gt;0,"EM ANDAMENTO", COUNTBLANK(G80:G92)=0,"CONCLUÍDA")</f>
        <v>CONCLUÍDA</v>
      </c>
    </row>
    <row r="81" spans="1:14" x14ac:dyDescent="0.3">
      <c r="A81" t="s">
        <v>138</v>
      </c>
      <c r="B81" t="str">
        <f>B80</f>
        <v>AGR07</v>
      </c>
      <c r="C81" t="s">
        <v>13</v>
      </c>
      <c r="D81" s="1">
        <f ca="1">E80</f>
        <v>45083</v>
      </c>
      <c r="E81" s="1">
        <f ca="1">D81+RANDBETWEEN(1,4)</f>
        <v>45084</v>
      </c>
      <c r="F81" s="1">
        <f ca="1">IF(D81&lt;Planilha2!$A$1, D81, "")</f>
        <v>45083</v>
      </c>
      <c r="G81" s="1">
        <f ca="1">IF(E81&lt;Planilha2!$A$1, E81, "")</f>
        <v>45084</v>
      </c>
      <c r="H81" t="str">
        <f ca="1">H68</f>
        <v>Carlos Pereira</v>
      </c>
      <c r="I81" t="s">
        <v>91</v>
      </c>
      <c r="J81">
        <f t="shared" ref="J81:J92" ca="1" si="32">E81-D81</f>
        <v>1</v>
      </c>
      <c r="K81" t="str">
        <f t="shared" si="27"/>
        <v>1 - Serviços e Insumos</v>
      </c>
      <c r="L81" t="str">
        <f>L80</f>
        <v>Defensivos — parte 1</v>
      </c>
      <c r="M81" t="str">
        <f ca="1">M80</f>
        <v>Sofia Costa</v>
      </c>
      <c r="N81" t="str">
        <f ca="1">N80</f>
        <v>CONCLUÍDA</v>
      </c>
    </row>
    <row r="82" spans="1:14" x14ac:dyDescent="0.3">
      <c r="A82" t="s">
        <v>138</v>
      </c>
      <c r="B82" t="str">
        <f t="shared" ref="B82:B92" si="33">B81</f>
        <v>AGR07</v>
      </c>
      <c r="C82" t="s">
        <v>14</v>
      </c>
      <c r="D82" s="1">
        <f ca="1">E81</f>
        <v>45084</v>
      </c>
      <c r="E82" s="1">
        <f ca="1">D82+RANDBETWEEN(0,3)</f>
        <v>45087</v>
      </c>
      <c r="F82" s="1">
        <f ca="1">IF(D82&lt;Planilha2!$A$1, D82, "")</f>
        <v>45084</v>
      </c>
      <c r="G82" s="1">
        <f ca="1">IF(E82&lt;Planilha2!$A$1, E82, "")</f>
        <v>45087</v>
      </c>
      <c r="H82" t="str">
        <f ca="1">VLOOKUP(RANDBETWEEN(1, 2), Planilha2!$B$5:$I$32, 4)</f>
        <v>Pedro Rodrigues</v>
      </c>
      <c r="I82" t="s">
        <v>92</v>
      </c>
      <c r="J82">
        <f t="shared" ca="1" si="32"/>
        <v>3</v>
      </c>
      <c r="K82" t="str">
        <f t="shared" si="27"/>
        <v>1 - Serviços e Insumos</v>
      </c>
      <c r="L82" t="str">
        <f t="shared" ref="L82:L92" si="34">L81</f>
        <v>Defensivos — parte 1</v>
      </c>
      <c r="M82" t="str">
        <f t="shared" ref="M82:M92" ca="1" si="35">M81</f>
        <v>Sofia Costa</v>
      </c>
      <c r="N82" t="str">
        <f t="shared" ref="N82:N92" ca="1" si="36">N81</f>
        <v>CONCLUÍDA</v>
      </c>
    </row>
    <row r="83" spans="1:14" x14ac:dyDescent="0.3">
      <c r="A83" t="s">
        <v>138</v>
      </c>
      <c r="B83" t="str">
        <f t="shared" si="33"/>
        <v>AGR07</v>
      </c>
      <c r="C83" t="s">
        <v>15</v>
      </c>
      <c r="D83" s="1">
        <f ca="1">E82</f>
        <v>45087</v>
      </c>
      <c r="E83" s="1">
        <f ca="1">D83+RANDBETWEEN(3,7)</f>
        <v>45092</v>
      </c>
      <c r="F83" s="1">
        <f ca="1">IF(D83&lt;Planilha2!$A$1, D83, "")</f>
        <v>45087</v>
      </c>
      <c r="G83" s="1">
        <f ca="1">IF(E83&lt;Planilha2!$A$1, E83, "")</f>
        <v>45092</v>
      </c>
      <c r="H83" t="str">
        <f ca="1">VLOOKUP(RANDBETWEEN(1, 3), Planilha2!$B$5:$I$32, 5)</f>
        <v>Fernanda Almeida</v>
      </c>
      <c r="I83" t="s">
        <v>93</v>
      </c>
      <c r="J83">
        <f t="shared" ca="1" si="32"/>
        <v>5</v>
      </c>
      <c r="K83" t="str">
        <f t="shared" si="27"/>
        <v>1 - Serviços e Insumos</v>
      </c>
      <c r="L83" t="str">
        <f t="shared" si="34"/>
        <v>Defensivos — parte 1</v>
      </c>
      <c r="M83" t="str">
        <f t="shared" ca="1" si="35"/>
        <v>Sofia Costa</v>
      </c>
      <c r="N83" t="str">
        <f t="shared" ca="1" si="36"/>
        <v>CONCLUÍDA</v>
      </c>
    </row>
    <row r="84" spans="1:14" x14ac:dyDescent="0.3">
      <c r="A84" t="s">
        <v>138</v>
      </c>
      <c r="B84" t="str">
        <f t="shared" si="33"/>
        <v>AGR07</v>
      </c>
      <c r="C84" t="s">
        <v>16</v>
      </c>
      <c r="D84" s="1">
        <f ca="1">E83</f>
        <v>45092</v>
      </c>
      <c r="E84" s="1">
        <f ca="1">D84+RANDBETWEEN(0,3)</f>
        <v>45094</v>
      </c>
      <c r="F84" s="1">
        <f ca="1">IF(D84&lt;Planilha2!$A$1, D84, "")</f>
        <v>45092</v>
      </c>
      <c r="G84" s="1">
        <f ca="1">IF(E84&lt;Planilha2!$A$1, E84, "")</f>
        <v>45094</v>
      </c>
      <c r="H84" t="str">
        <f ca="1">H81</f>
        <v>Carlos Pereira</v>
      </c>
      <c r="I84" t="s">
        <v>91</v>
      </c>
      <c r="J84">
        <f t="shared" ca="1" si="32"/>
        <v>2</v>
      </c>
      <c r="K84" t="str">
        <f t="shared" si="27"/>
        <v>1 - Serviços e Insumos</v>
      </c>
      <c r="L84" t="str">
        <f t="shared" si="34"/>
        <v>Defensivos — parte 1</v>
      </c>
      <c r="M84" t="str">
        <f t="shared" ca="1" si="35"/>
        <v>Sofia Costa</v>
      </c>
      <c r="N84" t="str">
        <f t="shared" ca="1" si="36"/>
        <v>CONCLUÍDA</v>
      </c>
    </row>
    <row r="85" spans="1:14" x14ac:dyDescent="0.3">
      <c r="A85" t="s">
        <v>138</v>
      </c>
      <c r="B85" t="str">
        <f t="shared" si="33"/>
        <v>AGR07</v>
      </c>
      <c r="C85" t="s">
        <v>17</v>
      </c>
      <c r="D85" s="1">
        <f ca="1">E84</f>
        <v>45094</v>
      </c>
      <c r="E85" s="1">
        <f ca="1">D85+RANDBETWEEN(1,5)</f>
        <v>45099</v>
      </c>
      <c r="F85" s="1">
        <f ca="1">IF(D85&lt;Planilha2!$A$1, D85, "")</f>
        <v>45094</v>
      </c>
      <c r="G85" s="1">
        <f ca="1">IF(E85&lt;Planilha2!$A$1, E85, "")</f>
        <v>45099</v>
      </c>
      <c r="H85" t="str">
        <f ca="1">VLOOKUP(RANDBETWEEN(1, 3), Planilha2!$B$5:$I$32, 6)</f>
        <v>Bruno Gomes</v>
      </c>
      <c r="I85" t="s">
        <v>95</v>
      </c>
      <c r="J85">
        <f t="shared" ca="1" si="32"/>
        <v>5</v>
      </c>
      <c r="K85" t="str">
        <f t="shared" si="27"/>
        <v>1 - Serviços e Insumos</v>
      </c>
      <c r="L85" t="str">
        <f t="shared" si="34"/>
        <v>Defensivos — parte 1</v>
      </c>
      <c r="M85" t="str">
        <f t="shared" ca="1" si="35"/>
        <v>Sofia Costa</v>
      </c>
      <c r="N85" t="str">
        <f t="shared" ca="1" si="36"/>
        <v>CONCLUÍDA</v>
      </c>
    </row>
    <row r="86" spans="1:14" x14ac:dyDescent="0.3">
      <c r="A86" t="s">
        <v>138</v>
      </c>
      <c r="B86" t="str">
        <f t="shared" si="33"/>
        <v>AGR07</v>
      </c>
      <c r="C86" t="s">
        <v>18</v>
      </c>
      <c r="D86" s="1">
        <f ca="1">E80+RANDBETWEEN(3,14)</f>
        <v>45088</v>
      </c>
      <c r="E86" s="1">
        <f ca="1">D86</f>
        <v>45088</v>
      </c>
      <c r="F86" s="1">
        <f ca="1">IF(D86&lt;Planilha2!$A$1, D86, "")</f>
        <v>45088</v>
      </c>
      <c r="G86" s="1">
        <f ca="1">IF(E86&lt;Planilha2!$A$1, E86, "")</f>
        <v>45088</v>
      </c>
      <c r="H86" t="str">
        <f ca="1">VLOOKUP(RANDBETWEEN(1, 2), Planilha2!$B$5:$I$32, 7)</f>
        <v>Felipe Ribeiro</v>
      </c>
      <c r="I86" t="s">
        <v>96</v>
      </c>
      <c r="J86">
        <f t="shared" ca="1" si="32"/>
        <v>0</v>
      </c>
      <c r="K86" t="str">
        <f t="shared" si="27"/>
        <v>1 - Serviços e Insumos</v>
      </c>
      <c r="L86" t="str">
        <f t="shared" si="34"/>
        <v>Defensivos — parte 1</v>
      </c>
      <c r="M86" t="str">
        <f t="shared" ca="1" si="35"/>
        <v>Sofia Costa</v>
      </c>
      <c r="N86" t="str">
        <f t="shared" ca="1" si="36"/>
        <v>CONCLUÍDA</v>
      </c>
    </row>
    <row r="87" spans="1:14" x14ac:dyDescent="0.3">
      <c r="A87" t="s">
        <v>138</v>
      </c>
      <c r="B87" t="str">
        <f t="shared" si="33"/>
        <v>AGR07</v>
      </c>
      <c r="C87" t="s">
        <v>19</v>
      </c>
      <c r="D87" s="1">
        <f ca="1">E86+RANDBETWEEN(7,21)</f>
        <v>45099</v>
      </c>
      <c r="E87" s="1">
        <f ca="1">D87+RANDBETWEEN(1,3)</f>
        <v>45101</v>
      </c>
      <c r="F87" s="1">
        <f ca="1">IF(D87&lt;Planilha2!$A$1, D87, "")</f>
        <v>45099</v>
      </c>
      <c r="G87" s="1">
        <f ca="1">IF(E87&lt;Planilha2!$A$1, E87, "")</f>
        <v>45101</v>
      </c>
      <c r="H87" t="str">
        <f ca="1">VLOOKUP(RANDBETWEEN(1, 3), Planilha2!$B$5:$I$32, 8)</f>
        <v>Eduardo Carvalho</v>
      </c>
      <c r="I87" t="s">
        <v>94</v>
      </c>
      <c r="J87">
        <f t="shared" ca="1" si="32"/>
        <v>2</v>
      </c>
      <c r="K87" t="str">
        <f t="shared" si="27"/>
        <v>1 - Serviços e Insumos</v>
      </c>
      <c r="L87" t="str">
        <f t="shared" si="34"/>
        <v>Defensivos — parte 1</v>
      </c>
      <c r="M87" t="str">
        <f t="shared" ca="1" si="35"/>
        <v>Sofia Costa</v>
      </c>
      <c r="N87" t="str">
        <f t="shared" ca="1" si="36"/>
        <v>CONCLUÍDA</v>
      </c>
    </row>
    <row r="88" spans="1:14" x14ac:dyDescent="0.3">
      <c r="A88" t="s">
        <v>138</v>
      </c>
      <c r="B88" t="str">
        <f t="shared" si="33"/>
        <v>AGR07</v>
      </c>
      <c r="C88" t="s">
        <v>20</v>
      </c>
      <c r="D88" s="1">
        <f ca="1">E87</f>
        <v>45101</v>
      </c>
      <c r="E88" s="1">
        <f ca="1">D88+RANDBETWEEN(1,3)</f>
        <v>45102</v>
      </c>
      <c r="F88" s="1">
        <f ca="1">IF(D88&lt;Planilha2!$A$1, D88, "")</f>
        <v>45101</v>
      </c>
      <c r="G88" s="1">
        <f ca="1">IF(E88&lt;Planilha2!$A$1, E88, "")</f>
        <v>45102</v>
      </c>
      <c r="H88" t="str">
        <f ca="1">H84</f>
        <v>Carlos Pereira</v>
      </c>
      <c r="I88" t="s">
        <v>91</v>
      </c>
      <c r="J88">
        <f t="shared" ca="1" si="32"/>
        <v>1</v>
      </c>
      <c r="K88" t="str">
        <f t="shared" si="27"/>
        <v>1 - Serviços e Insumos</v>
      </c>
      <c r="L88" t="str">
        <f t="shared" si="34"/>
        <v>Defensivos — parte 1</v>
      </c>
      <c r="M88" t="str">
        <f t="shared" ca="1" si="35"/>
        <v>Sofia Costa</v>
      </c>
      <c r="N88" t="str">
        <f t="shared" ca="1" si="36"/>
        <v>CONCLUÍDA</v>
      </c>
    </row>
    <row r="89" spans="1:14" x14ac:dyDescent="0.3">
      <c r="A89" t="s">
        <v>138</v>
      </c>
      <c r="B89" t="str">
        <f t="shared" si="33"/>
        <v>AGR07</v>
      </c>
      <c r="C89" t="s">
        <v>21</v>
      </c>
      <c r="D89" s="1">
        <f ca="1">E88</f>
        <v>45102</v>
      </c>
      <c r="E89" s="1">
        <f ca="1">D89+RANDBETWEEN(0,3)</f>
        <v>45104</v>
      </c>
      <c r="F89" s="1">
        <f ca="1">IF(D89&lt;Planilha2!$A$1, D89, "")</f>
        <v>45102</v>
      </c>
      <c r="G89" s="1">
        <f ca="1">IF(E89&lt;Planilha2!$A$1, E89, "")</f>
        <v>45104</v>
      </c>
      <c r="H89" t="str">
        <f ca="1">H87</f>
        <v>Eduardo Carvalho</v>
      </c>
      <c r="I89" t="s">
        <v>94</v>
      </c>
      <c r="J89">
        <f t="shared" ca="1" si="32"/>
        <v>2</v>
      </c>
      <c r="K89" t="str">
        <f t="shared" si="27"/>
        <v>1 - Serviços e Insumos</v>
      </c>
      <c r="L89" t="str">
        <f t="shared" si="34"/>
        <v>Defensivos — parte 1</v>
      </c>
      <c r="M89" t="str">
        <f t="shared" ca="1" si="35"/>
        <v>Sofia Costa</v>
      </c>
      <c r="N89" t="str">
        <f t="shared" ca="1" si="36"/>
        <v>CONCLUÍDA</v>
      </c>
    </row>
    <row r="90" spans="1:14" x14ac:dyDescent="0.3">
      <c r="A90" t="s">
        <v>138</v>
      </c>
      <c r="B90" t="str">
        <f t="shared" si="33"/>
        <v>AGR07</v>
      </c>
      <c r="C90" t="s">
        <v>22</v>
      </c>
      <c r="D90" s="1">
        <f ca="1">E89</f>
        <v>45104</v>
      </c>
      <c r="E90" s="1">
        <f ca="1">D90+RANDBETWEEN(0,3)</f>
        <v>45105</v>
      </c>
      <c r="F90" s="1">
        <f ca="1">IF(D90&lt;Planilha2!$A$1, D90, "")</f>
        <v>45104</v>
      </c>
      <c r="G90" s="1">
        <f ca="1">IF(E90&lt;Planilha2!$A$1, E90, "")</f>
        <v>45105</v>
      </c>
      <c r="H90" t="str">
        <f ca="1">H88</f>
        <v>Carlos Pereira</v>
      </c>
      <c r="I90" t="s">
        <v>91</v>
      </c>
      <c r="J90">
        <f t="shared" ca="1" si="32"/>
        <v>1</v>
      </c>
      <c r="K90" t="str">
        <f t="shared" si="27"/>
        <v>1 - Serviços e Insumos</v>
      </c>
      <c r="L90" t="str">
        <f t="shared" si="34"/>
        <v>Defensivos — parte 1</v>
      </c>
      <c r="M90" t="str">
        <f t="shared" ca="1" si="35"/>
        <v>Sofia Costa</v>
      </c>
      <c r="N90" t="str">
        <f t="shared" ca="1" si="36"/>
        <v>CONCLUÍDA</v>
      </c>
    </row>
    <row r="91" spans="1:14" x14ac:dyDescent="0.3">
      <c r="A91" t="s">
        <v>138</v>
      </c>
      <c r="B91" t="str">
        <f t="shared" si="33"/>
        <v>AGR07</v>
      </c>
      <c r="C91" t="s">
        <v>23</v>
      </c>
      <c r="D91" s="1">
        <f ca="1">E90</f>
        <v>45105</v>
      </c>
      <c r="E91" s="1">
        <f ca="1">D91+RANDBETWEEN(1,3)</f>
        <v>45107</v>
      </c>
      <c r="F91" s="1">
        <f ca="1">IF(D91&lt;Planilha2!$A$1, D91, "")</f>
        <v>45105</v>
      </c>
      <c r="G91" s="1">
        <f ca="1">IF(E91&lt;Planilha2!$A$1, E91, "")</f>
        <v>45107</v>
      </c>
      <c r="H91" t="str">
        <f ca="1">H85</f>
        <v>Bruno Gomes</v>
      </c>
      <c r="I91" t="s">
        <v>95</v>
      </c>
      <c r="J91">
        <f t="shared" ca="1" si="32"/>
        <v>2</v>
      </c>
      <c r="K91" t="str">
        <f t="shared" si="27"/>
        <v>1 - Serviços e Insumos</v>
      </c>
      <c r="L91" t="str">
        <f t="shared" si="34"/>
        <v>Defensivos — parte 1</v>
      </c>
      <c r="M91" t="str">
        <f t="shared" ca="1" si="35"/>
        <v>Sofia Costa</v>
      </c>
      <c r="N91" t="str">
        <f t="shared" ca="1" si="36"/>
        <v>CONCLUÍDA</v>
      </c>
    </row>
    <row r="92" spans="1:14" x14ac:dyDescent="0.3">
      <c r="A92" t="s">
        <v>138</v>
      </c>
      <c r="B92" t="str">
        <f t="shared" si="33"/>
        <v>AGR07</v>
      </c>
      <c r="C92" t="s">
        <v>24</v>
      </c>
      <c r="D92" s="1">
        <f ca="1">E91</f>
        <v>45107</v>
      </c>
      <c r="E92" s="1">
        <f ca="1">D92+RANDBETWEEN(0,3)</f>
        <v>45107</v>
      </c>
      <c r="F92" s="1">
        <f ca="1">IF(D92&lt;Planilha2!$A$1, D92, "")</f>
        <v>45107</v>
      </c>
      <c r="G92" s="1">
        <f ca="1">IF(E92&lt;Planilha2!$A$1, E92, "")</f>
        <v>45107</v>
      </c>
      <c r="H92" t="str">
        <f ca="1">H90</f>
        <v>Carlos Pereira</v>
      </c>
      <c r="I92" t="s">
        <v>91</v>
      </c>
      <c r="J92">
        <f t="shared" ca="1" si="32"/>
        <v>0</v>
      </c>
      <c r="K92" t="str">
        <f t="shared" si="27"/>
        <v>1 - Serviços e Insumos</v>
      </c>
      <c r="L92" t="str">
        <f t="shared" si="34"/>
        <v>Defensivos — parte 1</v>
      </c>
      <c r="M92" t="str">
        <f t="shared" ca="1" si="35"/>
        <v>Sofia Costa</v>
      </c>
      <c r="N92" t="str">
        <f t="shared" ca="1" si="36"/>
        <v>CONCLUÍDA</v>
      </c>
    </row>
    <row r="93" spans="1:14" x14ac:dyDescent="0.3">
      <c r="A93" t="s">
        <v>138</v>
      </c>
      <c r="B93" t="s">
        <v>126</v>
      </c>
      <c r="C93" t="s">
        <v>12</v>
      </c>
      <c r="D93" s="1">
        <f ca="1">E80+RANDBETWEEN(1,7)</f>
        <v>45085</v>
      </c>
      <c r="E93" s="1">
        <f ca="1">D93+RANDBETWEEN(7,14)</f>
        <v>45097</v>
      </c>
      <c r="F93" s="1">
        <f ca="1">IF(D93&lt;Planilha2!$A$1, D93, "")</f>
        <v>45085</v>
      </c>
      <c r="G93" s="1">
        <f ca="1">IF(E93&lt;Planilha2!$A$1, E93, "")</f>
        <v>45097</v>
      </c>
      <c r="H93" t="str">
        <f ca="1">H80</f>
        <v>Sofia Costa</v>
      </c>
      <c r="I93" t="s">
        <v>8</v>
      </c>
      <c r="J93">
        <f ca="1">E93-D93</f>
        <v>12</v>
      </c>
      <c r="K93" t="str">
        <f t="shared" si="27"/>
        <v>1 - Serviços e Insumos</v>
      </c>
      <c r="L93" t="s">
        <v>104</v>
      </c>
      <c r="M93" t="str">
        <f ca="1">H93</f>
        <v>Sofia Costa</v>
      </c>
      <c r="N93" t="str" cm="1">
        <f t="array" aca="1" ref="N93" ca="1">_xlfn.IFS(COUNTBLANK(G93:G105)=13,"PENDENTE", COUNTBLANK(G93:G105)&gt;0,"EM ANDAMENTO", COUNTBLANK(G93:G105)=0,"CONCLUÍDA")</f>
        <v>CONCLUÍDA</v>
      </c>
    </row>
    <row r="94" spans="1:14" x14ac:dyDescent="0.3">
      <c r="A94" t="s">
        <v>138</v>
      </c>
      <c r="B94" t="str">
        <f>B93</f>
        <v>AGR08</v>
      </c>
      <c r="C94" t="s">
        <v>13</v>
      </c>
      <c r="D94" s="1">
        <f ca="1">E93</f>
        <v>45097</v>
      </c>
      <c r="E94" s="1">
        <f ca="1">D94+RANDBETWEEN(1,4)</f>
        <v>45100</v>
      </c>
      <c r="F94" s="1">
        <f ca="1">IF(D94&lt;Planilha2!$A$1, D94, "")</f>
        <v>45097</v>
      </c>
      <c r="G94" s="1">
        <f ca="1">IF(E94&lt;Planilha2!$A$1, E94, "")</f>
        <v>45100</v>
      </c>
      <c r="H94" t="str">
        <f ca="1">H81</f>
        <v>Carlos Pereira</v>
      </c>
      <c r="I94" t="s">
        <v>91</v>
      </c>
      <c r="J94">
        <f t="shared" ref="J94:J105" ca="1" si="37">E94-D94</f>
        <v>3</v>
      </c>
      <c r="K94" t="str">
        <f t="shared" si="27"/>
        <v>1 - Serviços e Insumos</v>
      </c>
      <c r="L94" t="str">
        <f>L93</f>
        <v>Defensivos — parte 2</v>
      </c>
      <c r="M94" t="str">
        <f ca="1">M93</f>
        <v>Sofia Costa</v>
      </c>
      <c r="N94" t="str">
        <f ca="1">N93</f>
        <v>CONCLUÍDA</v>
      </c>
    </row>
    <row r="95" spans="1:14" x14ac:dyDescent="0.3">
      <c r="A95" t="s">
        <v>138</v>
      </c>
      <c r="B95" t="str">
        <f t="shared" ref="B95:B105" si="38">B94</f>
        <v>AGR08</v>
      </c>
      <c r="C95" t="s">
        <v>14</v>
      </c>
      <c r="D95" s="1">
        <f ca="1">E94</f>
        <v>45100</v>
      </c>
      <c r="E95" s="1">
        <f ca="1">D95+RANDBETWEEN(0,3)</f>
        <v>45101</v>
      </c>
      <c r="F95" s="1">
        <f ca="1">IF(D95&lt;Planilha2!$A$1, D95, "")</f>
        <v>45100</v>
      </c>
      <c r="G95" s="1">
        <f ca="1">IF(E95&lt;Planilha2!$A$1, E95, "")</f>
        <v>45101</v>
      </c>
      <c r="H95" t="str">
        <f ca="1">VLOOKUP(RANDBETWEEN(1, 2), Planilha2!$B$5:$I$32, 4)</f>
        <v>Pedro Rodrigues</v>
      </c>
      <c r="I95" t="s">
        <v>92</v>
      </c>
      <c r="J95">
        <f t="shared" ca="1" si="37"/>
        <v>1</v>
      </c>
      <c r="K95" t="str">
        <f t="shared" si="27"/>
        <v>1 - Serviços e Insumos</v>
      </c>
      <c r="L95" t="str">
        <f t="shared" ref="L95:L105" si="39">L94</f>
        <v>Defensivos — parte 2</v>
      </c>
      <c r="M95" t="str">
        <f t="shared" ref="M95:M105" ca="1" si="40">M94</f>
        <v>Sofia Costa</v>
      </c>
      <c r="N95" t="str">
        <f t="shared" ref="N95:N105" ca="1" si="41">N94</f>
        <v>CONCLUÍDA</v>
      </c>
    </row>
    <row r="96" spans="1:14" x14ac:dyDescent="0.3">
      <c r="A96" t="s">
        <v>138</v>
      </c>
      <c r="B96" t="str">
        <f t="shared" si="38"/>
        <v>AGR08</v>
      </c>
      <c r="C96" t="s">
        <v>15</v>
      </c>
      <c r="D96" s="1">
        <f ca="1">E95</f>
        <v>45101</v>
      </c>
      <c r="E96" s="1">
        <f ca="1">D96+RANDBETWEEN(3,7)</f>
        <v>45104</v>
      </c>
      <c r="F96" s="1">
        <f ca="1">IF(D96&lt;Planilha2!$A$1, D96, "")</f>
        <v>45101</v>
      </c>
      <c r="G96" s="1">
        <f ca="1">IF(E96&lt;Planilha2!$A$1, E96, "")</f>
        <v>45104</v>
      </c>
      <c r="H96" t="str">
        <f ca="1">VLOOKUP(RANDBETWEEN(1, 3), Planilha2!$B$5:$I$32, 5)</f>
        <v>Isabela Costa</v>
      </c>
      <c r="I96" t="s">
        <v>93</v>
      </c>
      <c r="J96">
        <f t="shared" ca="1" si="37"/>
        <v>3</v>
      </c>
      <c r="K96" t="str">
        <f t="shared" si="27"/>
        <v>1 - Serviços e Insumos</v>
      </c>
      <c r="L96" t="str">
        <f t="shared" si="39"/>
        <v>Defensivos — parte 2</v>
      </c>
      <c r="M96" t="str">
        <f t="shared" ca="1" si="40"/>
        <v>Sofia Costa</v>
      </c>
      <c r="N96" t="str">
        <f t="shared" ca="1" si="41"/>
        <v>CONCLUÍDA</v>
      </c>
    </row>
    <row r="97" spans="1:14" x14ac:dyDescent="0.3">
      <c r="A97" t="s">
        <v>138</v>
      </c>
      <c r="B97" t="str">
        <f t="shared" si="38"/>
        <v>AGR08</v>
      </c>
      <c r="C97" t="s">
        <v>16</v>
      </c>
      <c r="D97" s="1">
        <f ca="1">E96</f>
        <v>45104</v>
      </c>
      <c r="E97" s="1">
        <f ca="1">D97+RANDBETWEEN(0,3)</f>
        <v>45104</v>
      </c>
      <c r="F97" s="1">
        <f ca="1">IF(D97&lt;Planilha2!$A$1, D97, "")</f>
        <v>45104</v>
      </c>
      <c r="G97" s="1">
        <f ca="1">IF(E97&lt;Planilha2!$A$1, E97, "")</f>
        <v>45104</v>
      </c>
      <c r="H97" t="str">
        <f ca="1">H94</f>
        <v>Carlos Pereira</v>
      </c>
      <c r="I97" t="s">
        <v>91</v>
      </c>
      <c r="J97">
        <f t="shared" ca="1" si="37"/>
        <v>0</v>
      </c>
      <c r="K97" t="str">
        <f t="shared" si="27"/>
        <v>1 - Serviços e Insumos</v>
      </c>
      <c r="L97" t="str">
        <f t="shared" si="39"/>
        <v>Defensivos — parte 2</v>
      </c>
      <c r="M97" t="str">
        <f t="shared" ca="1" si="40"/>
        <v>Sofia Costa</v>
      </c>
      <c r="N97" t="str">
        <f t="shared" ca="1" si="41"/>
        <v>CONCLUÍDA</v>
      </c>
    </row>
    <row r="98" spans="1:14" x14ac:dyDescent="0.3">
      <c r="A98" t="s">
        <v>138</v>
      </c>
      <c r="B98" t="str">
        <f t="shared" si="38"/>
        <v>AGR08</v>
      </c>
      <c r="C98" t="s">
        <v>17</v>
      </c>
      <c r="D98" s="1">
        <f ca="1">E97</f>
        <v>45104</v>
      </c>
      <c r="E98" s="1">
        <f ca="1">D98+RANDBETWEEN(1,5)</f>
        <v>45106</v>
      </c>
      <c r="F98" s="1">
        <f ca="1">IF(D98&lt;Planilha2!$A$1, D98, "")</f>
        <v>45104</v>
      </c>
      <c r="G98" s="1">
        <f ca="1">IF(E98&lt;Planilha2!$A$1, E98, "")</f>
        <v>45106</v>
      </c>
      <c r="H98" t="str">
        <f ca="1">VLOOKUP(RANDBETWEEN(1, 3), Planilha2!$B$5:$I$32, 6)</f>
        <v>Rafael Ferreira</v>
      </c>
      <c r="I98" t="s">
        <v>95</v>
      </c>
      <c r="J98">
        <f t="shared" ca="1" si="37"/>
        <v>2</v>
      </c>
      <c r="K98" t="str">
        <f t="shared" si="27"/>
        <v>1 - Serviços e Insumos</v>
      </c>
      <c r="L98" t="str">
        <f t="shared" si="39"/>
        <v>Defensivos — parte 2</v>
      </c>
      <c r="M98" t="str">
        <f t="shared" ca="1" si="40"/>
        <v>Sofia Costa</v>
      </c>
      <c r="N98" t="str">
        <f t="shared" ca="1" si="41"/>
        <v>CONCLUÍDA</v>
      </c>
    </row>
    <row r="99" spans="1:14" x14ac:dyDescent="0.3">
      <c r="A99" t="s">
        <v>138</v>
      </c>
      <c r="B99" t="str">
        <f t="shared" si="38"/>
        <v>AGR08</v>
      </c>
      <c r="C99" t="s">
        <v>18</v>
      </c>
      <c r="D99" s="1">
        <f ca="1">E93+RANDBETWEEN(3,14)</f>
        <v>45101</v>
      </c>
      <c r="E99" s="1">
        <f ca="1">D99</f>
        <v>45101</v>
      </c>
      <c r="F99" s="1">
        <f ca="1">IF(D99&lt;Planilha2!$A$1, D99, "")</f>
        <v>45101</v>
      </c>
      <c r="G99" s="1">
        <f ca="1">IF(E99&lt;Planilha2!$A$1, E99, "")</f>
        <v>45101</v>
      </c>
      <c r="H99" t="str">
        <f ca="1">VLOOKUP(RANDBETWEEN(1, 2), Planilha2!$B$5:$I$32, 7)</f>
        <v>Felipe Ribeiro</v>
      </c>
      <c r="I99" t="s">
        <v>96</v>
      </c>
      <c r="J99">
        <f t="shared" ca="1" si="37"/>
        <v>0</v>
      </c>
      <c r="K99" t="str">
        <f t="shared" si="27"/>
        <v>1 - Serviços e Insumos</v>
      </c>
      <c r="L99" t="str">
        <f t="shared" si="39"/>
        <v>Defensivos — parte 2</v>
      </c>
      <c r="M99" t="str">
        <f t="shared" ca="1" si="40"/>
        <v>Sofia Costa</v>
      </c>
      <c r="N99" t="str">
        <f t="shared" ca="1" si="41"/>
        <v>CONCLUÍDA</v>
      </c>
    </row>
    <row r="100" spans="1:14" x14ac:dyDescent="0.3">
      <c r="A100" t="s">
        <v>138</v>
      </c>
      <c r="B100" t="str">
        <f t="shared" si="38"/>
        <v>AGR08</v>
      </c>
      <c r="C100" t="s">
        <v>19</v>
      </c>
      <c r="D100" s="1">
        <f ca="1">E99+RANDBETWEEN(7,21)</f>
        <v>45122</v>
      </c>
      <c r="E100" s="1">
        <f ca="1">D100+RANDBETWEEN(1,3)</f>
        <v>45125</v>
      </c>
      <c r="F100" s="1">
        <f ca="1">IF(D100&lt;Planilha2!$A$1, D100, "")</f>
        <v>45122</v>
      </c>
      <c r="G100" s="1">
        <f ca="1">IF(E100&lt;Planilha2!$A$1, E100, "")</f>
        <v>45125</v>
      </c>
      <c r="H100" t="str">
        <f ca="1">VLOOKUP(RANDBETWEEN(1, 3), Planilha2!$B$5:$I$32, 8)</f>
        <v>Eduardo Carvalho</v>
      </c>
      <c r="I100" t="s">
        <v>94</v>
      </c>
      <c r="J100">
        <f t="shared" ca="1" si="37"/>
        <v>3</v>
      </c>
      <c r="K100" t="str">
        <f t="shared" si="27"/>
        <v>1 - Serviços e Insumos</v>
      </c>
      <c r="L100" t="str">
        <f t="shared" si="39"/>
        <v>Defensivos — parte 2</v>
      </c>
      <c r="M100" t="str">
        <f t="shared" ca="1" si="40"/>
        <v>Sofia Costa</v>
      </c>
      <c r="N100" t="str">
        <f t="shared" ca="1" si="41"/>
        <v>CONCLUÍDA</v>
      </c>
    </row>
    <row r="101" spans="1:14" x14ac:dyDescent="0.3">
      <c r="A101" t="s">
        <v>138</v>
      </c>
      <c r="B101" t="str">
        <f t="shared" si="38"/>
        <v>AGR08</v>
      </c>
      <c r="C101" t="s">
        <v>20</v>
      </c>
      <c r="D101" s="1">
        <f ca="1">E100</f>
        <v>45125</v>
      </c>
      <c r="E101" s="1">
        <f ca="1">D101+RANDBETWEEN(1,3)</f>
        <v>45128</v>
      </c>
      <c r="F101" s="1">
        <f ca="1">IF(D101&lt;Planilha2!$A$1, D101, "")</f>
        <v>45125</v>
      </c>
      <c r="G101" s="1">
        <f ca="1">IF(E101&lt;Planilha2!$A$1, E101, "")</f>
        <v>45128</v>
      </c>
      <c r="H101" t="str">
        <f ca="1">H97</f>
        <v>Carlos Pereira</v>
      </c>
      <c r="I101" t="s">
        <v>91</v>
      </c>
      <c r="J101">
        <f t="shared" ca="1" si="37"/>
        <v>3</v>
      </c>
      <c r="K101" t="str">
        <f t="shared" si="27"/>
        <v>1 - Serviços e Insumos</v>
      </c>
      <c r="L101" t="str">
        <f t="shared" si="39"/>
        <v>Defensivos — parte 2</v>
      </c>
      <c r="M101" t="str">
        <f t="shared" ca="1" si="40"/>
        <v>Sofia Costa</v>
      </c>
      <c r="N101" t="str">
        <f t="shared" ca="1" si="41"/>
        <v>CONCLUÍDA</v>
      </c>
    </row>
    <row r="102" spans="1:14" x14ac:dyDescent="0.3">
      <c r="A102" t="s">
        <v>138</v>
      </c>
      <c r="B102" t="str">
        <f t="shared" si="38"/>
        <v>AGR08</v>
      </c>
      <c r="C102" t="s">
        <v>21</v>
      </c>
      <c r="D102" s="1">
        <f ca="1">E101</f>
        <v>45128</v>
      </c>
      <c r="E102" s="1">
        <f ca="1">D102+RANDBETWEEN(0,3)</f>
        <v>45128</v>
      </c>
      <c r="F102" s="1">
        <f ca="1">IF(D102&lt;Planilha2!$A$1, D102, "")</f>
        <v>45128</v>
      </c>
      <c r="G102" s="1">
        <f ca="1">IF(E102&lt;Planilha2!$A$1, E102, "")</f>
        <v>45128</v>
      </c>
      <c r="H102" t="str">
        <f ca="1">H100</f>
        <v>Eduardo Carvalho</v>
      </c>
      <c r="I102" t="s">
        <v>94</v>
      </c>
      <c r="J102">
        <f t="shared" ca="1" si="37"/>
        <v>0</v>
      </c>
      <c r="K102" t="str">
        <f t="shared" si="27"/>
        <v>1 - Serviços e Insumos</v>
      </c>
      <c r="L102" t="str">
        <f t="shared" si="39"/>
        <v>Defensivos — parte 2</v>
      </c>
      <c r="M102" t="str">
        <f t="shared" ca="1" si="40"/>
        <v>Sofia Costa</v>
      </c>
      <c r="N102" t="str">
        <f t="shared" ca="1" si="41"/>
        <v>CONCLUÍDA</v>
      </c>
    </row>
    <row r="103" spans="1:14" x14ac:dyDescent="0.3">
      <c r="A103" t="s">
        <v>138</v>
      </c>
      <c r="B103" t="str">
        <f t="shared" si="38"/>
        <v>AGR08</v>
      </c>
      <c r="C103" t="s">
        <v>22</v>
      </c>
      <c r="D103" s="1">
        <f ca="1">E102</f>
        <v>45128</v>
      </c>
      <c r="E103" s="1">
        <f ca="1">D103+RANDBETWEEN(0,3)</f>
        <v>45130</v>
      </c>
      <c r="F103" s="1">
        <f ca="1">IF(D103&lt;Planilha2!$A$1, D103, "")</f>
        <v>45128</v>
      </c>
      <c r="G103" s="1">
        <f ca="1">IF(E103&lt;Planilha2!$A$1, E103, "")</f>
        <v>45130</v>
      </c>
      <c r="H103" t="str">
        <f ca="1">H101</f>
        <v>Carlos Pereira</v>
      </c>
      <c r="I103" t="s">
        <v>91</v>
      </c>
      <c r="J103">
        <f t="shared" ca="1" si="37"/>
        <v>2</v>
      </c>
      <c r="K103" t="str">
        <f t="shared" si="27"/>
        <v>1 - Serviços e Insumos</v>
      </c>
      <c r="L103" t="str">
        <f t="shared" si="39"/>
        <v>Defensivos — parte 2</v>
      </c>
      <c r="M103" t="str">
        <f t="shared" ca="1" si="40"/>
        <v>Sofia Costa</v>
      </c>
      <c r="N103" t="str">
        <f t="shared" ca="1" si="41"/>
        <v>CONCLUÍDA</v>
      </c>
    </row>
    <row r="104" spans="1:14" x14ac:dyDescent="0.3">
      <c r="A104" t="s">
        <v>138</v>
      </c>
      <c r="B104" t="str">
        <f t="shared" si="38"/>
        <v>AGR08</v>
      </c>
      <c r="C104" t="s">
        <v>23</v>
      </c>
      <c r="D104" s="1">
        <f ca="1">E103</f>
        <v>45130</v>
      </c>
      <c r="E104" s="1">
        <f ca="1">D104+RANDBETWEEN(1,3)</f>
        <v>45131</v>
      </c>
      <c r="F104" s="1">
        <f ca="1">IF(D104&lt;Planilha2!$A$1, D104, "")</f>
        <v>45130</v>
      </c>
      <c r="G104" s="1">
        <f ca="1">IF(E104&lt;Planilha2!$A$1, E104, "")</f>
        <v>45131</v>
      </c>
      <c r="H104" t="str">
        <f ca="1">H98</f>
        <v>Rafael Ferreira</v>
      </c>
      <c r="I104" t="s">
        <v>95</v>
      </c>
      <c r="J104">
        <f t="shared" ca="1" si="37"/>
        <v>1</v>
      </c>
      <c r="K104" t="str">
        <f t="shared" si="27"/>
        <v>1 - Serviços e Insumos</v>
      </c>
      <c r="L104" t="str">
        <f t="shared" si="39"/>
        <v>Defensivos — parte 2</v>
      </c>
      <c r="M104" t="str">
        <f t="shared" ca="1" si="40"/>
        <v>Sofia Costa</v>
      </c>
      <c r="N104" t="str">
        <f t="shared" ca="1" si="41"/>
        <v>CONCLUÍDA</v>
      </c>
    </row>
    <row r="105" spans="1:14" x14ac:dyDescent="0.3">
      <c r="A105" t="s">
        <v>138</v>
      </c>
      <c r="B105" t="str">
        <f t="shared" si="38"/>
        <v>AGR08</v>
      </c>
      <c r="C105" t="s">
        <v>24</v>
      </c>
      <c r="D105" s="1">
        <f ca="1">E104</f>
        <v>45131</v>
      </c>
      <c r="E105" s="1">
        <f ca="1">D105+RANDBETWEEN(0,3)</f>
        <v>45134</v>
      </c>
      <c r="F105" s="1">
        <f ca="1">IF(D105&lt;Planilha2!$A$1, D105, "")</f>
        <v>45131</v>
      </c>
      <c r="G105" s="1">
        <f ca="1">IF(E105&lt;Planilha2!$A$1, E105, "")</f>
        <v>45134</v>
      </c>
      <c r="H105" t="str">
        <f ca="1">H103</f>
        <v>Carlos Pereira</v>
      </c>
      <c r="I105" t="s">
        <v>91</v>
      </c>
      <c r="J105">
        <f t="shared" ca="1" si="37"/>
        <v>3</v>
      </c>
      <c r="K105" t="str">
        <f t="shared" si="27"/>
        <v>1 - Serviços e Insumos</v>
      </c>
      <c r="L105" t="str">
        <f t="shared" si="39"/>
        <v>Defensivos — parte 2</v>
      </c>
      <c r="M105" t="str">
        <f t="shared" ca="1" si="40"/>
        <v>Sofia Costa</v>
      </c>
      <c r="N105" t="str">
        <f t="shared" ca="1" si="41"/>
        <v>CONCLUÍDA</v>
      </c>
    </row>
    <row r="106" spans="1:14" x14ac:dyDescent="0.3">
      <c r="A106" t="s">
        <v>138</v>
      </c>
      <c r="B106" t="s">
        <v>127</v>
      </c>
      <c r="C106" t="s">
        <v>12</v>
      </c>
      <c r="D106" s="1">
        <f ca="1">E93+1</f>
        <v>45098</v>
      </c>
      <c r="E106" s="1">
        <f ca="1">D106+RANDBETWEEN(7,14)</f>
        <v>45110</v>
      </c>
      <c r="F106" s="1">
        <f ca="1">IF(D106&lt;Planilha2!$A$1, D106, "")</f>
        <v>45098</v>
      </c>
      <c r="G106" s="1">
        <f ca="1">IF(E106&lt;Planilha2!$A$1, E106, "")</f>
        <v>45110</v>
      </c>
      <c r="H106" t="str">
        <f ca="1">H93</f>
        <v>Sofia Costa</v>
      </c>
      <c r="I106" t="s">
        <v>8</v>
      </c>
      <c r="J106">
        <f ca="1">E106-D106</f>
        <v>12</v>
      </c>
      <c r="K106" t="str">
        <f t="shared" si="27"/>
        <v>1 - Serviços e Insumos</v>
      </c>
      <c r="L106" t="s">
        <v>105</v>
      </c>
      <c r="M106" t="str">
        <f ca="1">H106</f>
        <v>Sofia Costa</v>
      </c>
      <c r="N106" t="str" cm="1">
        <f t="array" aca="1" ref="N106" ca="1">_xlfn.IFS(COUNTBLANK(G106:G118)=13,"PENDENTE", COUNTBLANK(G106:G118)&gt;0,"EM ANDAMENTO", COUNTBLANK(G106:G118)=0,"CONCLUÍDA")</f>
        <v>CONCLUÍDA</v>
      </c>
    </row>
    <row r="107" spans="1:14" x14ac:dyDescent="0.3">
      <c r="A107" t="s">
        <v>138</v>
      </c>
      <c r="B107" t="str">
        <f>B106</f>
        <v>AGR09</v>
      </c>
      <c r="C107" t="s">
        <v>13</v>
      </c>
      <c r="D107" s="1">
        <f ca="1">E106</f>
        <v>45110</v>
      </c>
      <c r="E107" s="1">
        <f ca="1">D107+RANDBETWEEN(1,4)</f>
        <v>45111</v>
      </c>
      <c r="F107" s="1">
        <f ca="1">IF(D107&lt;Planilha2!$A$1, D107, "")</f>
        <v>45110</v>
      </c>
      <c r="G107" s="1">
        <f ca="1">IF(E107&lt;Planilha2!$A$1, E107, "")</f>
        <v>45111</v>
      </c>
      <c r="H107" t="str">
        <f ca="1">H94</f>
        <v>Carlos Pereira</v>
      </c>
      <c r="I107" t="s">
        <v>91</v>
      </c>
      <c r="J107">
        <f t="shared" ref="J107:J118" ca="1" si="42">E107-D107</f>
        <v>1</v>
      </c>
      <c r="K107" t="str">
        <f t="shared" si="27"/>
        <v>1 - Serviços e Insumos</v>
      </c>
      <c r="L107" t="str">
        <f>L106</f>
        <v>Defensivos — parte 3</v>
      </c>
      <c r="M107" t="str">
        <f ca="1">M106</f>
        <v>Sofia Costa</v>
      </c>
      <c r="N107" t="str">
        <f ca="1">N106</f>
        <v>CONCLUÍDA</v>
      </c>
    </row>
    <row r="108" spans="1:14" x14ac:dyDescent="0.3">
      <c r="A108" t="s">
        <v>138</v>
      </c>
      <c r="B108" t="str">
        <f t="shared" ref="B108:B118" si="43">B107</f>
        <v>AGR09</v>
      </c>
      <c r="C108" t="s">
        <v>14</v>
      </c>
      <c r="D108" s="1">
        <f ca="1">E107</f>
        <v>45111</v>
      </c>
      <c r="E108" s="1">
        <f ca="1">D108+RANDBETWEEN(0,3)</f>
        <v>45114</v>
      </c>
      <c r="F108" s="1">
        <f ca="1">IF(D108&lt;Planilha2!$A$1, D108, "")</f>
        <v>45111</v>
      </c>
      <c r="G108" s="1">
        <f ca="1">IF(E108&lt;Planilha2!$A$1, E108, "")</f>
        <v>45114</v>
      </c>
      <c r="H108" t="str">
        <f ca="1">VLOOKUP(RANDBETWEEN(1, 2), Planilha2!$B$5:$I$32, 4)</f>
        <v>Pedro Rodrigues</v>
      </c>
      <c r="I108" t="s">
        <v>92</v>
      </c>
      <c r="J108">
        <f t="shared" ca="1" si="42"/>
        <v>3</v>
      </c>
      <c r="K108" t="str">
        <f t="shared" si="27"/>
        <v>1 - Serviços e Insumos</v>
      </c>
      <c r="L108" t="str">
        <f t="shared" ref="L108:L118" si="44">L107</f>
        <v>Defensivos — parte 3</v>
      </c>
      <c r="M108" t="str">
        <f t="shared" ref="M108:M118" ca="1" si="45">M107</f>
        <v>Sofia Costa</v>
      </c>
      <c r="N108" t="str">
        <f t="shared" ref="N108:N118" ca="1" si="46">N107</f>
        <v>CONCLUÍDA</v>
      </c>
    </row>
    <row r="109" spans="1:14" x14ac:dyDescent="0.3">
      <c r="A109" t="s">
        <v>138</v>
      </c>
      <c r="B109" t="str">
        <f t="shared" si="43"/>
        <v>AGR09</v>
      </c>
      <c r="C109" t="s">
        <v>15</v>
      </c>
      <c r="D109" s="1">
        <f ca="1">E108</f>
        <v>45114</v>
      </c>
      <c r="E109" s="1">
        <f ca="1">D109+RANDBETWEEN(3,7)</f>
        <v>45118</v>
      </c>
      <c r="F109" s="1">
        <f ca="1">IF(D109&lt;Planilha2!$A$1, D109, "")</f>
        <v>45114</v>
      </c>
      <c r="G109" s="1">
        <f ca="1">IF(E109&lt;Planilha2!$A$1, E109, "")</f>
        <v>45118</v>
      </c>
      <c r="H109" t="str">
        <f ca="1">VLOOKUP(RANDBETWEEN(1, 3), Planilha2!$B$5:$I$32, 5)</f>
        <v>Fernanda Almeida</v>
      </c>
      <c r="I109" t="s">
        <v>93</v>
      </c>
      <c r="J109">
        <f t="shared" ca="1" si="42"/>
        <v>4</v>
      </c>
      <c r="K109" t="str">
        <f t="shared" si="27"/>
        <v>1 - Serviços e Insumos</v>
      </c>
      <c r="L109" t="str">
        <f t="shared" si="44"/>
        <v>Defensivos — parte 3</v>
      </c>
      <c r="M109" t="str">
        <f t="shared" ca="1" si="45"/>
        <v>Sofia Costa</v>
      </c>
      <c r="N109" t="str">
        <f t="shared" ca="1" si="46"/>
        <v>CONCLUÍDA</v>
      </c>
    </row>
    <row r="110" spans="1:14" x14ac:dyDescent="0.3">
      <c r="A110" t="s">
        <v>138</v>
      </c>
      <c r="B110" t="str">
        <f t="shared" si="43"/>
        <v>AGR09</v>
      </c>
      <c r="C110" t="s">
        <v>16</v>
      </c>
      <c r="D110" s="1">
        <f ca="1">E109</f>
        <v>45118</v>
      </c>
      <c r="E110" s="1">
        <f ca="1">D110+RANDBETWEEN(0,3)</f>
        <v>45118</v>
      </c>
      <c r="F110" s="1">
        <f ca="1">IF(D110&lt;Planilha2!$A$1, D110, "")</f>
        <v>45118</v>
      </c>
      <c r="G110" s="1">
        <f ca="1">IF(E110&lt;Planilha2!$A$1, E110, "")</f>
        <v>45118</v>
      </c>
      <c r="H110" t="str">
        <f ca="1">H107</f>
        <v>Carlos Pereira</v>
      </c>
      <c r="I110" t="s">
        <v>91</v>
      </c>
      <c r="J110">
        <f t="shared" ca="1" si="42"/>
        <v>0</v>
      </c>
      <c r="K110" t="str">
        <f t="shared" si="27"/>
        <v>1 - Serviços e Insumos</v>
      </c>
      <c r="L110" t="str">
        <f t="shared" si="44"/>
        <v>Defensivos — parte 3</v>
      </c>
      <c r="M110" t="str">
        <f t="shared" ca="1" si="45"/>
        <v>Sofia Costa</v>
      </c>
      <c r="N110" t="str">
        <f t="shared" ca="1" si="46"/>
        <v>CONCLUÍDA</v>
      </c>
    </row>
    <row r="111" spans="1:14" x14ac:dyDescent="0.3">
      <c r="A111" t="s">
        <v>138</v>
      </c>
      <c r="B111" t="str">
        <f t="shared" si="43"/>
        <v>AGR09</v>
      </c>
      <c r="C111" t="s">
        <v>17</v>
      </c>
      <c r="D111" s="1">
        <f ca="1">E110</f>
        <v>45118</v>
      </c>
      <c r="E111" s="1">
        <f ca="1">D111+RANDBETWEEN(1,5)</f>
        <v>45123</v>
      </c>
      <c r="F111" s="1">
        <f ca="1">IF(D111&lt;Planilha2!$A$1, D111, "")</f>
        <v>45118</v>
      </c>
      <c r="G111" s="1">
        <f ca="1">IF(E111&lt;Planilha2!$A$1, E111, "")</f>
        <v>45123</v>
      </c>
      <c r="H111" t="str">
        <f ca="1">VLOOKUP(RANDBETWEEN(1, 3), Planilha2!$B$5:$I$32, 6)</f>
        <v>Bruno Gomes</v>
      </c>
      <c r="I111" t="s">
        <v>95</v>
      </c>
      <c r="J111">
        <f t="shared" ca="1" si="42"/>
        <v>5</v>
      </c>
      <c r="K111" t="str">
        <f t="shared" si="27"/>
        <v>1 - Serviços e Insumos</v>
      </c>
      <c r="L111" t="str">
        <f t="shared" si="44"/>
        <v>Defensivos — parte 3</v>
      </c>
      <c r="M111" t="str">
        <f t="shared" ca="1" si="45"/>
        <v>Sofia Costa</v>
      </c>
      <c r="N111" t="str">
        <f t="shared" ca="1" si="46"/>
        <v>CONCLUÍDA</v>
      </c>
    </row>
    <row r="112" spans="1:14" x14ac:dyDescent="0.3">
      <c r="A112" t="s">
        <v>138</v>
      </c>
      <c r="B112" t="str">
        <f t="shared" si="43"/>
        <v>AGR09</v>
      </c>
      <c r="C112" t="s">
        <v>18</v>
      </c>
      <c r="D112" s="1">
        <f ca="1">E106+RANDBETWEEN(3,14)</f>
        <v>45117</v>
      </c>
      <c r="E112" s="1">
        <f ca="1">D112</f>
        <v>45117</v>
      </c>
      <c r="F112" s="1">
        <f ca="1">IF(D112&lt;Planilha2!$A$1, D112, "")</f>
        <v>45117</v>
      </c>
      <c r="G112" s="1">
        <f ca="1">IF(E112&lt;Planilha2!$A$1, E112, "")</f>
        <v>45117</v>
      </c>
      <c r="H112" t="str">
        <f ca="1">VLOOKUP(RANDBETWEEN(1, 2), Planilha2!$B$5:$I$32, 7)</f>
        <v>Gabriela Lima</v>
      </c>
      <c r="I112" t="s">
        <v>96</v>
      </c>
      <c r="J112">
        <f t="shared" ca="1" si="42"/>
        <v>0</v>
      </c>
      <c r="K112" t="str">
        <f t="shared" si="27"/>
        <v>1 - Serviços e Insumos</v>
      </c>
      <c r="L112" t="str">
        <f t="shared" si="44"/>
        <v>Defensivos — parte 3</v>
      </c>
      <c r="M112" t="str">
        <f t="shared" ca="1" si="45"/>
        <v>Sofia Costa</v>
      </c>
      <c r="N112" t="str">
        <f t="shared" ca="1" si="46"/>
        <v>CONCLUÍDA</v>
      </c>
    </row>
    <row r="113" spans="1:14" x14ac:dyDescent="0.3">
      <c r="A113" t="s">
        <v>138</v>
      </c>
      <c r="B113" t="str">
        <f t="shared" si="43"/>
        <v>AGR09</v>
      </c>
      <c r="C113" t="s">
        <v>19</v>
      </c>
      <c r="D113" s="1">
        <f ca="1">E112+RANDBETWEEN(7,21)</f>
        <v>45133</v>
      </c>
      <c r="E113" s="1">
        <f ca="1">D113+RANDBETWEEN(1,3)</f>
        <v>45136</v>
      </c>
      <c r="F113" s="1">
        <f ca="1">IF(D113&lt;Planilha2!$A$1, D113, "")</f>
        <v>45133</v>
      </c>
      <c r="G113" s="1">
        <f ca="1">IF(E113&lt;Planilha2!$A$1, E113, "")</f>
        <v>45136</v>
      </c>
      <c r="H113" t="str">
        <f ca="1">VLOOKUP(RANDBETWEEN(1, 3), Planilha2!$B$5:$I$32, 8)</f>
        <v>Luiza Andrade</v>
      </c>
      <c r="I113" t="s">
        <v>94</v>
      </c>
      <c r="J113">
        <f t="shared" ca="1" si="42"/>
        <v>3</v>
      </c>
      <c r="K113" t="str">
        <f t="shared" si="27"/>
        <v>1 - Serviços e Insumos</v>
      </c>
      <c r="L113" t="str">
        <f t="shared" si="44"/>
        <v>Defensivos — parte 3</v>
      </c>
      <c r="M113" t="str">
        <f t="shared" ca="1" si="45"/>
        <v>Sofia Costa</v>
      </c>
      <c r="N113" t="str">
        <f t="shared" ca="1" si="46"/>
        <v>CONCLUÍDA</v>
      </c>
    </row>
    <row r="114" spans="1:14" x14ac:dyDescent="0.3">
      <c r="A114" t="s">
        <v>138</v>
      </c>
      <c r="B114" t="str">
        <f t="shared" si="43"/>
        <v>AGR09</v>
      </c>
      <c r="C114" t="s">
        <v>20</v>
      </c>
      <c r="D114" s="1">
        <f ca="1">E113</f>
        <v>45136</v>
      </c>
      <c r="E114" s="1">
        <f ca="1">D114+RANDBETWEEN(1,3)</f>
        <v>45138</v>
      </c>
      <c r="F114" s="1">
        <f ca="1">IF(D114&lt;Planilha2!$A$1, D114, "")</f>
        <v>45136</v>
      </c>
      <c r="G114" s="1">
        <f ca="1">IF(E114&lt;Planilha2!$A$1, E114, "")</f>
        <v>45138</v>
      </c>
      <c r="H114" t="str">
        <f ca="1">H110</f>
        <v>Carlos Pereira</v>
      </c>
      <c r="I114" t="s">
        <v>91</v>
      </c>
      <c r="J114">
        <f t="shared" ca="1" si="42"/>
        <v>2</v>
      </c>
      <c r="K114" t="str">
        <f t="shared" si="27"/>
        <v>1 - Serviços e Insumos</v>
      </c>
      <c r="L114" t="str">
        <f t="shared" si="44"/>
        <v>Defensivos — parte 3</v>
      </c>
      <c r="M114" t="str">
        <f t="shared" ca="1" si="45"/>
        <v>Sofia Costa</v>
      </c>
      <c r="N114" t="str">
        <f t="shared" ca="1" si="46"/>
        <v>CONCLUÍDA</v>
      </c>
    </row>
    <row r="115" spans="1:14" x14ac:dyDescent="0.3">
      <c r="A115" t="s">
        <v>138</v>
      </c>
      <c r="B115" t="str">
        <f t="shared" si="43"/>
        <v>AGR09</v>
      </c>
      <c r="C115" t="s">
        <v>21</v>
      </c>
      <c r="D115" s="1">
        <f ca="1">E114</f>
        <v>45138</v>
      </c>
      <c r="E115" s="1">
        <f ca="1">D115+RANDBETWEEN(0,3)</f>
        <v>45138</v>
      </c>
      <c r="F115" s="1">
        <f ca="1">IF(D115&lt;Planilha2!$A$1, D115, "")</f>
        <v>45138</v>
      </c>
      <c r="G115" s="1">
        <f ca="1">IF(E115&lt;Planilha2!$A$1, E115, "")</f>
        <v>45138</v>
      </c>
      <c r="H115" t="str">
        <f ca="1">H113</f>
        <v>Luiza Andrade</v>
      </c>
      <c r="I115" t="s">
        <v>94</v>
      </c>
      <c r="J115">
        <f t="shared" ca="1" si="42"/>
        <v>0</v>
      </c>
      <c r="K115" t="str">
        <f t="shared" si="27"/>
        <v>1 - Serviços e Insumos</v>
      </c>
      <c r="L115" t="str">
        <f t="shared" si="44"/>
        <v>Defensivos — parte 3</v>
      </c>
      <c r="M115" t="str">
        <f t="shared" ca="1" si="45"/>
        <v>Sofia Costa</v>
      </c>
      <c r="N115" t="str">
        <f t="shared" ca="1" si="46"/>
        <v>CONCLUÍDA</v>
      </c>
    </row>
    <row r="116" spans="1:14" x14ac:dyDescent="0.3">
      <c r="A116" t="s">
        <v>138</v>
      </c>
      <c r="B116" t="str">
        <f t="shared" si="43"/>
        <v>AGR09</v>
      </c>
      <c r="C116" t="s">
        <v>22</v>
      </c>
      <c r="D116" s="1">
        <f ca="1">E115</f>
        <v>45138</v>
      </c>
      <c r="E116" s="1">
        <f ca="1">D116+RANDBETWEEN(0,3)</f>
        <v>45139</v>
      </c>
      <c r="F116" s="1">
        <f ca="1">IF(D116&lt;Planilha2!$A$1, D116, "")</f>
        <v>45138</v>
      </c>
      <c r="G116" s="1">
        <f ca="1">IF(E116&lt;Planilha2!$A$1, E116, "")</f>
        <v>45139</v>
      </c>
      <c r="H116" t="str">
        <f ca="1">H114</f>
        <v>Carlos Pereira</v>
      </c>
      <c r="I116" t="s">
        <v>91</v>
      </c>
      <c r="J116">
        <f t="shared" ca="1" si="42"/>
        <v>1</v>
      </c>
      <c r="K116" t="str">
        <f t="shared" si="27"/>
        <v>1 - Serviços e Insumos</v>
      </c>
      <c r="L116" t="str">
        <f t="shared" si="44"/>
        <v>Defensivos — parte 3</v>
      </c>
      <c r="M116" t="str">
        <f t="shared" ca="1" si="45"/>
        <v>Sofia Costa</v>
      </c>
      <c r="N116" t="str">
        <f t="shared" ca="1" si="46"/>
        <v>CONCLUÍDA</v>
      </c>
    </row>
    <row r="117" spans="1:14" x14ac:dyDescent="0.3">
      <c r="A117" t="s">
        <v>138</v>
      </c>
      <c r="B117" t="str">
        <f t="shared" si="43"/>
        <v>AGR09</v>
      </c>
      <c r="C117" t="s">
        <v>23</v>
      </c>
      <c r="D117" s="1">
        <f ca="1">E116</f>
        <v>45139</v>
      </c>
      <c r="E117" s="1">
        <f ca="1">D117+RANDBETWEEN(1,3)</f>
        <v>45142</v>
      </c>
      <c r="F117" s="1">
        <f ca="1">IF(D117&lt;Planilha2!$A$1, D117, "")</f>
        <v>45139</v>
      </c>
      <c r="G117" s="1">
        <f ca="1">IF(E117&lt;Planilha2!$A$1, E117, "")</f>
        <v>45142</v>
      </c>
      <c r="H117" t="str">
        <f ca="1">H111</f>
        <v>Bruno Gomes</v>
      </c>
      <c r="I117" t="s">
        <v>95</v>
      </c>
      <c r="J117">
        <f t="shared" ca="1" si="42"/>
        <v>3</v>
      </c>
      <c r="K117" t="str">
        <f t="shared" si="27"/>
        <v>1 - Serviços e Insumos</v>
      </c>
      <c r="L117" t="str">
        <f t="shared" si="44"/>
        <v>Defensivos — parte 3</v>
      </c>
      <c r="M117" t="str">
        <f t="shared" ca="1" si="45"/>
        <v>Sofia Costa</v>
      </c>
      <c r="N117" t="str">
        <f t="shared" ca="1" si="46"/>
        <v>CONCLUÍDA</v>
      </c>
    </row>
    <row r="118" spans="1:14" x14ac:dyDescent="0.3">
      <c r="A118" t="s">
        <v>138</v>
      </c>
      <c r="B118" t="str">
        <f t="shared" si="43"/>
        <v>AGR09</v>
      </c>
      <c r="C118" t="s">
        <v>24</v>
      </c>
      <c r="D118" s="1">
        <f ca="1">E117</f>
        <v>45142</v>
      </c>
      <c r="E118" s="1">
        <f ca="1">D118+RANDBETWEEN(0,3)</f>
        <v>45142</v>
      </c>
      <c r="F118" s="1">
        <f ca="1">IF(D118&lt;Planilha2!$A$1, D118, "")</f>
        <v>45142</v>
      </c>
      <c r="G118" s="1">
        <f ca="1">IF(E118&lt;Planilha2!$A$1, E118, "")</f>
        <v>45142</v>
      </c>
      <c r="H118" t="str">
        <f ca="1">H116</f>
        <v>Carlos Pereira</v>
      </c>
      <c r="I118" t="s">
        <v>91</v>
      </c>
      <c r="J118">
        <f t="shared" ca="1" si="42"/>
        <v>0</v>
      </c>
      <c r="K118" t="str">
        <f t="shared" si="27"/>
        <v>1 - Serviços e Insumos</v>
      </c>
      <c r="L118" t="str">
        <f t="shared" si="44"/>
        <v>Defensivos — parte 3</v>
      </c>
      <c r="M118" t="str">
        <f t="shared" ca="1" si="45"/>
        <v>Sofia Costa</v>
      </c>
      <c r="N118" t="str">
        <f t="shared" ca="1" si="46"/>
        <v>CONCLUÍDA</v>
      </c>
    </row>
    <row r="119" spans="1:14" x14ac:dyDescent="0.3">
      <c r="A119" t="s">
        <v>138</v>
      </c>
      <c r="B119" t="s">
        <v>128</v>
      </c>
      <c r="C119" t="s">
        <v>12</v>
      </c>
      <c r="D119" s="1">
        <v>45085</v>
      </c>
      <c r="E119" s="1">
        <f ca="1">D119+RANDBETWEEN(7,14)</f>
        <v>45099</v>
      </c>
      <c r="F119" s="1">
        <f>IF(D119&lt;Planilha2!$A$1, D119, "")</f>
        <v>45085</v>
      </c>
      <c r="G119" s="1">
        <f ca="1">IF(E119&lt;Planilha2!$A$1, E119, "")</f>
        <v>45099</v>
      </c>
      <c r="H119" t="str">
        <f ca="1">VLOOKUP(RANDBETWEEN(1, 14), Planilha2!$B$5:$I$18, 2)</f>
        <v>Ricardo Lima</v>
      </c>
      <c r="I119" t="s">
        <v>8</v>
      </c>
      <c r="J119">
        <f ca="1">E119-D119</f>
        <v>14</v>
      </c>
      <c r="K119" t="str">
        <f t="shared" si="27"/>
        <v>1 - Serviços e Insumos</v>
      </c>
      <c r="L119" t="s">
        <v>106</v>
      </c>
      <c r="M119" t="str">
        <f ca="1">H119</f>
        <v>Ricardo Lima</v>
      </c>
      <c r="N119" t="str" cm="1">
        <f t="array" aca="1" ref="N119" ca="1">_xlfn.IFS(COUNTBLANK(G119:G131)=13,"PENDENTE", COUNTBLANK(G119:G131)&gt;0,"EM ANDAMENTO", COUNTBLANK(G119:G131)=0,"CONCLUÍDA")</f>
        <v>CONCLUÍDA</v>
      </c>
    </row>
    <row r="120" spans="1:14" x14ac:dyDescent="0.3">
      <c r="A120" t="s">
        <v>138</v>
      </c>
      <c r="B120" t="str">
        <f>B119</f>
        <v>AGR10</v>
      </c>
      <c r="C120" t="s">
        <v>13</v>
      </c>
      <c r="D120" s="1">
        <f ca="1">E119</f>
        <v>45099</v>
      </c>
      <c r="E120" s="1">
        <f ca="1">D120+RANDBETWEEN(1,4)</f>
        <v>45101</v>
      </c>
      <c r="F120" s="1">
        <f ca="1">IF(D120&lt;Planilha2!$A$1, D120, "")</f>
        <v>45099</v>
      </c>
      <c r="G120" s="1">
        <f ca="1">IF(E120&lt;Planilha2!$A$1, E120, "")</f>
        <v>45101</v>
      </c>
      <c r="H120" t="str">
        <f ca="1">H107</f>
        <v>Carlos Pereira</v>
      </c>
      <c r="I120" t="s">
        <v>91</v>
      </c>
      <c r="J120">
        <f t="shared" ref="J120:J131" ca="1" si="47">E120-D120</f>
        <v>2</v>
      </c>
      <c r="K120" t="str">
        <f t="shared" si="27"/>
        <v>1 - Serviços e Insumos</v>
      </c>
      <c r="L120" t="str">
        <f>L119</f>
        <v>Fertilizantes — parte 1</v>
      </c>
      <c r="M120" t="str">
        <f ca="1">M119</f>
        <v>Ricardo Lima</v>
      </c>
      <c r="N120" t="str">
        <f ca="1">N119</f>
        <v>CONCLUÍDA</v>
      </c>
    </row>
    <row r="121" spans="1:14" x14ac:dyDescent="0.3">
      <c r="A121" t="s">
        <v>138</v>
      </c>
      <c r="B121" t="str">
        <f t="shared" ref="B121:B131" si="48">B120</f>
        <v>AGR10</v>
      </c>
      <c r="C121" t="s">
        <v>14</v>
      </c>
      <c r="D121" s="1">
        <f ca="1">E120</f>
        <v>45101</v>
      </c>
      <c r="E121" s="1">
        <f ca="1">D121+RANDBETWEEN(0,3)</f>
        <v>45101</v>
      </c>
      <c r="F121" s="1">
        <f ca="1">IF(D121&lt;Planilha2!$A$1, D121, "")</f>
        <v>45101</v>
      </c>
      <c r="G121" s="1">
        <f ca="1">IF(E121&lt;Planilha2!$A$1, E121, "")</f>
        <v>45101</v>
      </c>
      <c r="H121" t="str">
        <f ca="1">VLOOKUP(RANDBETWEEN(1, 2), Planilha2!$B$5:$I$32, 4)</f>
        <v>Ana Souza</v>
      </c>
      <c r="I121" t="s">
        <v>92</v>
      </c>
      <c r="J121">
        <f t="shared" ca="1" si="47"/>
        <v>0</v>
      </c>
      <c r="K121" t="str">
        <f t="shared" si="27"/>
        <v>1 - Serviços e Insumos</v>
      </c>
      <c r="L121" t="str">
        <f t="shared" ref="L121:L131" si="49">L120</f>
        <v>Fertilizantes — parte 1</v>
      </c>
      <c r="M121" t="str">
        <f t="shared" ref="M121:M131" ca="1" si="50">M120</f>
        <v>Ricardo Lima</v>
      </c>
      <c r="N121" t="str">
        <f t="shared" ref="N121:N131" ca="1" si="51">N120</f>
        <v>CONCLUÍDA</v>
      </c>
    </row>
    <row r="122" spans="1:14" x14ac:dyDescent="0.3">
      <c r="A122" t="s">
        <v>138</v>
      </c>
      <c r="B122" t="str">
        <f t="shared" si="48"/>
        <v>AGR10</v>
      </c>
      <c r="C122" t="s">
        <v>15</v>
      </c>
      <c r="D122" s="1">
        <f ca="1">E121</f>
        <v>45101</v>
      </c>
      <c r="E122" s="1">
        <f ca="1">D122+RANDBETWEEN(3,7)</f>
        <v>45106</v>
      </c>
      <c r="F122" s="1">
        <f ca="1">IF(D122&lt;Planilha2!$A$1, D122, "")</f>
        <v>45101</v>
      </c>
      <c r="G122" s="1">
        <f ca="1">IF(E122&lt;Planilha2!$A$1, E122, "")</f>
        <v>45106</v>
      </c>
      <c r="H122" t="str">
        <f ca="1">VLOOKUP(RANDBETWEEN(1, 3), Planilha2!$B$5:$I$32, 5)</f>
        <v>Isabela Costa</v>
      </c>
      <c r="I122" t="s">
        <v>93</v>
      </c>
      <c r="J122">
        <f t="shared" ca="1" si="47"/>
        <v>5</v>
      </c>
      <c r="K122" t="str">
        <f t="shared" si="27"/>
        <v>1 - Serviços e Insumos</v>
      </c>
      <c r="L122" t="str">
        <f t="shared" si="49"/>
        <v>Fertilizantes — parte 1</v>
      </c>
      <c r="M122" t="str">
        <f t="shared" ca="1" si="50"/>
        <v>Ricardo Lima</v>
      </c>
      <c r="N122" t="str">
        <f t="shared" ca="1" si="51"/>
        <v>CONCLUÍDA</v>
      </c>
    </row>
    <row r="123" spans="1:14" x14ac:dyDescent="0.3">
      <c r="A123" t="s">
        <v>138</v>
      </c>
      <c r="B123" t="str">
        <f t="shared" si="48"/>
        <v>AGR10</v>
      </c>
      <c r="C123" t="s">
        <v>16</v>
      </c>
      <c r="D123" s="1">
        <f ca="1">E122</f>
        <v>45106</v>
      </c>
      <c r="E123" s="1">
        <f ca="1">D123+RANDBETWEEN(0,3)</f>
        <v>45106</v>
      </c>
      <c r="F123" s="1">
        <f ca="1">IF(D123&lt;Planilha2!$A$1, D123, "")</f>
        <v>45106</v>
      </c>
      <c r="G123" s="1">
        <f ca="1">IF(E123&lt;Planilha2!$A$1, E123, "")</f>
        <v>45106</v>
      </c>
      <c r="H123" t="str">
        <f ca="1">H120</f>
        <v>Carlos Pereira</v>
      </c>
      <c r="I123" t="s">
        <v>91</v>
      </c>
      <c r="J123">
        <f t="shared" ca="1" si="47"/>
        <v>0</v>
      </c>
      <c r="K123" t="str">
        <f t="shared" si="27"/>
        <v>1 - Serviços e Insumos</v>
      </c>
      <c r="L123" t="str">
        <f t="shared" si="49"/>
        <v>Fertilizantes — parte 1</v>
      </c>
      <c r="M123" t="str">
        <f t="shared" ca="1" si="50"/>
        <v>Ricardo Lima</v>
      </c>
      <c r="N123" t="str">
        <f t="shared" ca="1" si="51"/>
        <v>CONCLUÍDA</v>
      </c>
    </row>
    <row r="124" spans="1:14" x14ac:dyDescent="0.3">
      <c r="A124" t="s">
        <v>138</v>
      </c>
      <c r="B124" t="str">
        <f t="shared" si="48"/>
        <v>AGR10</v>
      </c>
      <c r="C124" t="s">
        <v>17</v>
      </c>
      <c r="D124" s="1">
        <f ca="1">E123</f>
        <v>45106</v>
      </c>
      <c r="E124" s="1">
        <f ca="1">D124+RANDBETWEEN(1,5)</f>
        <v>45110</v>
      </c>
      <c r="F124" s="1">
        <f ca="1">IF(D124&lt;Planilha2!$A$1, D124, "")</f>
        <v>45106</v>
      </c>
      <c r="G124" s="1">
        <f ca="1">IF(E124&lt;Planilha2!$A$1, E124, "")</f>
        <v>45110</v>
      </c>
      <c r="H124" t="str">
        <f ca="1">VLOOKUP(RANDBETWEEN(1, 3), Planilha2!$B$5:$I$32, 6)</f>
        <v>Rafael Ferreira</v>
      </c>
      <c r="I124" t="s">
        <v>95</v>
      </c>
      <c r="J124">
        <f t="shared" ca="1" si="47"/>
        <v>4</v>
      </c>
      <c r="K124" t="str">
        <f t="shared" si="27"/>
        <v>1 - Serviços e Insumos</v>
      </c>
      <c r="L124" t="str">
        <f t="shared" si="49"/>
        <v>Fertilizantes — parte 1</v>
      </c>
      <c r="M124" t="str">
        <f t="shared" ca="1" si="50"/>
        <v>Ricardo Lima</v>
      </c>
      <c r="N124" t="str">
        <f t="shared" ca="1" si="51"/>
        <v>CONCLUÍDA</v>
      </c>
    </row>
    <row r="125" spans="1:14" x14ac:dyDescent="0.3">
      <c r="A125" t="s">
        <v>138</v>
      </c>
      <c r="B125" t="str">
        <f t="shared" si="48"/>
        <v>AGR10</v>
      </c>
      <c r="C125" t="s">
        <v>18</v>
      </c>
      <c r="D125" s="1">
        <f ca="1">E119+RANDBETWEEN(3,14)</f>
        <v>45110</v>
      </c>
      <c r="E125" s="1">
        <f ca="1">D125</f>
        <v>45110</v>
      </c>
      <c r="F125" s="1">
        <f ca="1">IF(D125&lt;Planilha2!$A$1, D125, "")</f>
        <v>45110</v>
      </c>
      <c r="G125" s="1">
        <f ca="1">IF(E125&lt;Planilha2!$A$1, E125, "")</f>
        <v>45110</v>
      </c>
      <c r="H125" t="str">
        <f ca="1">VLOOKUP(RANDBETWEEN(1, 2), Planilha2!$B$5:$I$32, 7)</f>
        <v>Felipe Ribeiro</v>
      </c>
      <c r="I125" t="s">
        <v>96</v>
      </c>
      <c r="J125">
        <f t="shared" ca="1" si="47"/>
        <v>0</v>
      </c>
      <c r="K125" t="str">
        <f t="shared" si="27"/>
        <v>1 - Serviços e Insumos</v>
      </c>
      <c r="L125" t="str">
        <f t="shared" si="49"/>
        <v>Fertilizantes — parte 1</v>
      </c>
      <c r="M125" t="str">
        <f t="shared" ca="1" si="50"/>
        <v>Ricardo Lima</v>
      </c>
      <c r="N125" t="str">
        <f t="shared" ca="1" si="51"/>
        <v>CONCLUÍDA</v>
      </c>
    </row>
    <row r="126" spans="1:14" x14ac:dyDescent="0.3">
      <c r="A126" t="s">
        <v>138</v>
      </c>
      <c r="B126" t="str">
        <f t="shared" si="48"/>
        <v>AGR10</v>
      </c>
      <c r="C126" t="s">
        <v>19</v>
      </c>
      <c r="D126" s="1">
        <f ca="1">E125+RANDBETWEEN(7,21)</f>
        <v>45119</v>
      </c>
      <c r="E126" s="1">
        <f ca="1">D126+RANDBETWEEN(1,3)</f>
        <v>45122</v>
      </c>
      <c r="F126" s="1">
        <f ca="1">IF(D126&lt;Planilha2!$A$1, D126, "")</f>
        <v>45119</v>
      </c>
      <c r="G126" s="1">
        <f ca="1">IF(E126&lt;Planilha2!$A$1, E126, "")</f>
        <v>45122</v>
      </c>
      <c r="H126" t="str">
        <f ca="1">VLOOKUP(RANDBETWEEN(1, 3), Planilha2!$B$5:$I$32, 8)</f>
        <v>Eduardo Carvalho</v>
      </c>
      <c r="I126" t="s">
        <v>94</v>
      </c>
      <c r="J126">
        <f t="shared" ca="1" si="47"/>
        <v>3</v>
      </c>
      <c r="K126" t="str">
        <f t="shared" si="27"/>
        <v>1 - Serviços e Insumos</v>
      </c>
      <c r="L126" t="str">
        <f t="shared" si="49"/>
        <v>Fertilizantes — parte 1</v>
      </c>
      <c r="M126" t="str">
        <f t="shared" ca="1" si="50"/>
        <v>Ricardo Lima</v>
      </c>
      <c r="N126" t="str">
        <f t="shared" ca="1" si="51"/>
        <v>CONCLUÍDA</v>
      </c>
    </row>
    <row r="127" spans="1:14" x14ac:dyDescent="0.3">
      <c r="A127" t="s">
        <v>138</v>
      </c>
      <c r="B127" t="str">
        <f t="shared" si="48"/>
        <v>AGR10</v>
      </c>
      <c r="C127" t="s">
        <v>20</v>
      </c>
      <c r="D127" s="1">
        <f ca="1">E126</f>
        <v>45122</v>
      </c>
      <c r="E127" s="1">
        <f ca="1">D127+RANDBETWEEN(1,3)</f>
        <v>45125</v>
      </c>
      <c r="F127" s="1">
        <f ca="1">IF(D127&lt;Planilha2!$A$1, D127, "")</f>
        <v>45122</v>
      </c>
      <c r="G127" s="1">
        <f ca="1">IF(E127&lt;Planilha2!$A$1, E127, "")</f>
        <v>45125</v>
      </c>
      <c r="H127" t="str">
        <f ca="1">H123</f>
        <v>Carlos Pereira</v>
      </c>
      <c r="I127" t="s">
        <v>91</v>
      </c>
      <c r="J127">
        <f t="shared" ca="1" si="47"/>
        <v>3</v>
      </c>
      <c r="K127" t="str">
        <f t="shared" si="27"/>
        <v>1 - Serviços e Insumos</v>
      </c>
      <c r="L127" t="str">
        <f t="shared" si="49"/>
        <v>Fertilizantes — parte 1</v>
      </c>
      <c r="M127" t="str">
        <f t="shared" ca="1" si="50"/>
        <v>Ricardo Lima</v>
      </c>
      <c r="N127" t="str">
        <f t="shared" ca="1" si="51"/>
        <v>CONCLUÍDA</v>
      </c>
    </row>
    <row r="128" spans="1:14" x14ac:dyDescent="0.3">
      <c r="A128" t="s">
        <v>138</v>
      </c>
      <c r="B128" t="str">
        <f t="shared" si="48"/>
        <v>AGR10</v>
      </c>
      <c r="C128" t="s">
        <v>21</v>
      </c>
      <c r="D128" s="1">
        <f ca="1">E127</f>
        <v>45125</v>
      </c>
      <c r="E128" s="1">
        <f ca="1">D128+RANDBETWEEN(0,3)</f>
        <v>45127</v>
      </c>
      <c r="F128" s="1">
        <f ca="1">IF(D128&lt;Planilha2!$A$1, D128, "")</f>
        <v>45125</v>
      </c>
      <c r="G128" s="1">
        <f ca="1">IF(E128&lt;Planilha2!$A$1, E128, "")</f>
        <v>45127</v>
      </c>
      <c r="H128" t="str">
        <f ca="1">H126</f>
        <v>Eduardo Carvalho</v>
      </c>
      <c r="I128" t="s">
        <v>94</v>
      </c>
      <c r="J128">
        <f t="shared" ca="1" si="47"/>
        <v>2</v>
      </c>
      <c r="K128" t="str">
        <f t="shared" si="27"/>
        <v>1 - Serviços e Insumos</v>
      </c>
      <c r="L128" t="str">
        <f t="shared" si="49"/>
        <v>Fertilizantes — parte 1</v>
      </c>
      <c r="M128" t="str">
        <f t="shared" ca="1" si="50"/>
        <v>Ricardo Lima</v>
      </c>
      <c r="N128" t="str">
        <f t="shared" ca="1" si="51"/>
        <v>CONCLUÍDA</v>
      </c>
    </row>
    <row r="129" spans="1:14" x14ac:dyDescent="0.3">
      <c r="A129" t="s">
        <v>138</v>
      </c>
      <c r="B129" t="str">
        <f t="shared" si="48"/>
        <v>AGR10</v>
      </c>
      <c r="C129" t="s">
        <v>22</v>
      </c>
      <c r="D129" s="1">
        <f ca="1">E128</f>
        <v>45127</v>
      </c>
      <c r="E129" s="1">
        <f ca="1">D129+RANDBETWEEN(0,3)</f>
        <v>45130</v>
      </c>
      <c r="F129" s="1">
        <f ca="1">IF(D129&lt;Planilha2!$A$1, D129, "")</f>
        <v>45127</v>
      </c>
      <c r="G129" s="1">
        <f ca="1">IF(E129&lt;Planilha2!$A$1, E129, "")</f>
        <v>45130</v>
      </c>
      <c r="H129" t="str">
        <f ca="1">H127</f>
        <v>Carlos Pereira</v>
      </c>
      <c r="I129" t="s">
        <v>91</v>
      </c>
      <c r="J129">
        <f t="shared" ca="1" si="47"/>
        <v>3</v>
      </c>
      <c r="K129" t="str">
        <f t="shared" si="27"/>
        <v>1 - Serviços e Insumos</v>
      </c>
      <c r="L129" t="str">
        <f t="shared" si="49"/>
        <v>Fertilizantes — parte 1</v>
      </c>
      <c r="M129" t="str">
        <f t="shared" ca="1" si="50"/>
        <v>Ricardo Lima</v>
      </c>
      <c r="N129" t="str">
        <f t="shared" ca="1" si="51"/>
        <v>CONCLUÍDA</v>
      </c>
    </row>
    <row r="130" spans="1:14" x14ac:dyDescent="0.3">
      <c r="A130" t="s">
        <v>138</v>
      </c>
      <c r="B130" t="str">
        <f t="shared" si="48"/>
        <v>AGR10</v>
      </c>
      <c r="C130" t="s">
        <v>23</v>
      </c>
      <c r="D130" s="1">
        <f ca="1">E129</f>
        <v>45130</v>
      </c>
      <c r="E130" s="1">
        <f ca="1">D130+RANDBETWEEN(1,3)</f>
        <v>45132</v>
      </c>
      <c r="F130" s="1">
        <f ca="1">IF(D130&lt;Planilha2!$A$1, D130, "")</f>
        <v>45130</v>
      </c>
      <c r="G130" s="1">
        <f ca="1">IF(E130&lt;Planilha2!$A$1, E130, "")</f>
        <v>45132</v>
      </c>
      <c r="H130" t="str">
        <f ca="1">H124</f>
        <v>Rafael Ferreira</v>
      </c>
      <c r="I130" t="s">
        <v>95</v>
      </c>
      <c r="J130">
        <f t="shared" ca="1" si="47"/>
        <v>2</v>
      </c>
      <c r="K130" t="str">
        <f t="shared" si="27"/>
        <v>1 - Serviços e Insumos</v>
      </c>
      <c r="L130" t="str">
        <f t="shared" si="49"/>
        <v>Fertilizantes — parte 1</v>
      </c>
      <c r="M130" t="str">
        <f t="shared" ca="1" si="50"/>
        <v>Ricardo Lima</v>
      </c>
      <c r="N130" t="str">
        <f t="shared" ca="1" si="51"/>
        <v>CONCLUÍDA</v>
      </c>
    </row>
    <row r="131" spans="1:14" x14ac:dyDescent="0.3">
      <c r="A131" t="s">
        <v>138</v>
      </c>
      <c r="B131" t="str">
        <f t="shared" si="48"/>
        <v>AGR10</v>
      </c>
      <c r="C131" t="s">
        <v>24</v>
      </c>
      <c r="D131" s="1">
        <f ca="1">E130</f>
        <v>45132</v>
      </c>
      <c r="E131" s="1">
        <f ca="1">D131+RANDBETWEEN(0,3)</f>
        <v>45135</v>
      </c>
      <c r="F131" s="1">
        <f ca="1">IF(D131&lt;Planilha2!$A$1, D131, "")</f>
        <v>45132</v>
      </c>
      <c r="G131" s="1">
        <f ca="1">IF(E131&lt;Planilha2!$A$1, E131, "")</f>
        <v>45135</v>
      </c>
      <c r="H131" t="str">
        <f ca="1">H129</f>
        <v>Carlos Pereira</v>
      </c>
      <c r="I131" t="s">
        <v>91</v>
      </c>
      <c r="J131">
        <f t="shared" ca="1" si="47"/>
        <v>3</v>
      </c>
      <c r="K131" t="str">
        <f t="shared" si="27"/>
        <v>1 - Serviços e Insumos</v>
      </c>
      <c r="L131" t="str">
        <f t="shared" si="49"/>
        <v>Fertilizantes — parte 1</v>
      </c>
      <c r="M131" t="str">
        <f t="shared" ca="1" si="50"/>
        <v>Ricardo Lima</v>
      </c>
      <c r="N131" t="str">
        <f t="shared" ca="1" si="51"/>
        <v>CONCLUÍDA</v>
      </c>
    </row>
    <row r="132" spans="1:14" x14ac:dyDescent="0.3">
      <c r="A132" t="s">
        <v>138</v>
      </c>
      <c r="B132" t="s">
        <v>129</v>
      </c>
      <c r="C132" t="s">
        <v>12</v>
      </c>
      <c r="D132" s="1">
        <f ca="1">E119+RANDBETWEEN(1,7)</f>
        <v>45100</v>
      </c>
      <c r="E132" s="1">
        <f ca="1">D132+RANDBETWEEN(7,14)</f>
        <v>45109</v>
      </c>
      <c r="F132" s="1">
        <f ca="1">IF(D132&lt;Planilha2!$A$1, D132, "")</f>
        <v>45100</v>
      </c>
      <c r="G132" s="1">
        <f ca="1">IF(E132&lt;Planilha2!$A$1, E132, "")</f>
        <v>45109</v>
      </c>
      <c r="H132" t="str">
        <f ca="1">H119</f>
        <v>Ricardo Lima</v>
      </c>
      <c r="I132" t="s">
        <v>8</v>
      </c>
      <c r="J132">
        <f ca="1">E132-D132</f>
        <v>9</v>
      </c>
      <c r="K132" t="str">
        <f t="shared" ref="K132:K195" si="52">K131</f>
        <v>1 - Serviços e Insumos</v>
      </c>
      <c r="L132" t="s">
        <v>107</v>
      </c>
      <c r="M132" t="str">
        <f ca="1">H132</f>
        <v>Ricardo Lima</v>
      </c>
      <c r="N132" t="str" cm="1">
        <f t="array" aca="1" ref="N132" ca="1">_xlfn.IFS(COUNTBLANK(G132:G144)=13,"PENDENTE", COUNTBLANK(G132:G144)&gt;0,"EM ANDAMENTO", COUNTBLANK(G132:G144)=0,"CONCLUÍDA")</f>
        <v>CONCLUÍDA</v>
      </c>
    </row>
    <row r="133" spans="1:14" x14ac:dyDescent="0.3">
      <c r="A133" t="s">
        <v>138</v>
      </c>
      <c r="B133" t="str">
        <f>B132</f>
        <v>AGR11</v>
      </c>
      <c r="C133" t="s">
        <v>13</v>
      </c>
      <c r="D133" s="1">
        <f ca="1">E132</f>
        <v>45109</v>
      </c>
      <c r="E133" s="1">
        <f ca="1">D133+RANDBETWEEN(1,4)</f>
        <v>45111</v>
      </c>
      <c r="F133" s="1">
        <f ca="1">IF(D133&lt;Planilha2!$A$1, D133, "")</f>
        <v>45109</v>
      </c>
      <c r="G133" s="1">
        <f ca="1">IF(E133&lt;Planilha2!$A$1, E133, "")</f>
        <v>45111</v>
      </c>
      <c r="H133" t="str">
        <f ca="1">H120</f>
        <v>Carlos Pereira</v>
      </c>
      <c r="I133" t="s">
        <v>91</v>
      </c>
      <c r="J133">
        <f t="shared" ref="J133:J144" ca="1" si="53">E133-D133</f>
        <v>2</v>
      </c>
      <c r="K133" t="str">
        <f t="shared" si="52"/>
        <v>1 - Serviços e Insumos</v>
      </c>
      <c r="L133" t="str">
        <f>L132</f>
        <v>Fertilizantes — parte 2</v>
      </c>
      <c r="M133" t="str">
        <f ca="1">M132</f>
        <v>Ricardo Lima</v>
      </c>
      <c r="N133" t="str">
        <f ca="1">N132</f>
        <v>CONCLUÍDA</v>
      </c>
    </row>
    <row r="134" spans="1:14" x14ac:dyDescent="0.3">
      <c r="A134" t="s">
        <v>138</v>
      </c>
      <c r="B134" t="str">
        <f t="shared" ref="B134:B144" si="54">B133</f>
        <v>AGR11</v>
      </c>
      <c r="C134" t="s">
        <v>14</v>
      </c>
      <c r="D134" s="1">
        <f ca="1">E133</f>
        <v>45111</v>
      </c>
      <c r="E134" s="1">
        <f ca="1">D134+RANDBETWEEN(0,3)</f>
        <v>45114</v>
      </c>
      <c r="F134" s="1">
        <f ca="1">IF(D134&lt;Planilha2!$A$1, D134, "")</f>
        <v>45111</v>
      </c>
      <c r="G134" s="1">
        <f ca="1">IF(E134&lt;Planilha2!$A$1, E134, "")</f>
        <v>45114</v>
      </c>
      <c r="H134" t="str">
        <f ca="1">VLOOKUP(RANDBETWEEN(1, 2), Planilha2!$B$5:$I$32, 4)</f>
        <v>Pedro Rodrigues</v>
      </c>
      <c r="I134" t="s">
        <v>92</v>
      </c>
      <c r="J134">
        <f t="shared" ca="1" si="53"/>
        <v>3</v>
      </c>
      <c r="K134" t="str">
        <f t="shared" si="52"/>
        <v>1 - Serviços e Insumos</v>
      </c>
      <c r="L134" t="str">
        <f t="shared" ref="L134:L144" si="55">L133</f>
        <v>Fertilizantes — parte 2</v>
      </c>
      <c r="M134" t="str">
        <f t="shared" ref="M134:M144" ca="1" si="56">M133</f>
        <v>Ricardo Lima</v>
      </c>
      <c r="N134" t="str">
        <f t="shared" ref="N134:N144" ca="1" si="57">N133</f>
        <v>CONCLUÍDA</v>
      </c>
    </row>
    <row r="135" spans="1:14" x14ac:dyDescent="0.3">
      <c r="A135" t="s">
        <v>138</v>
      </c>
      <c r="B135" t="str">
        <f t="shared" si="54"/>
        <v>AGR11</v>
      </c>
      <c r="C135" t="s">
        <v>15</v>
      </c>
      <c r="D135" s="1">
        <f ca="1">E134</f>
        <v>45114</v>
      </c>
      <c r="E135" s="1">
        <f ca="1">D135+RANDBETWEEN(3,7)</f>
        <v>45118</v>
      </c>
      <c r="F135" s="1">
        <f ca="1">IF(D135&lt;Planilha2!$A$1, D135, "")</f>
        <v>45114</v>
      </c>
      <c r="G135" s="1">
        <f ca="1">IF(E135&lt;Planilha2!$A$1, E135, "")</f>
        <v>45118</v>
      </c>
      <c r="H135" t="str">
        <f ca="1">VLOOKUP(RANDBETWEEN(1, 3), Planilha2!$B$5:$I$32, 5)</f>
        <v>Fernanda Almeida</v>
      </c>
      <c r="I135" t="s">
        <v>93</v>
      </c>
      <c r="J135">
        <f t="shared" ca="1" si="53"/>
        <v>4</v>
      </c>
      <c r="K135" t="str">
        <f t="shared" si="52"/>
        <v>1 - Serviços e Insumos</v>
      </c>
      <c r="L135" t="str">
        <f t="shared" si="55"/>
        <v>Fertilizantes — parte 2</v>
      </c>
      <c r="M135" t="str">
        <f t="shared" ca="1" si="56"/>
        <v>Ricardo Lima</v>
      </c>
      <c r="N135" t="str">
        <f t="shared" ca="1" si="57"/>
        <v>CONCLUÍDA</v>
      </c>
    </row>
    <row r="136" spans="1:14" x14ac:dyDescent="0.3">
      <c r="A136" t="s">
        <v>138</v>
      </c>
      <c r="B136" t="str">
        <f t="shared" si="54"/>
        <v>AGR11</v>
      </c>
      <c r="C136" t="s">
        <v>16</v>
      </c>
      <c r="D136" s="1">
        <f ca="1">E135</f>
        <v>45118</v>
      </c>
      <c r="E136" s="1">
        <f ca="1">D136+RANDBETWEEN(0,3)</f>
        <v>45121</v>
      </c>
      <c r="F136" s="1">
        <f ca="1">IF(D136&lt;Planilha2!$A$1, D136, "")</f>
        <v>45118</v>
      </c>
      <c r="G136" s="1">
        <f ca="1">IF(E136&lt;Planilha2!$A$1, E136, "")</f>
        <v>45121</v>
      </c>
      <c r="H136" t="str">
        <f ca="1">H133</f>
        <v>Carlos Pereira</v>
      </c>
      <c r="I136" t="s">
        <v>91</v>
      </c>
      <c r="J136">
        <f t="shared" ca="1" si="53"/>
        <v>3</v>
      </c>
      <c r="K136" t="str">
        <f t="shared" si="52"/>
        <v>1 - Serviços e Insumos</v>
      </c>
      <c r="L136" t="str">
        <f t="shared" si="55"/>
        <v>Fertilizantes — parte 2</v>
      </c>
      <c r="M136" t="str">
        <f t="shared" ca="1" si="56"/>
        <v>Ricardo Lima</v>
      </c>
      <c r="N136" t="str">
        <f t="shared" ca="1" si="57"/>
        <v>CONCLUÍDA</v>
      </c>
    </row>
    <row r="137" spans="1:14" x14ac:dyDescent="0.3">
      <c r="A137" t="s">
        <v>138</v>
      </c>
      <c r="B137" t="str">
        <f t="shared" si="54"/>
        <v>AGR11</v>
      </c>
      <c r="C137" t="s">
        <v>17</v>
      </c>
      <c r="D137" s="1">
        <f ca="1">E136</f>
        <v>45121</v>
      </c>
      <c r="E137" s="1">
        <f ca="1">D137+RANDBETWEEN(1,5)</f>
        <v>45124</v>
      </c>
      <c r="F137" s="1">
        <f ca="1">IF(D137&lt;Planilha2!$A$1, D137, "")</f>
        <v>45121</v>
      </c>
      <c r="G137" s="1">
        <f ca="1">IF(E137&lt;Planilha2!$A$1, E137, "")</f>
        <v>45124</v>
      </c>
      <c r="H137" t="str">
        <f ca="1">VLOOKUP(RANDBETWEEN(1, 3), Planilha2!$B$5:$I$32, 6)</f>
        <v>Rafael Ferreira</v>
      </c>
      <c r="I137" t="s">
        <v>95</v>
      </c>
      <c r="J137">
        <f t="shared" ca="1" si="53"/>
        <v>3</v>
      </c>
      <c r="K137" t="str">
        <f t="shared" si="52"/>
        <v>1 - Serviços e Insumos</v>
      </c>
      <c r="L137" t="str">
        <f t="shared" si="55"/>
        <v>Fertilizantes — parte 2</v>
      </c>
      <c r="M137" t="str">
        <f t="shared" ca="1" si="56"/>
        <v>Ricardo Lima</v>
      </c>
      <c r="N137" t="str">
        <f t="shared" ca="1" si="57"/>
        <v>CONCLUÍDA</v>
      </c>
    </row>
    <row r="138" spans="1:14" x14ac:dyDescent="0.3">
      <c r="A138" t="s">
        <v>138</v>
      </c>
      <c r="B138" t="str">
        <f t="shared" si="54"/>
        <v>AGR11</v>
      </c>
      <c r="C138" t="s">
        <v>18</v>
      </c>
      <c r="D138" s="1">
        <f ca="1">E132+RANDBETWEEN(3,14)</f>
        <v>45117</v>
      </c>
      <c r="E138" s="1">
        <f ca="1">D138</f>
        <v>45117</v>
      </c>
      <c r="F138" s="1">
        <f ca="1">IF(D138&lt;Planilha2!$A$1, D138, "")</f>
        <v>45117</v>
      </c>
      <c r="G138" s="1">
        <f ca="1">IF(E138&lt;Planilha2!$A$1, E138, "")</f>
        <v>45117</v>
      </c>
      <c r="H138" t="str">
        <f ca="1">VLOOKUP(RANDBETWEEN(1, 2), Planilha2!$B$5:$I$32, 7)</f>
        <v>Gabriela Lima</v>
      </c>
      <c r="I138" t="s">
        <v>96</v>
      </c>
      <c r="J138">
        <f t="shared" ca="1" si="53"/>
        <v>0</v>
      </c>
      <c r="K138" t="str">
        <f t="shared" si="52"/>
        <v>1 - Serviços e Insumos</v>
      </c>
      <c r="L138" t="str">
        <f t="shared" si="55"/>
        <v>Fertilizantes — parte 2</v>
      </c>
      <c r="M138" t="str">
        <f t="shared" ca="1" si="56"/>
        <v>Ricardo Lima</v>
      </c>
      <c r="N138" t="str">
        <f t="shared" ca="1" si="57"/>
        <v>CONCLUÍDA</v>
      </c>
    </row>
    <row r="139" spans="1:14" x14ac:dyDescent="0.3">
      <c r="A139" t="s">
        <v>138</v>
      </c>
      <c r="B139" t="str">
        <f t="shared" si="54"/>
        <v>AGR11</v>
      </c>
      <c r="C139" t="s">
        <v>19</v>
      </c>
      <c r="D139" s="1">
        <f ca="1">E138+RANDBETWEEN(7,21)</f>
        <v>45133</v>
      </c>
      <c r="E139" s="1">
        <f ca="1">D139+RANDBETWEEN(1,3)</f>
        <v>45136</v>
      </c>
      <c r="F139" s="1">
        <f ca="1">IF(D139&lt;Planilha2!$A$1, D139, "")</f>
        <v>45133</v>
      </c>
      <c r="G139" s="1">
        <f ca="1">IF(E139&lt;Planilha2!$A$1, E139, "")</f>
        <v>45136</v>
      </c>
      <c r="H139" t="str">
        <f ca="1">VLOOKUP(RANDBETWEEN(1, 3), Planilha2!$B$5:$I$32, 8)</f>
        <v>Luiza Andrade</v>
      </c>
      <c r="I139" t="s">
        <v>94</v>
      </c>
      <c r="J139">
        <f t="shared" ca="1" si="53"/>
        <v>3</v>
      </c>
      <c r="K139" t="str">
        <f t="shared" si="52"/>
        <v>1 - Serviços e Insumos</v>
      </c>
      <c r="L139" t="str">
        <f t="shared" si="55"/>
        <v>Fertilizantes — parte 2</v>
      </c>
      <c r="M139" t="str">
        <f t="shared" ca="1" si="56"/>
        <v>Ricardo Lima</v>
      </c>
      <c r="N139" t="str">
        <f t="shared" ca="1" si="57"/>
        <v>CONCLUÍDA</v>
      </c>
    </row>
    <row r="140" spans="1:14" x14ac:dyDescent="0.3">
      <c r="A140" t="s">
        <v>138</v>
      </c>
      <c r="B140" t="str">
        <f t="shared" si="54"/>
        <v>AGR11</v>
      </c>
      <c r="C140" t="s">
        <v>20</v>
      </c>
      <c r="D140" s="1">
        <f ca="1">E139</f>
        <v>45136</v>
      </c>
      <c r="E140" s="1">
        <f ca="1">D140+RANDBETWEEN(1,3)</f>
        <v>45139</v>
      </c>
      <c r="F140" s="1">
        <f ca="1">IF(D140&lt;Planilha2!$A$1, D140, "")</f>
        <v>45136</v>
      </c>
      <c r="G140" s="1">
        <f ca="1">IF(E140&lt;Planilha2!$A$1, E140, "")</f>
        <v>45139</v>
      </c>
      <c r="H140" t="str">
        <f ca="1">H136</f>
        <v>Carlos Pereira</v>
      </c>
      <c r="I140" t="s">
        <v>91</v>
      </c>
      <c r="J140">
        <f t="shared" ca="1" si="53"/>
        <v>3</v>
      </c>
      <c r="K140" t="str">
        <f t="shared" si="52"/>
        <v>1 - Serviços e Insumos</v>
      </c>
      <c r="L140" t="str">
        <f t="shared" si="55"/>
        <v>Fertilizantes — parte 2</v>
      </c>
      <c r="M140" t="str">
        <f t="shared" ca="1" si="56"/>
        <v>Ricardo Lima</v>
      </c>
      <c r="N140" t="str">
        <f t="shared" ca="1" si="57"/>
        <v>CONCLUÍDA</v>
      </c>
    </row>
    <row r="141" spans="1:14" x14ac:dyDescent="0.3">
      <c r="A141" t="s">
        <v>138</v>
      </c>
      <c r="B141" t="str">
        <f t="shared" si="54"/>
        <v>AGR11</v>
      </c>
      <c r="C141" t="s">
        <v>21</v>
      </c>
      <c r="D141" s="1">
        <f ca="1">E140</f>
        <v>45139</v>
      </c>
      <c r="E141" s="1">
        <f ca="1">D141+RANDBETWEEN(0,3)</f>
        <v>45139</v>
      </c>
      <c r="F141" s="1">
        <f ca="1">IF(D141&lt;Planilha2!$A$1, D141, "")</f>
        <v>45139</v>
      </c>
      <c r="G141" s="1">
        <f ca="1">IF(E141&lt;Planilha2!$A$1, E141, "")</f>
        <v>45139</v>
      </c>
      <c r="H141" t="str">
        <f ca="1">H139</f>
        <v>Luiza Andrade</v>
      </c>
      <c r="I141" t="s">
        <v>94</v>
      </c>
      <c r="J141">
        <f t="shared" ca="1" si="53"/>
        <v>0</v>
      </c>
      <c r="K141" t="str">
        <f t="shared" si="52"/>
        <v>1 - Serviços e Insumos</v>
      </c>
      <c r="L141" t="str">
        <f t="shared" si="55"/>
        <v>Fertilizantes — parte 2</v>
      </c>
      <c r="M141" t="str">
        <f t="shared" ca="1" si="56"/>
        <v>Ricardo Lima</v>
      </c>
      <c r="N141" t="str">
        <f t="shared" ca="1" si="57"/>
        <v>CONCLUÍDA</v>
      </c>
    </row>
    <row r="142" spans="1:14" x14ac:dyDescent="0.3">
      <c r="A142" t="s">
        <v>138</v>
      </c>
      <c r="B142" t="str">
        <f t="shared" si="54"/>
        <v>AGR11</v>
      </c>
      <c r="C142" t="s">
        <v>22</v>
      </c>
      <c r="D142" s="1">
        <f ca="1">E141</f>
        <v>45139</v>
      </c>
      <c r="E142" s="1">
        <f ca="1">D142+RANDBETWEEN(0,3)</f>
        <v>45140</v>
      </c>
      <c r="F142" s="1">
        <f ca="1">IF(D142&lt;Planilha2!$A$1, D142, "")</f>
        <v>45139</v>
      </c>
      <c r="G142" s="1">
        <f ca="1">IF(E142&lt;Planilha2!$A$1, E142, "")</f>
        <v>45140</v>
      </c>
      <c r="H142" t="str">
        <f ca="1">H140</f>
        <v>Carlos Pereira</v>
      </c>
      <c r="I142" t="s">
        <v>91</v>
      </c>
      <c r="J142">
        <f t="shared" ca="1" si="53"/>
        <v>1</v>
      </c>
      <c r="K142" t="str">
        <f t="shared" si="52"/>
        <v>1 - Serviços e Insumos</v>
      </c>
      <c r="L142" t="str">
        <f t="shared" si="55"/>
        <v>Fertilizantes — parte 2</v>
      </c>
      <c r="M142" t="str">
        <f t="shared" ca="1" si="56"/>
        <v>Ricardo Lima</v>
      </c>
      <c r="N142" t="str">
        <f t="shared" ca="1" si="57"/>
        <v>CONCLUÍDA</v>
      </c>
    </row>
    <row r="143" spans="1:14" x14ac:dyDescent="0.3">
      <c r="A143" t="s">
        <v>138</v>
      </c>
      <c r="B143" t="str">
        <f t="shared" si="54"/>
        <v>AGR11</v>
      </c>
      <c r="C143" t="s">
        <v>23</v>
      </c>
      <c r="D143" s="1">
        <f ca="1">E142</f>
        <v>45140</v>
      </c>
      <c r="E143" s="1">
        <f ca="1">D143+RANDBETWEEN(1,3)</f>
        <v>45143</v>
      </c>
      <c r="F143" s="1">
        <f ca="1">IF(D143&lt;Planilha2!$A$1, D143, "")</f>
        <v>45140</v>
      </c>
      <c r="G143" s="1">
        <f ca="1">IF(E143&lt;Planilha2!$A$1, E143, "")</f>
        <v>45143</v>
      </c>
      <c r="H143" t="str">
        <f ca="1">H137</f>
        <v>Rafael Ferreira</v>
      </c>
      <c r="I143" t="s">
        <v>95</v>
      </c>
      <c r="J143">
        <f t="shared" ca="1" si="53"/>
        <v>3</v>
      </c>
      <c r="K143" t="str">
        <f t="shared" si="52"/>
        <v>1 - Serviços e Insumos</v>
      </c>
      <c r="L143" t="str">
        <f t="shared" si="55"/>
        <v>Fertilizantes — parte 2</v>
      </c>
      <c r="M143" t="str">
        <f t="shared" ca="1" si="56"/>
        <v>Ricardo Lima</v>
      </c>
      <c r="N143" t="str">
        <f t="shared" ca="1" si="57"/>
        <v>CONCLUÍDA</v>
      </c>
    </row>
    <row r="144" spans="1:14" x14ac:dyDescent="0.3">
      <c r="A144" t="s">
        <v>138</v>
      </c>
      <c r="B144" t="str">
        <f t="shared" si="54"/>
        <v>AGR11</v>
      </c>
      <c r="C144" t="s">
        <v>24</v>
      </c>
      <c r="D144" s="1">
        <f ca="1">E143</f>
        <v>45143</v>
      </c>
      <c r="E144" s="1">
        <f ca="1">D144+RANDBETWEEN(0,3)</f>
        <v>45143</v>
      </c>
      <c r="F144" s="1">
        <f ca="1">IF(D144&lt;Planilha2!$A$1, D144, "")</f>
        <v>45143</v>
      </c>
      <c r="G144" s="1">
        <f ca="1">IF(E144&lt;Planilha2!$A$1, E144, "")</f>
        <v>45143</v>
      </c>
      <c r="H144" t="str">
        <f ca="1">H142</f>
        <v>Carlos Pereira</v>
      </c>
      <c r="I144" t="s">
        <v>91</v>
      </c>
      <c r="J144">
        <f t="shared" ca="1" si="53"/>
        <v>0</v>
      </c>
      <c r="K144" t="str">
        <f t="shared" si="52"/>
        <v>1 - Serviços e Insumos</v>
      </c>
      <c r="L144" t="str">
        <f t="shared" si="55"/>
        <v>Fertilizantes — parte 2</v>
      </c>
      <c r="M144" t="str">
        <f t="shared" ca="1" si="56"/>
        <v>Ricardo Lima</v>
      </c>
      <c r="N144" t="str">
        <f t="shared" ca="1" si="57"/>
        <v>CONCLUÍDA</v>
      </c>
    </row>
    <row r="145" spans="1:14" x14ac:dyDescent="0.3">
      <c r="A145" t="s">
        <v>138</v>
      </c>
      <c r="B145" t="s">
        <v>130</v>
      </c>
      <c r="C145" t="s">
        <v>12</v>
      </c>
      <c r="D145" s="1">
        <f ca="1">E132+7</f>
        <v>45116</v>
      </c>
      <c r="E145" s="1">
        <f ca="1">D145+RANDBETWEEN(7,14)</f>
        <v>45125</v>
      </c>
      <c r="F145" s="1">
        <f ca="1">IF(D145&lt;Planilha2!$A$1, D145, "")</f>
        <v>45116</v>
      </c>
      <c r="G145" s="1">
        <f ca="1">IF(E145&lt;Planilha2!$A$1, E145, "")</f>
        <v>45125</v>
      </c>
      <c r="H145" t="str">
        <f ca="1">H132</f>
        <v>Ricardo Lima</v>
      </c>
      <c r="I145" t="s">
        <v>8</v>
      </c>
      <c r="J145">
        <f ca="1">E145-D145</f>
        <v>9</v>
      </c>
      <c r="K145" t="str">
        <f t="shared" si="52"/>
        <v>1 - Serviços e Insumos</v>
      </c>
      <c r="L145" t="s">
        <v>108</v>
      </c>
      <c r="M145" t="str">
        <f ca="1">H145</f>
        <v>Ricardo Lima</v>
      </c>
      <c r="N145" t="str" cm="1">
        <f t="array" aca="1" ref="N145" ca="1">_xlfn.IFS(COUNTBLANK(G145:G157)=13,"PENDENTE", COUNTBLANK(G145:G157)&gt;0,"EM ANDAMENTO", COUNTBLANK(G145:G157)=0,"CONCLUÍDA")</f>
        <v>CONCLUÍDA</v>
      </c>
    </row>
    <row r="146" spans="1:14" x14ac:dyDescent="0.3">
      <c r="A146" t="s">
        <v>138</v>
      </c>
      <c r="B146" t="str">
        <f>B145</f>
        <v>AGR12</v>
      </c>
      <c r="C146" t="s">
        <v>13</v>
      </c>
      <c r="D146" s="1">
        <f ca="1">E145</f>
        <v>45125</v>
      </c>
      <c r="E146" s="1">
        <f ca="1">D146+RANDBETWEEN(1,4)</f>
        <v>45127</v>
      </c>
      <c r="F146" s="1">
        <f ca="1">IF(D146&lt;Planilha2!$A$1, D146, "")</f>
        <v>45125</v>
      </c>
      <c r="G146" s="1">
        <f ca="1">IF(E146&lt;Planilha2!$A$1, E146, "")</f>
        <v>45127</v>
      </c>
      <c r="H146" t="str">
        <f ca="1">H133</f>
        <v>Carlos Pereira</v>
      </c>
      <c r="I146" t="s">
        <v>91</v>
      </c>
      <c r="J146">
        <f t="shared" ref="J146:J157" ca="1" si="58">E146-D146</f>
        <v>2</v>
      </c>
      <c r="K146" t="str">
        <f t="shared" si="52"/>
        <v>1 - Serviços e Insumos</v>
      </c>
      <c r="L146" t="str">
        <f>L145</f>
        <v>Fertilizantes — parte 3</v>
      </c>
      <c r="M146" t="str">
        <f ca="1">M145</f>
        <v>Ricardo Lima</v>
      </c>
      <c r="N146" t="str">
        <f ca="1">N145</f>
        <v>CONCLUÍDA</v>
      </c>
    </row>
    <row r="147" spans="1:14" x14ac:dyDescent="0.3">
      <c r="A147" t="s">
        <v>138</v>
      </c>
      <c r="B147" t="str">
        <f t="shared" ref="B147:B157" si="59">B146</f>
        <v>AGR12</v>
      </c>
      <c r="C147" t="s">
        <v>14</v>
      </c>
      <c r="D147" s="1">
        <f ca="1">E146</f>
        <v>45127</v>
      </c>
      <c r="E147" s="1">
        <f ca="1">D147+RANDBETWEEN(0,3)</f>
        <v>45130</v>
      </c>
      <c r="F147" s="1">
        <f ca="1">IF(D147&lt;Planilha2!$A$1, D147, "")</f>
        <v>45127</v>
      </c>
      <c r="G147" s="1">
        <f ca="1">IF(E147&lt;Planilha2!$A$1, E147, "")</f>
        <v>45130</v>
      </c>
      <c r="H147" t="str">
        <f ca="1">VLOOKUP(RANDBETWEEN(1, 2), Planilha2!$B$5:$I$32, 4)</f>
        <v>Ana Souza</v>
      </c>
      <c r="I147" t="s">
        <v>92</v>
      </c>
      <c r="J147">
        <f t="shared" ca="1" si="58"/>
        <v>3</v>
      </c>
      <c r="K147" t="str">
        <f t="shared" si="52"/>
        <v>1 - Serviços e Insumos</v>
      </c>
      <c r="L147" t="str">
        <f t="shared" ref="L147:L157" si="60">L146</f>
        <v>Fertilizantes — parte 3</v>
      </c>
      <c r="M147" t="str">
        <f t="shared" ref="M147:M157" ca="1" si="61">M146</f>
        <v>Ricardo Lima</v>
      </c>
      <c r="N147" t="str">
        <f t="shared" ref="N147:N157" ca="1" si="62">N146</f>
        <v>CONCLUÍDA</v>
      </c>
    </row>
    <row r="148" spans="1:14" x14ac:dyDescent="0.3">
      <c r="A148" t="s">
        <v>138</v>
      </c>
      <c r="B148" t="str">
        <f t="shared" si="59"/>
        <v>AGR12</v>
      </c>
      <c r="C148" t="s">
        <v>15</v>
      </c>
      <c r="D148" s="1">
        <f ca="1">E147</f>
        <v>45130</v>
      </c>
      <c r="E148" s="1">
        <f ca="1">D148+RANDBETWEEN(3,7)</f>
        <v>45133</v>
      </c>
      <c r="F148" s="1">
        <f ca="1">IF(D148&lt;Planilha2!$A$1, D148, "")</f>
        <v>45130</v>
      </c>
      <c r="G148" s="1">
        <f ca="1">IF(E148&lt;Planilha2!$A$1, E148, "")</f>
        <v>45133</v>
      </c>
      <c r="H148" t="str">
        <f ca="1">VLOOKUP(RANDBETWEEN(1, 3), Planilha2!$B$5:$I$32, 5)</f>
        <v>Fernanda Almeida</v>
      </c>
      <c r="I148" t="s">
        <v>93</v>
      </c>
      <c r="J148">
        <f t="shared" ca="1" si="58"/>
        <v>3</v>
      </c>
      <c r="K148" t="str">
        <f t="shared" si="52"/>
        <v>1 - Serviços e Insumos</v>
      </c>
      <c r="L148" t="str">
        <f t="shared" si="60"/>
        <v>Fertilizantes — parte 3</v>
      </c>
      <c r="M148" t="str">
        <f t="shared" ca="1" si="61"/>
        <v>Ricardo Lima</v>
      </c>
      <c r="N148" t="str">
        <f t="shared" ca="1" si="62"/>
        <v>CONCLUÍDA</v>
      </c>
    </row>
    <row r="149" spans="1:14" x14ac:dyDescent="0.3">
      <c r="A149" t="s">
        <v>138</v>
      </c>
      <c r="B149" t="str">
        <f t="shared" si="59"/>
        <v>AGR12</v>
      </c>
      <c r="C149" t="s">
        <v>16</v>
      </c>
      <c r="D149" s="1">
        <f ca="1">E148</f>
        <v>45133</v>
      </c>
      <c r="E149" s="1">
        <f ca="1">D149+RANDBETWEEN(0,3)</f>
        <v>45136</v>
      </c>
      <c r="F149" s="1">
        <f ca="1">IF(D149&lt;Planilha2!$A$1, D149, "")</f>
        <v>45133</v>
      </c>
      <c r="G149" s="1">
        <f ca="1">IF(E149&lt;Planilha2!$A$1, E149, "")</f>
        <v>45136</v>
      </c>
      <c r="H149" t="str">
        <f ca="1">H146</f>
        <v>Carlos Pereira</v>
      </c>
      <c r="I149" t="s">
        <v>91</v>
      </c>
      <c r="J149">
        <f t="shared" ca="1" si="58"/>
        <v>3</v>
      </c>
      <c r="K149" t="str">
        <f t="shared" si="52"/>
        <v>1 - Serviços e Insumos</v>
      </c>
      <c r="L149" t="str">
        <f t="shared" si="60"/>
        <v>Fertilizantes — parte 3</v>
      </c>
      <c r="M149" t="str">
        <f t="shared" ca="1" si="61"/>
        <v>Ricardo Lima</v>
      </c>
      <c r="N149" t="str">
        <f t="shared" ca="1" si="62"/>
        <v>CONCLUÍDA</v>
      </c>
    </row>
    <row r="150" spans="1:14" x14ac:dyDescent="0.3">
      <c r="A150" t="s">
        <v>138</v>
      </c>
      <c r="B150" t="str">
        <f t="shared" si="59"/>
        <v>AGR12</v>
      </c>
      <c r="C150" t="s">
        <v>17</v>
      </c>
      <c r="D150" s="1">
        <f ca="1">E149</f>
        <v>45136</v>
      </c>
      <c r="E150" s="1">
        <f ca="1">D150+RANDBETWEEN(1,5)</f>
        <v>45138</v>
      </c>
      <c r="F150" s="1">
        <f ca="1">IF(D150&lt;Planilha2!$A$1, D150, "")</f>
        <v>45136</v>
      </c>
      <c r="G150" s="1">
        <f ca="1">IF(E150&lt;Planilha2!$A$1, E150, "")</f>
        <v>45138</v>
      </c>
      <c r="H150" t="str">
        <f ca="1">VLOOKUP(RANDBETWEEN(1, 3), Planilha2!$B$5:$I$32, 6)</f>
        <v>Rafael Ferreira</v>
      </c>
      <c r="I150" t="s">
        <v>95</v>
      </c>
      <c r="J150">
        <f t="shared" ca="1" si="58"/>
        <v>2</v>
      </c>
      <c r="K150" t="str">
        <f t="shared" si="52"/>
        <v>1 - Serviços e Insumos</v>
      </c>
      <c r="L150" t="str">
        <f t="shared" si="60"/>
        <v>Fertilizantes — parte 3</v>
      </c>
      <c r="M150" t="str">
        <f t="shared" ca="1" si="61"/>
        <v>Ricardo Lima</v>
      </c>
      <c r="N150" t="str">
        <f t="shared" ca="1" si="62"/>
        <v>CONCLUÍDA</v>
      </c>
    </row>
    <row r="151" spans="1:14" x14ac:dyDescent="0.3">
      <c r="A151" t="s">
        <v>138</v>
      </c>
      <c r="B151" t="str">
        <f t="shared" si="59"/>
        <v>AGR12</v>
      </c>
      <c r="C151" t="s">
        <v>18</v>
      </c>
      <c r="D151" s="1">
        <f ca="1">E145+RANDBETWEEN(3,14)</f>
        <v>45139</v>
      </c>
      <c r="E151" s="1">
        <f ca="1">D151</f>
        <v>45139</v>
      </c>
      <c r="F151" s="1">
        <f ca="1">IF(D151&lt;Planilha2!$A$1, D151, "")</f>
        <v>45139</v>
      </c>
      <c r="G151" s="1">
        <f ca="1">IF(E151&lt;Planilha2!$A$1, E151, "")</f>
        <v>45139</v>
      </c>
      <c r="H151" t="str">
        <f ca="1">VLOOKUP(RANDBETWEEN(1, 2), Planilha2!$B$5:$I$32, 7)</f>
        <v>Gabriela Lima</v>
      </c>
      <c r="I151" t="s">
        <v>96</v>
      </c>
      <c r="J151">
        <f t="shared" ca="1" si="58"/>
        <v>0</v>
      </c>
      <c r="K151" t="str">
        <f t="shared" si="52"/>
        <v>1 - Serviços e Insumos</v>
      </c>
      <c r="L151" t="str">
        <f t="shared" si="60"/>
        <v>Fertilizantes — parte 3</v>
      </c>
      <c r="M151" t="str">
        <f t="shared" ca="1" si="61"/>
        <v>Ricardo Lima</v>
      </c>
      <c r="N151" t="str">
        <f t="shared" ca="1" si="62"/>
        <v>CONCLUÍDA</v>
      </c>
    </row>
    <row r="152" spans="1:14" x14ac:dyDescent="0.3">
      <c r="A152" t="s">
        <v>138</v>
      </c>
      <c r="B152" t="str">
        <f t="shared" si="59"/>
        <v>AGR12</v>
      </c>
      <c r="C152" t="s">
        <v>19</v>
      </c>
      <c r="D152" s="1">
        <f ca="1">E151+RANDBETWEEN(7,21)</f>
        <v>45156</v>
      </c>
      <c r="E152" s="1">
        <f ca="1">D152+RANDBETWEEN(1,3)</f>
        <v>45158</v>
      </c>
      <c r="F152" s="1">
        <f ca="1">IF(D152&lt;Planilha2!$A$1, D152, "")</f>
        <v>45156</v>
      </c>
      <c r="G152" s="1">
        <f ca="1">IF(E152&lt;Planilha2!$A$1, E152, "")</f>
        <v>45158</v>
      </c>
      <c r="H152" t="str">
        <f ca="1">VLOOKUP(RANDBETWEEN(1, 3), Planilha2!$B$5:$I$32, 8)</f>
        <v>Luiza Andrade</v>
      </c>
      <c r="I152" t="s">
        <v>94</v>
      </c>
      <c r="J152">
        <f t="shared" ca="1" si="58"/>
        <v>2</v>
      </c>
      <c r="K152" t="str">
        <f t="shared" si="52"/>
        <v>1 - Serviços e Insumos</v>
      </c>
      <c r="L152" t="str">
        <f t="shared" si="60"/>
        <v>Fertilizantes — parte 3</v>
      </c>
      <c r="M152" t="str">
        <f t="shared" ca="1" si="61"/>
        <v>Ricardo Lima</v>
      </c>
      <c r="N152" t="str">
        <f t="shared" ca="1" si="62"/>
        <v>CONCLUÍDA</v>
      </c>
    </row>
    <row r="153" spans="1:14" x14ac:dyDescent="0.3">
      <c r="A153" t="s">
        <v>138</v>
      </c>
      <c r="B153" t="str">
        <f t="shared" si="59"/>
        <v>AGR12</v>
      </c>
      <c r="C153" t="s">
        <v>20</v>
      </c>
      <c r="D153" s="1">
        <f ca="1">E152</f>
        <v>45158</v>
      </c>
      <c r="E153" s="1">
        <f ca="1">D153+RANDBETWEEN(1,3)</f>
        <v>45161</v>
      </c>
      <c r="F153" s="1">
        <f ca="1">IF(D153&lt;Planilha2!$A$1, D153, "")</f>
        <v>45158</v>
      </c>
      <c r="G153" s="1">
        <f ca="1">IF(E153&lt;Planilha2!$A$1, E153, "")</f>
        <v>45161</v>
      </c>
      <c r="H153" t="str">
        <f ca="1">H149</f>
        <v>Carlos Pereira</v>
      </c>
      <c r="I153" t="s">
        <v>91</v>
      </c>
      <c r="J153">
        <f t="shared" ca="1" si="58"/>
        <v>3</v>
      </c>
      <c r="K153" t="str">
        <f t="shared" si="52"/>
        <v>1 - Serviços e Insumos</v>
      </c>
      <c r="L153" t="str">
        <f t="shared" si="60"/>
        <v>Fertilizantes — parte 3</v>
      </c>
      <c r="M153" t="str">
        <f t="shared" ca="1" si="61"/>
        <v>Ricardo Lima</v>
      </c>
      <c r="N153" t="str">
        <f t="shared" ca="1" si="62"/>
        <v>CONCLUÍDA</v>
      </c>
    </row>
    <row r="154" spans="1:14" x14ac:dyDescent="0.3">
      <c r="A154" t="s">
        <v>138</v>
      </c>
      <c r="B154" t="str">
        <f t="shared" si="59"/>
        <v>AGR12</v>
      </c>
      <c r="C154" t="s">
        <v>21</v>
      </c>
      <c r="D154" s="1">
        <f ca="1">E153</f>
        <v>45161</v>
      </c>
      <c r="E154" s="1">
        <f ca="1">D154+RANDBETWEEN(0,3)</f>
        <v>45162</v>
      </c>
      <c r="F154" s="1">
        <f ca="1">IF(D154&lt;Planilha2!$A$1, D154, "")</f>
        <v>45161</v>
      </c>
      <c r="G154" s="1">
        <f ca="1">IF(E154&lt;Planilha2!$A$1, E154, "")</f>
        <v>45162</v>
      </c>
      <c r="H154" t="str">
        <f ca="1">H152</f>
        <v>Luiza Andrade</v>
      </c>
      <c r="I154" t="s">
        <v>94</v>
      </c>
      <c r="J154">
        <f t="shared" ca="1" si="58"/>
        <v>1</v>
      </c>
      <c r="K154" t="str">
        <f t="shared" si="52"/>
        <v>1 - Serviços e Insumos</v>
      </c>
      <c r="L154" t="str">
        <f t="shared" si="60"/>
        <v>Fertilizantes — parte 3</v>
      </c>
      <c r="M154" t="str">
        <f t="shared" ca="1" si="61"/>
        <v>Ricardo Lima</v>
      </c>
      <c r="N154" t="str">
        <f t="shared" ca="1" si="62"/>
        <v>CONCLUÍDA</v>
      </c>
    </row>
    <row r="155" spans="1:14" x14ac:dyDescent="0.3">
      <c r="A155" t="s">
        <v>138</v>
      </c>
      <c r="B155" t="str">
        <f t="shared" si="59"/>
        <v>AGR12</v>
      </c>
      <c r="C155" t="s">
        <v>22</v>
      </c>
      <c r="D155" s="1">
        <f ca="1">E154</f>
        <v>45162</v>
      </c>
      <c r="E155" s="1">
        <f ca="1">D155+RANDBETWEEN(0,3)</f>
        <v>45164</v>
      </c>
      <c r="F155" s="1">
        <f ca="1">IF(D155&lt;Planilha2!$A$1, D155, "")</f>
        <v>45162</v>
      </c>
      <c r="G155" s="1">
        <f ca="1">IF(E155&lt;Planilha2!$A$1, E155, "")</f>
        <v>45164</v>
      </c>
      <c r="H155" t="str">
        <f ca="1">H153</f>
        <v>Carlos Pereira</v>
      </c>
      <c r="I155" t="s">
        <v>91</v>
      </c>
      <c r="J155">
        <f t="shared" ca="1" si="58"/>
        <v>2</v>
      </c>
      <c r="K155" t="str">
        <f t="shared" si="52"/>
        <v>1 - Serviços e Insumos</v>
      </c>
      <c r="L155" t="str">
        <f t="shared" si="60"/>
        <v>Fertilizantes — parte 3</v>
      </c>
      <c r="M155" t="str">
        <f t="shared" ca="1" si="61"/>
        <v>Ricardo Lima</v>
      </c>
      <c r="N155" t="str">
        <f t="shared" ca="1" si="62"/>
        <v>CONCLUÍDA</v>
      </c>
    </row>
    <row r="156" spans="1:14" x14ac:dyDescent="0.3">
      <c r="A156" t="s">
        <v>138</v>
      </c>
      <c r="B156" t="str">
        <f t="shared" si="59"/>
        <v>AGR12</v>
      </c>
      <c r="C156" t="s">
        <v>23</v>
      </c>
      <c r="D156" s="1">
        <f ca="1">E155</f>
        <v>45164</v>
      </c>
      <c r="E156" s="1">
        <f ca="1">D156+RANDBETWEEN(1,3)</f>
        <v>45167</v>
      </c>
      <c r="F156" s="1">
        <f ca="1">IF(D156&lt;Planilha2!$A$1, D156, "")</f>
        <v>45164</v>
      </c>
      <c r="G156" s="1">
        <f ca="1">IF(E156&lt;Planilha2!$A$1, E156, "")</f>
        <v>45167</v>
      </c>
      <c r="H156" t="str">
        <f ca="1">H150</f>
        <v>Rafael Ferreira</v>
      </c>
      <c r="I156" t="s">
        <v>95</v>
      </c>
      <c r="J156">
        <f t="shared" ca="1" si="58"/>
        <v>3</v>
      </c>
      <c r="K156" t="str">
        <f t="shared" si="52"/>
        <v>1 - Serviços e Insumos</v>
      </c>
      <c r="L156" t="str">
        <f t="shared" si="60"/>
        <v>Fertilizantes — parte 3</v>
      </c>
      <c r="M156" t="str">
        <f t="shared" ca="1" si="61"/>
        <v>Ricardo Lima</v>
      </c>
      <c r="N156" t="str">
        <f t="shared" ca="1" si="62"/>
        <v>CONCLUÍDA</v>
      </c>
    </row>
    <row r="157" spans="1:14" x14ac:dyDescent="0.3">
      <c r="A157" t="s">
        <v>138</v>
      </c>
      <c r="B157" t="str">
        <f t="shared" si="59"/>
        <v>AGR12</v>
      </c>
      <c r="C157" t="s">
        <v>24</v>
      </c>
      <c r="D157" s="1">
        <f ca="1">E156</f>
        <v>45167</v>
      </c>
      <c r="E157" s="1">
        <f ca="1">D157+RANDBETWEEN(0,3)</f>
        <v>45169</v>
      </c>
      <c r="F157" s="1">
        <f ca="1">IF(D157&lt;Planilha2!$A$1, D157, "")</f>
        <v>45167</v>
      </c>
      <c r="G157" s="1">
        <f ca="1">IF(E157&lt;Planilha2!$A$1, E157, "")</f>
        <v>45169</v>
      </c>
      <c r="H157" t="str">
        <f ca="1">H155</f>
        <v>Carlos Pereira</v>
      </c>
      <c r="I157" t="s">
        <v>91</v>
      </c>
      <c r="J157">
        <f t="shared" ca="1" si="58"/>
        <v>2</v>
      </c>
      <c r="K157" t="str">
        <f t="shared" si="52"/>
        <v>1 - Serviços e Insumos</v>
      </c>
      <c r="L157" t="str">
        <f t="shared" si="60"/>
        <v>Fertilizantes — parte 3</v>
      </c>
      <c r="M157" t="str">
        <f t="shared" ca="1" si="61"/>
        <v>Ricardo Lima</v>
      </c>
      <c r="N157" t="str">
        <f t="shared" ca="1" si="62"/>
        <v>CONCLUÍDA</v>
      </c>
    </row>
    <row r="158" spans="1:14" x14ac:dyDescent="0.3">
      <c r="A158" t="s">
        <v>138</v>
      </c>
      <c r="B158" t="s">
        <v>131</v>
      </c>
      <c r="C158" t="s">
        <v>12</v>
      </c>
      <c r="D158" s="1">
        <v>45082</v>
      </c>
      <c r="E158" s="1">
        <f ca="1">D158+RANDBETWEEN(7,14)</f>
        <v>45092</v>
      </c>
      <c r="F158" s="1">
        <f>IF(D158&lt;Planilha2!$A$1, D158, "")</f>
        <v>45082</v>
      </c>
      <c r="G158" s="1">
        <f ca="1">IF(E158&lt;Planilha2!$A$1, E158, "")</f>
        <v>45092</v>
      </c>
      <c r="H158" t="str">
        <f ca="1">VLOOKUP(RANDBETWEEN(1, 14), Planilha2!$B$5:$I$18, 2)</f>
        <v>João Pinto</v>
      </c>
      <c r="I158" t="s">
        <v>8</v>
      </c>
      <c r="J158">
        <f ca="1">E158-D158</f>
        <v>10</v>
      </c>
      <c r="K158" t="str">
        <f t="shared" si="52"/>
        <v>1 - Serviços e Insumos</v>
      </c>
      <c r="L158" t="s">
        <v>109</v>
      </c>
      <c r="M158" t="str">
        <f ca="1">H158</f>
        <v>João Pinto</v>
      </c>
      <c r="N158" t="str" cm="1">
        <f t="array" aca="1" ref="N158" ca="1">_xlfn.IFS(COUNTBLANK(G158:G170)=13,"PENDENTE", COUNTBLANK(G158:G170)&gt;0,"EM ANDAMENTO", COUNTBLANK(G158:G170)=0,"CONCLUÍDA")</f>
        <v>CONCLUÍDA</v>
      </c>
    </row>
    <row r="159" spans="1:14" x14ac:dyDescent="0.3">
      <c r="A159" t="s">
        <v>138</v>
      </c>
      <c r="B159" t="str">
        <f>B158</f>
        <v>AGR13</v>
      </c>
      <c r="C159" t="s">
        <v>13</v>
      </c>
      <c r="D159" s="1">
        <f ca="1">E158</f>
        <v>45092</v>
      </c>
      <c r="E159" s="1">
        <f ca="1">D159+RANDBETWEEN(1,4)</f>
        <v>45095</v>
      </c>
      <c r="F159" s="1">
        <f ca="1">IF(D159&lt;Planilha2!$A$1, D159, "")</f>
        <v>45092</v>
      </c>
      <c r="G159" s="1">
        <f ca="1">IF(E159&lt;Planilha2!$A$1, E159, "")</f>
        <v>45095</v>
      </c>
      <c r="H159" t="str">
        <f ca="1">H146</f>
        <v>Carlos Pereira</v>
      </c>
      <c r="I159" t="s">
        <v>91</v>
      </c>
      <c r="J159">
        <f t="shared" ref="J159:J170" ca="1" si="63">E159-D159</f>
        <v>3</v>
      </c>
      <c r="K159" t="str">
        <f t="shared" si="52"/>
        <v>1 - Serviços e Insumos</v>
      </c>
      <c r="L159" t="str">
        <f>L158</f>
        <v>Melhoramento de plantas — parte 1</v>
      </c>
      <c r="M159" t="str">
        <f ca="1">M158</f>
        <v>João Pinto</v>
      </c>
      <c r="N159" t="str">
        <f ca="1">N158</f>
        <v>CONCLUÍDA</v>
      </c>
    </row>
    <row r="160" spans="1:14" x14ac:dyDescent="0.3">
      <c r="A160" t="s">
        <v>138</v>
      </c>
      <c r="B160" t="str">
        <f t="shared" ref="B160:B170" si="64">B159</f>
        <v>AGR13</v>
      </c>
      <c r="C160" t="s">
        <v>14</v>
      </c>
      <c r="D160" s="1">
        <f ca="1">E159</f>
        <v>45095</v>
      </c>
      <c r="E160" s="1">
        <f ca="1">D160+RANDBETWEEN(0,3)</f>
        <v>45095</v>
      </c>
      <c r="F160" s="1">
        <f ca="1">IF(D160&lt;Planilha2!$A$1, D160, "")</f>
        <v>45095</v>
      </c>
      <c r="G160" s="1">
        <f ca="1">IF(E160&lt;Planilha2!$A$1, E160, "")</f>
        <v>45095</v>
      </c>
      <c r="H160" t="str">
        <f ca="1">VLOOKUP(RANDBETWEEN(1, 2), Planilha2!$B$5:$I$32, 4)</f>
        <v>Ana Souza</v>
      </c>
      <c r="I160" t="s">
        <v>92</v>
      </c>
      <c r="J160">
        <f t="shared" ca="1" si="63"/>
        <v>0</v>
      </c>
      <c r="K160" t="str">
        <f t="shared" si="52"/>
        <v>1 - Serviços e Insumos</v>
      </c>
      <c r="L160" t="str">
        <f t="shared" ref="L160:L170" si="65">L159</f>
        <v>Melhoramento de plantas — parte 1</v>
      </c>
      <c r="M160" t="str">
        <f t="shared" ref="M160:M170" ca="1" si="66">M159</f>
        <v>João Pinto</v>
      </c>
      <c r="N160" t="str">
        <f t="shared" ref="N160:N170" ca="1" si="67">N159</f>
        <v>CONCLUÍDA</v>
      </c>
    </row>
    <row r="161" spans="1:14" x14ac:dyDescent="0.3">
      <c r="A161" t="s">
        <v>138</v>
      </c>
      <c r="B161" t="str">
        <f t="shared" si="64"/>
        <v>AGR13</v>
      </c>
      <c r="C161" t="s">
        <v>15</v>
      </c>
      <c r="D161" s="1">
        <f ca="1">E160</f>
        <v>45095</v>
      </c>
      <c r="E161" s="1">
        <f ca="1">D161+RANDBETWEEN(3,7)</f>
        <v>45102</v>
      </c>
      <c r="F161" s="1">
        <f ca="1">IF(D161&lt;Planilha2!$A$1, D161, "")</f>
        <v>45095</v>
      </c>
      <c r="G161" s="1">
        <f ca="1">IF(E161&lt;Planilha2!$A$1, E161, "")</f>
        <v>45102</v>
      </c>
      <c r="H161" t="str">
        <f ca="1">VLOOKUP(RANDBETWEEN(1, 3), Planilha2!$B$5:$I$32, 5)</f>
        <v>Gustavo Pereira</v>
      </c>
      <c r="I161" t="s">
        <v>93</v>
      </c>
      <c r="J161">
        <f t="shared" ca="1" si="63"/>
        <v>7</v>
      </c>
      <c r="K161" t="str">
        <f t="shared" si="52"/>
        <v>1 - Serviços e Insumos</v>
      </c>
      <c r="L161" t="str">
        <f t="shared" si="65"/>
        <v>Melhoramento de plantas — parte 1</v>
      </c>
      <c r="M161" t="str">
        <f t="shared" ca="1" si="66"/>
        <v>João Pinto</v>
      </c>
      <c r="N161" t="str">
        <f t="shared" ca="1" si="67"/>
        <v>CONCLUÍDA</v>
      </c>
    </row>
    <row r="162" spans="1:14" x14ac:dyDescent="0.3">
      <c r="A162" t="s">
        <v>138</v>
      </c>
      <c r="B162" t="str">
        <f t="shared" si="64"/>
        <v>AGR13</v>
      </c>
      <c r="C162" t="s">
        <v>16</v>
      </c>
      <c r="D162" s="1">
        <f ca="1">E161</f>
        <v>45102</v>
      </c>
      <c r="E162" s="1">
        <f ca="1">D162+RANDBETWEEN(0,3)</f>
        <v>45104</v>
      </c>
      <c r="F162" s="1">
        <f ca="1">IF(D162&lt;Planilha2!$A$1, D162, "")</f>
        <v>45102</v>
      </c>
      <c r="G162" s="1">
        <f ca="1">IF(E162&lt;Planilha2!$A$1, E162, "")</f>
        <v>45104</v>
      </c>
      <c r="H162" t="str">
        <f ca="1">H159</f>
        <v>Carlos Pereira</v>
      </c>
      <c r="I162" t="s">
        <v>91</v>
      </c>
      <c r="J162">
        <f t="shared" ca="1" si="63"/>
        <v>2</v>
      </c>
      <c r="K162" t="str">
        <f t="shared" si="52"/>
        <v>1 - Serviços e Insumos</v>
      </c>
      <c r="L162" t="str">
        <f t="shared" si="65"/>
        <v>Melhoramento de plantas — parte 1</v>
      </c>
      <c r="M162" t="str">
        <f t="shared" ca="1" si="66"/>
        <v>João Pinto</v>
      </c>
      <c r="N162" t="str">
        <f t="shared" ca="1" si="67"/>
        <v>CONCLUÍDA</v>
      </c>
    </row>
    <row r="163" spans="1:14" x14ac:dyDescent="0.3">
      <c r="A163" t="s">
        <v>138</v>
      </c>
      <c r="B163" t="str">
        <f t="shared" si="64"/>
        <v>AGR13</v>
      </c>
      <c r="C163" t="s">
        <v>17</v>
      </c>
      <c r="D163" s="1">
        <f ca="1">E162</f>
        <v>45104</v>
      </c>
      <c r="E163" s="1">
        <f ca="1">D163+RANDBETWEEN(1,5)</f>
        <v>45106</v>
      </c>
      <c r="F163" s="1">
        <f ca="1">IF(D163&lt;Planilha2!$A$1, D163, "")</f>
        <v>45104</v>
      </c>
      <c r="G163" s="1">
        <f ca="1">IF(E163&lt;Planilha2!$A$1, E163, "")</f>
        <v>45106</v>
      </c>
      <c r="H163" t="str">
        <f ca="1">VLOOKUP(RANDBETWEEN(1, 3), Planilha2!$B$5:$I$32, 6)</f>
        <v>Bruno Gomes</v>
      </c>
      <c r="I163" t="s">
        <v>95</v>
      </c>
      <c r="J163">
        <f t="shared" ca="1" si="63"/>
        <v>2</v>
      </c>
      <c r="K163" t="str">
        <f t="shared" si="52"/>
        <v>1 - Serviços e Insumos</v>
      </c>
      <c r="L163" t="str">
        <f t="shared" si="65"/>
        <v>Melhoramento de plantas — parte 1</v>
      </c>
      <c r="M163" t="str">
        <f t="shared" ca="1" si="66"/>
        <v>João Pinto</v>
      </c>
      <c r="N163" t="str">
        <f t="shared" ca="1" si="67"/>
        <v>CONCLUÍDA</v>
      </c>
    </row>
    <row r="164" spans="1:14" x14ac:dyDescent="0.3">
      <c r="A164" t="s">
        <v>138</v>
      </c>
      <c r="B164" t="str">
        <f t="shared" si="64"/>
        <v>AGR13</v>
      </c>
      <c r="C164" t="s">
        <v>18</v>
      </c>
      <c r="D164" s="1">
        <f ca="1">E158+RANDBETWEEN(3,14)</f>
        <v>45102</v>
      </c>
      <c r="E164" s="1">
        <f ca="1">D164</f>
        <v>45102</v>
      </c>
      <c r="F164" s="1">
        <f ca="1">IF(D164&lt;Planilha2!$A$1, D164, "")</f>
        <v>45102</v>
      </c>
      <c r="G164" s="1">
        <f ca="1">IF(E164&lt;Planilha2!$A$1, E164, "")</f>
        <v>45102</v>
      </c>
      <c r="H164" t="str">
        <f ca="1">VLOOKUP(RANDBETWEEN(1, 2), Planilha2!$B$5:$I$32, 7)</f>
        <v>Gabriela Lima</v>
      </c>
      <c r="I164" t="s">
        <v>96</v>
      </c>
      <c r="J164">
        <f t="shared" ca="1" si="63"/>
        <v>0</v>
      </c>
      <c r="K164" t="str">
        <f t="shared" si="52"/>
        <v>1 - Serviços e Insumos</v>
      </c>
      <c r="L164" t="str">
        <f t="shared" si="65"/>
        <v>Melhoramento de plantas — parte 1</v>
      </c>
      <c r="M164" t="str">
        <f t="shared" ca="1" si="66"/>
        <v>João Pinto</v>
      </c>
      <c r="N164" t="str">
        <f t="shared" ca="1" si="67"/>
        <v>CONCLUÍDA</v>
      </c>
    </row>
    <row r="165" spans="1:14" x14ac:dyDescent="0.3">
      <c r="A165" t="s">
        <v>138</v>
      </c>
      <c r="B165" t="str">
        <f t="shared" si="64"/>
        <v>AGR13</v>
      </c>
      <c r="C165" t="s">
        <v>19</v>
      </c>
      <c r="D165" s="1">
        <f ca="1">E164+RANDBETWEEN(7,21)</f>
        <v>45114</v>
      </c>
      <c r="E165" s="1">
        <f ca="1">D165+RANDBETWEEN(1,3)</f>
        <v>45115</v>
      </c>
      <c r="F165" s="1">
        <f ca="1">IF(D165&lt;Planilha2!$A$1, D165, "")</f>
        <v>45114</v>
      </c>
      <c r="G165" s="1">
        <f ca="1">IF(E165&lt;Planilha2!$A$1, E165, "")</f>
        <v>45115</v>
      </c>
      <c r="H165" t="str">
        <f ca="1">VLOOKUP(RANDBETWEEN(1, 3), Planilha2!$B$5:$I$32, 8)</f>
        <v>Larissa Martins</v>
      </c>
      <c r="I165" t="s">
        <v>94</v>
      </c>
      <c r="J165">
        <f t="shared" ca="1" si="63"/>
        <v>1</v>
      </c>
      <c r="K165" t="str">
        <f t="shared" si="52"/>
        <v>1 - Serviços e Insumos</v>
      </c>
      <c r="L165" t="str">
        <f t="shared" si="65"/>
        <v>Melhoramento de plantas — parte 1</v>
      </c>
      <c r="M165" t="str">
        <f t="shared" ca="1" si="66"/>
        <v>João Pinto</v>
      </c>
      <c r="N165" t="str">
        <f t="shared" ca="1" si="67"/>
        <v>CONCLUÍDA</v>
      </c>
    </row>
    <row r="166" spans="1:14" x14ac:dyDescent="0.3">
      <c r="A166" t="s">
        <v>138</v>
      </c>
      <c r="B166" t="str">
        <f t="shared" si="64"/>
        <v>AGR13</v>
      </c>
      <c r="C166" t="s">
        <v>20</v>
      </c>
      <c r="D166" s="1">
        <f ca="1">E165</f>
        <v>45115</v>
      </c>
      <c r="E166" s="1">
        <f ca="1">D166+RANDBETWEEN(1,3)</f>
        <v>45116</v>
      </c>
      <c r="F166" s="1">
        <f ca="1">IF(D166&lt;Planilha2!$A$1, D166, "")</f>
        <v>45115</v>
      </c>
      <c r="G166" s="1">
        <f ca="1">IF(E166&lt;Planilha2!$A$1, E166, "")</f>
        <v>45116</v>
      </c>
      <c r="H166" t="str">
        <f ca="1">H162</f>
        <v>Carlos Pereira</v>
      </c>
      <c r="I166" t="s">
        <v>91</v>
      </c>
      <c r="J166">
        <f t="shared" ca="1" si="63"/>
        <v>1</v>
      </c>
      <c r="K166" t="str">
        <f t="shared" si="52"/>
        <v>1 - Serviços e Insumos</v>
      </c>
      <c r="L166" t="str">
        <f t="shared" si="65"/>
        <v>Melhoramento de plantas — parte 1</v>
      </c>
      <c r="M166" t="str">
        <f t="shared" ca="1" si="66"/>
        <v>João Pinto</v>
      </c>
      <c r="N166" t="str">
        <f t="shared" ca="1" si="67"/>
        <v>CONCLUÍDA</v>
      </c>
    </row>
    <row r="167" spans="1:14" x14ac:dyDescent="0.3">
      <c r="A167" t="s">
        <v>138</v>
      </c>
      <c r="B167" t="str">
        <f t="shared" si="64"/>
        <v>AGR13</v>
      </c>
      <c r="C167" t="s">
        <v>21</v>
      </c>
      <c r="D167" s="1">
        <f ca="1">E166</f>
        <v>45116</v>
      </c>
      <c r="E167" s="1">
        <f ca="1">D167+RANDBETWEEN(0,3)</f>
        <v>45117</v>
      </c>
      <c r="F167" s="1">
        <f ca="1">IF(D167&lt;Planilha2!$A$1, D167, "")</f>
        <v>45116</v>
      </c>
      <c r="G167" s="1">
        <f ca="1">IF(E167&lt;Planilha2!$A$1, E167, "")</f>
        <v>45117</v>
      </c>
      <c r="H167" t="str">
        <f ca="1">H165</f>
        <v>Larissa Martins</v>
      </c>
      <c r="I167" t="s">
        <v>94</v>
      </c>
      <c r="J167">
        <f t="shared" ca="1" si="63"/>
        <v>1</v>
      </c>
      <c r="K167" t="str">
        <f t="shared" si="52"/>
        <v>1 - Serviços e Insumos</v>
      </c>
      <c r="L167" t="str">
        <f t="shared" si="65"/>
        <v>Melhoramento de plantas — parte 1</v>
      </c>
      <c r="M167" t="str">
        <f t="shared" ca="1" si="66"/>
        <v>João Pinto</v>
      </c>
      <c r="N167" t="str">
        <f t="shared" ca="1" si="67"/>
        <v>CONCLUÍDA</v>
      </c>
    </row>
    <row r="168" spans="1:14" x14ac:dyDescent="0.3">
      <c r="A168" t="s">
        <v>138</v>
      </c>
      <c r="B168" t="str">
        <f t="shared" si="64"/>
        <v>AGR13</v>
      </c>
      <c r="C168" t="s">
        <v>22</v>
      </c>
      <c r="D168" s="1">
        <f ca="1">E167</f>
        <v>45117</v>
      </c>
      <c r="E168" s="1">
        <f ca="1">D168+RANDBETWEEN(0,3)</f>
        <v>45117</v>
      </c>
      <c r="F168" s="1">
        <f ca="1">IF(D168&lt;Planilha2!$A$1, D168, "")</f>
        <v>45117</v>
      </c>
      <c r="G168" s="1">
        <f ca="1">IF(E168&lt;Planilha2!$A$1, E168, "")</f>
        <v>45117</v>
      </c>
      <c r="H168" t="str">
        <f ca="1">H166</f>
        <v>Carlos Pereira</v>
      </c>
      <c r="I168" t="s">
        <v>91</v>
      </c>
      <c r="J168">
        <f t="shared" ca="1" si="63"/>
        <v>0</v>
      </c>
      <c r="K168" t="str">
        <f t="shared" si="52"/>
        <v>1 - Serviços e Insumos</v>
      </c>
      <c r="L168" t="str">
        <f t="shared" si="65"/>
        <v>Melhoramento de plantas — parte 1</v>
      </c>
      <c r="M168" t="str">
        <f t="shared" ca="1" si="66"/>
        <v>João Pinto</v>
      </c>
      <c r="N168" t="str">
        <f t="shared" ca="1" si="67"/>
        <v>CONCLUÍDA</v>
      </c>
    </row>
    <row r="169" spans="1:14" x14ac:dyDescent="0.3">
      <c r="A169" t="s">
        <v>138</v>
      </c>
      <c r="B169" t="str">
        <f t="shared" si="64"/>
        <v>AGR13</v>
      </c>
      <c r="C169" t="s">
        <v>23</v>
      </c>
      <c r="D169" s="1">
        <f ca="1">E168</f>
        <v>45117</v>
      </c>
      <c r="E169" s="1">
        <f ca="1">D169+RANDBETWEEN(1,3)</f>
        <v>45118</v>
      </c>
      <c r="F169" s="1">
        <f ca="1">IF(D169&lt;Planilha2!$A$1, D169, "")</f>
        <v>45117</v>
      </c>
      <c r="G169" s="1">
        <f ca="1">IF(E169&lt;Planilha2!$A$1, E169, "")</f>
        <v>45118</v>
      </c>
      <c r="H169" t="str">
        <f ca="1">H163</f>
        <v>Bruno Gomes</v>
      </c>
      <c r="I169" t="s">
        <v>95</v>
      </c>
      <c r="J169">
        <f t="shared" ca="1" si="63"/>
        <v>1</v>
      </c>
      <c r="K169" t="str">
        <f t="shared" si="52"/>
        <v>1 - Serviços e Insumos</v>
      </c>
      <c r="L169" t="str">
        <f t="shared" si="65"/>
        <v>Melhoramento de plantas — parte 1</v>
      </c>
      <c r="M169" t="str">
        <f t="shared" ca="1" si="66"/>
        <v>João Pinto</v>
      </c>
      <c r="N169" t="str">
        <f t="shared" ca="1" si="67"/>
        <v>CONCLUÍDA</v>
      </c>
    </row>
    <row r="170" spans="1:14" x14ac:dyDescent="0.3">
      <c r="A170" t="s">
        <v>138</v>
      </c>
      <c r="B170" t="str">
        <f t="shared" si="64"/>
        <v>AGR13</v>
      </c>
      <c r="C170" t="s">
        <v>24</v>
      </c>
      <c r="D170" s="1">
        <f ca="1">E169</f>
        <v>45118</v>
      </c>
      <c r="E170" s="1">
        <f ca="1">D170+RANDBETWEEN(0,3)</f>
        <v>45119</v>
      </c>
      <c r="F170" s="1">
        <f ca="1">IF(D170&lt;Planilha2!$A$1, D170, "")</f>
        <v>45118</v>
      </c>
      <c r="G170" s="1">
        <f ca="1">IF(E170&lt;Planilha2!$A$1, E170, "")</f>
        <v>45119</v>
      </c>
      <c r="H170" t="str">
        <f ca="1">H168</f>
        <v>Carlos Pereira</v>
      </c>
      <c r="I170" t="s">
        <v>91</v>
      </c>
      <c r="J170">
        <f t="shared" ca="1" si="63"/>
        <v>1</v>
      </c>
      <c r="K170" t="str">
        <f t="shared" si="52"/>
        <v>1 - Serviços e Insumos</v>
      </c>
      <c r="L170" t="str">
        <f t="shared" si="65"/>
        <v>Melhoramento de plantas — parte 1</v>
      </c>
      <c r="M170" t="str">
        <f t="shared" ca="1" si="66"/>
        <v>João Pinto</v>
      </c>
      <c r="N170" t="str">
        <f t="shared" ca="1" si="67"/>
        <v>CONCLUÍDA</v>
      </c>
    </row>
    <row r="171" spans="1:14" x14ac:dyDescent="0.3">
      <c r="A171" t="s">
        <v>138</v>
      </c>
      <c r="B171" t="s">
        <v>132</v>
      </c>
      <c r="C171" t="s">
        <v>12</v>
      </c>
      <c r="D171" s="1">
        <f ca="1">E158+RANDBETWEEN(1,7)</f>
        <v>45094</v>
      </c>
      <c r="E171" s="1">
        <f ca="1">D171+RANDBETWEEN(7,14)</f>
        <v>45106</v>
      </c>
      <c r="F171" s="1">
        <f ca="1">IF(D171&lt;Planilha2!$A$1, D171, "")</f>
        <v>45094</v>
      </c>
      <c r="G171" s="1">
        <f ca="1">IF(E171&lt;Planilha2!$A$1, E171, "")</f>
        <v>45106</v>
      </c>
      <c r="H171" t="str">
        <f ca="1">H158</f>
        <v>João Pinto</v>
      </c>
      <c r="I171" t="s">
        <v>8</v>
      </c>
      <c r="J171">
        <f ca="1">E171-D171</f>
        <v>12</v>
      </c>
      <c r="K171" t="str">
        <f t="shared" si="52"/>
        <v>1 - Serviços e Insumos</v>
      </c>
      <c r="L171" t="s">
        <v>110</v>
      </c>
      <c r="M171" t="str">
        <f ca="1">H171</f>
        <v>João Pinto</v>
      </c>
      <c r="N171" t="str" cm="1">
        <f t="array" aca="1" ref="N171" ca="1">_xlfn.IFS(COUNTBLANK(G171:G183)=13,"PENDENTE", COUNTBLANK(G171:G183)&gt;0,"EM ANDAMENTO", COUNTBLANK(G171:G183)=0,"CONCLUÍDA")</f>
        <v>CONCLUÍDA</v>
      </c>
    </row>
    <row r="172" spans="1:14" x14ac:dyDescent="0.3">
      <c r="A172" t="s">
        <v>138</v>
      </c>
      <c r="B172" t="str">
        <f>B171</f>
        <v>AGR14</v>
      </c>
      <c r="C172" t="s">
        <v>13</v>
      </c>
      <c r="D172" s="1">
        <f ca="1">E171</f>
        <v>45106</v>
      </c>
      <c r="E172" s="1">
        <f ca="1">D172+RANDBETWEEN(1,4)</f>
        <v>45108</v>
      </c>
      <c r="F172" s="1">
        <f ca="1">IF(D172&lt;Planilha2!$A$1, D172, "")</f>
        <v>45106</v>
      </c>
      <c r="G172" s="1">
        <f ca="1">IF(E172&lt;Planilha2!$A$1, E172, "")</f>
        <v>45108</v>
      </c>
      <c r="H172" t="str">
        <f ca="1">H159</f>
        <v>Carlos Pereira</v>
      </c>
      <c r="I172" t="s">
        <v>91</v>
      </c>
      <c r="J172">
        <f t="shared" ref="J172:J183" ca="1" si="68">E172-D172</f>
        <v>2</v>
      </c>
      <c r="K172" t="str">
        <f t="shared" si="52"/>
        <v>1 - Serviços e Insumos</v>
      </c>
      <c r="L172" t="str">
        <f>L171</f>
        <v>Melhoramento de plantas — parte 2</v>
      </c>
      <c r="M172" t="str">
        <f ca="1">M171</f>
        <v>João Pinto</v>
      </c>
      <c r="N172" t="str">
        <f ca="1">N171</f>
        <v>CONCLUÍDA</v>
      </c>
    </row>
    <row r="173" spans="1:14" x14ac:dyDescent="0.3">
      <c r="A173" t="s">
        <v>138</v>
      </c>
      <c r="B173" t="str">
        <f t="shared" ref="B173:B183" si="69">B172</f>
        <v>AGR14</v>
      </c>
      <c r="C173" t="s">
        <v>14</v>
      </c>
      <c r="D173" s="1">
        <f ca="1">E172</f>
        <v>45108</v>
      </c>
      <c r="E173" s="1">
        <f ca="1">D173+RANDBETWEEN(0,3)</f>
        <v>45111</v>
      </c>
      <c r="F173" s="1">
        <f ca="1">IF(D173&lt;Planilha2!$A$1, D173, "")</f>
        <v>45108</v>
      </c>
      <c r="G173" s="1">
        <f ca="1">IF(E173&lt;Planilha2!$A$1, E173, "")</f>
        <v>45111</v>
      </c>
      <c r="H173" t="str">
        <f ca="1">VLOOKUP(RANDBETWEEN(1, 2), Planilha2!$B$5:$I$32, 4)</f>
        <v>Ana Souza</v>
      </c>
      <c r="I173" t="s">
        <v>92</v>
      </c>
      <c r="J173">
        <f t="shared" ca="1" si="68"/>
        <v>3</v>
      </c>
      <c r="K173" t="str">
        <f t="shared" si="52"/>
        <v>1 - Serviços e Insumos</v>
      </c>
      <c r="L173" t="str">
        <f t="shared" ref="L173:L183" si="70">L172</f>
        <v>Melhoramento de plantas — parte 2</v>
      </c>
      <c r="M173" t="str">
        <f t="shared" ref="M173:M183" ca="1" si="71">M172</f>
        <v>João Pinto</v>
      </c>
      <c r="N173" t="str">
        <f t="shared" ref="N173:N183" ca="1" si="72">N172</f>
        <v>CONCLUÍDA</v>
      </c>
    </row>
    <row r="174" spans="1:14" x14ac:dyDescent="0.3">
      <c r="A174" t="s">
        <v>138</v>
      </c>
      <c r="B174" t="str">
        <f t="shared" si="69"/>
        <v>AGR14</v>
      </c>
      <c r="C174" t="s">
        <v>15</v>
      </c>
      <c r="D174" s="1">
        <f ca="1">E173</f>
        <v>45111</v>
      </c>
      <c r="E174" s="1">
        <f ca="1">D174+RANDBETWEEN(3,7)</f>
        <v>45116</v>
      </c>
      <c r="F174" s="1">
        <f ca="1">IF(D174&lt;Planilha2!$A$1, D174, "")</f>
        <v>45111</v>
      </c>
      <c r="G174" s="1">
        <f ca="1">IF(E174&lt;Planilha2!$A$1, E174, "")</f>
        <v>45116</v>
      </c>
      <c r="H174" t="str">
        <f ca="1">VLOOKUP(RANDBETWEEN(1, 3), Planilha2!$B$5:$I$32, 5)</f>
        <v>Gustavo Pereira</v>
      </c>
      <c r="I174" t="s">
        <v>93</v>
      </c>
      <c r="J174">
        <f t="shared" ca="1" si="68"/>
        <v>5</v>
      </c>
      <c r="K174" t="str">
        <f t="shared" si="52"/>
        <v>1 - Serviços e Insumos</v>
      </c>
      <c r="L174" t="str">
        <f t="shared" si="70"/>
        <v>Melhoramento de plantas — parte 2</v>
      </c>
      <c r="M174" t="str">
        <f t="shared" ca="1" si="71"/>
        <v>João Pinto</v>
      </c>
      <c r="N174" t="str">
        <f t="shared" ca="1" si="72"/>
        <v>CONCLUÍDA</v>
      </c>
    </row>
    <row r="175" spans="1:14" x14ac:dyDescent="0.3">
      <c r="A175" t="s">
        <v>138</v>
      </c>
      <c r="B175" t="str">
        <f t="shared" si="69"/>
        <v>AGR14</v>
      </c>
      <c r="C175" t="s">
        <v>16</v>
      </c>
      <c r="D175" s="1">
        <f ca="1">E174</f>
        <v>45116</v>
      </c>
      <c r="E175" s="1">
        <f ca="1">D175+RANDBETWEEN(0,3)</f>
        <v>45119</v>
      </c>
      <c r="F175" s="1">
        <f ca="1">IF(D175&lt;Planilha2!$A$1, D175, "")</f>
        <v>45116</v>
      </c>
      <c r="G175" s="1">
        <f ca="1">IF(E175&lt;Planilha2!$A$1, E175, "")</f>
        <v>45119</v>
      </c>
      <c r="H175" t="str">
        <f ca="1">H172</f>
        <v>Carlos Pereira</v>
      </c>
      <c r="I175" t="s">
        <v>91</v>
      </c>
      <c r="J175">
        <f t="shared" ca="1" si="68"/>
        <v>3</v>
      </c>
      <c r="K175" t="str">
        <f t="shared" si="52"/>
        <v>1 - Serviços e Insumos</v>
      </c>
      <c r="L175" t="str">
        <f t="shared" si="70"/>
        <v>Melhoramento de plantas — parte 2</v>
      </c>
      <c r="M175" t="str">
        <f t="shared" ca="1" si="71"/>
        <v>João Pinto</v>
      </c>
      <c r="N175" t="str">
        <f t="shared" ca="1" si="72"/>
        <v>CONCLUÍDA</v>
      </c>
    </row>
    <row r="176" spans="1:14" x14ac:dyDescent="0.3">
      <c r="A176" t="s">
        <v>138</v>
      </c>
      <c r="B176" t="str">
        <f t="shared" si="69"/>
        <v>AGR14</v>
      </c>
      <c r="C176" t="s">
        <v>17</v>
      </c>
      <c r="D176" s="1">
        <f ca="1">E175</f>
        <v>45119</v>
      </c>
      <c r="E176" s="1">
        <f ca="1">D176+RANDBETWEEN(1,5)</f>
        <v>45121</v>
      </c>
      <c r="F176" s="1">
        <f ca="1">IF(D176&lt;Planilha2!$A$1, D176, "")</f>
        <v>45119</v>
      </c>
      <c r="G176" s="1">
        <f ca="1">IF(E176&lt;Planilha2!$A$1, E176, "")</f>
        <v>45121</v>
      </c>
      <c r="H176" t="str">
        <f ca="1">VLOOKUP(RANDBETWEEN(1, 3), Planilha2!$B$5:$I$32, 6)</f>
        <v>Rafael Ferreira</v>
      </c>
      <c r="I176" t="s">
        <v>95</v>
      </c>
      <c r="J176">
        <f t="shared" ca="1" si="68"/>
        <v>2</v>
      </c>
      <c r="K176" t="str">
        <f t="shared" si="52"/>
        <v>1 - Serviços e Insumos</v>
      </c>
      <c r="L176" t="str">
        <f t="shared" si="70"/>
        <v>Melhoramento de plantas — parte 2</v>
      </c>
      <c r="M176" t="str">
        <f t="shared" ca="1" si="71"/>
        <v>João Pinto</v>
      </c>
      <c r="N176" t="str">
        <f t="shared" ca="1" si="72"/>
        <v>CONCLUÍDA</v>
      </c>
    </row>
    <row r="177" spans="1:14" x14ac:dyDescent="0.3">
      <c r="A177" t="s">
        <v>138</v>
      </c>
      <c r="B177" t="str">
        <f t="shared" si="69"/>
        <v>AGR14</v>
      </c>
      <c r="C177" t="s">
        <v>18</v>
      </c>
      <c r="D177" s="1">
        <f ca="1">E171+RANDBETWEEN(3,14)</f>
        <v>45120</v>
      </c>
      <c r="E177" s="1">
        <f ca="1">D177</f>
        <v>45120</v>
      </c>
      <c r="F177" s="1">
        <f ca="1">IF(D177&lt;Planilha2!$A$1, D177, "")</f>
        <v>45120</v>
      </c>
      <c r="G177" s="1">
        <f ca="1">IF(E177&lt;Planilha2!$A$1, E177, "")</f>
        <v>45120</v>
      </c>
      <c r="H177" t="str">
        <f ca="1">VLOOKUP(RANDBETWEEN(1, 2), Planilha2!$B$5:$I$32, 7)</f>
        <v>Felipe Ribeiro</v>
      </c>
      <c r="I177" t="s">
        <v>96</v>
      </c>
      <c r="J177">
        <f t="shared" ca="1" si="68"/>
        <v>0</v>
      </c>
      <c r="K177" t="str">
        <f t="shared" si="52"/>
        <v>1 - Serviços e Insumos</v>
      </c>
      <c r="L177" t="str">
        <f t="shared" si="70"/>
        <v>Melhoramento de plantas — parte 2</v>
      </c>
      <c r="M177" t="str">
        <f t="shared" ca="1" si="71"/>
        <v>João Pinto</v>
      </c>
      <c r="N177" t="str">
        <f t="shared" ca="1" si="72"/>
        <v>CONCLUÍDA</v>
      </c>
    </row>
    <row r="178" spans="1:14" x14ac:dyDescent="0.3">
      <c r="A178" t="s">
        <v>138</v>
      </c>
      <c r="B178" t="str">
        <f t="shared" si="69"/>
        <v>AGR14</v>
      </c>
      <c r="C178" t="s">
        <v>19</v>
      </c>
      <c r="D178" s="1">
        <f ca="1">E177+RANDBETWEEN(7,21)</f>
        <v>45140</v>
      </c>
      <c r="E178" s="1">
        <f ca="1">D178+RANDBETWEEN(1,3)</f>
        <v>45141</v>
      </c>
      <c r="F178" s="1">
        <f ca="1">IF(D178&lt;Planilha2!$A$1, D178, "")</f>
        <v>45140</v>
      </c>
      <c r="G178" s="1">
        <f ca="1">IF(E178&lt;Planilha2!$A$1, E178, "")</f>
        <v>45141</v>
      </c>
      <c r="H178" t="str">
        <f ca="1">VLOOKUP(RANDBETWEEN(1, 3), Planilha2!$B$5:$I$32, 8)</f>
        <v>Larissa Martins</v>
      </c>
      <c r="I178" t="s">
        <v>94</v>
      </c>
      <c r="J178">
        <f t="shared" ca="1" si="68"/>
        <v>1</v>
      </c>
      <c r="K178" t="str">
        <f t="shared" si="52"/>
        <v>1 - Serviços e Insumos</v>
      </c>
      <c r="L178" t="str">
        <f t="shared" si="70"/>
        <v>Melhoramento de plantas — parte 2</v>
      </c>
      <c r="M178" t="str">
        <f t="shared" ca="1" si="71"/>
        <v>João Pinto</v>
      </c>
      <c r="N178" t="str">
        <f t="shared" ca="1" si="72"/>
        <v>CONCLUÍDA</v>
      </c>
    </row>
    <row r="179" spans="1:14" x14ac:dyDescent="0.3">
      <c r="A179" t="s">
        <v>138</v>
      </c>
      <c r="B179" t="str">
        <f t="shared" si="69"/>
        <v>AGR14</v>
      </c>
      <c r="C179" t="s">
        <v>20</v>
      </c>
      <c r="D179" s="1">
        <f ca="1">E178</f>
        <v>45141</v>
      </c>
      <c r="E179" s="1">
        <f ca="1">D179+RANDBETWEEN(1,3)</f>
        <v>45142</v>
      </c>
      <c r="F179" s="1">
        <f ca="1">IF(D179&lt;Planilha2!$A$1, D179, "")</f>
        <v>45141</v>
      </c>
      <c r="G179" s="1">
        <f ca="1">IF(E179&lt;Planilha2!$A$1, E179, "")</f>
        <v>45142</v>
      </c>
      <c r="H179" t="str">
        <f ca="1">H175</f>
        <v>Carlos Pereira</v>
      </c>
      <c r="I179" t="s">
        <v>91</v>
      </c>
      <c r="J179">
        <f t="shared" ca="1" si="68"/>
        <v>1</v>
      </c>
      <c r="K179" t="str">
        <f t="shared" si="52"/>
        <v>1 - Serviços e Insumos</v>
      </c>
      <c r="L179" t="str">
        <f t="shared" si="70"/>
        <v>Melhoramento de plantas — parte 2</v>
      </c>
      <c r="M179" t="str">
        <f t="shared" ca="1" si="71"/>
        <v>João Pinto</v>
      </c>
      <c r="N179" t="str">
        <f t="shared" ca="1" si="72"/>
        <v>CONCLUÍDA</v>
      </c>
    </row>
    <row r="180" spans="1:14" x14ac:dyDescent="0.3">
      <c r="A180" t="s">
        <v>138</v>
      </c>
      <c r="B180" t="str">
        <f t="shared" si="69"/>
        <v>AGR14</v>
      </c>
      <c r="C180" t="s">
        <v>21</v>
      </c>
      <c r="D180" s="1">
        <f ca="1">E179</f>
        <v>45142</v>
      </c>
      <c r="E180" s="1">
        <f ca="1">D180+RANDBETWEEN(0,3)</f>
        <v>45144</v>
      </c>
      <c r="F180" s="1">
        <f ca="1">IF(D180&lt;Planilha2!$A$1, D180, "")</f>
        <v>45142</v>
      </c>
      <c r="G180" s="1">
        <f ca="1">IF(E180&lt;Planilha2!$A$1, E180, "")</f>
        <v>45144</v>
      </c>
      <c r="H180" t="str">
        <f ca="1">H178</f>
        <v>Larissa Martins</v>
      </c>
      <c r="I180" t="s">
        <v>94</v>
      </c>
      <c r="J180">
        <f t="shared" ca="1" si="68"/>
        <v>2</v>
      </c>
      <c r="K180" t="str">
        <f t="shared" si="52"/>
        <v>1 - Serviços e Insumos</v>
      </c>
      <c r="L180" t="str">
        <f t="shared" si="70"/>
        <v>Melhoramento de plantas — parte 2</v>
      </c>
      <c r="M180" t="str">
        <f t="shared" ca="1" si="71"/>
        <v>João Pinto</v>
      </c>
      <c r="N180" t="str">
        <f t="shared" ca="1" si="72"/>
        <v>CONCLUÍDA</v>
      </c>
    </row>
    <row r="181" spans="1:14" x14ac:dyDescent="0.3">
      <c r="A181" t="s">
        <v>138</v>
      </c>
      <c r="B181" t="str">
        <f t="shared" si="69"/>
        <v>AGR14</v>
      </c>
      <c r="C181" t="s">
        <v>22</v>
      </c>
      <c r="D181" s="1">
        <f ca="1">E180</f>
        <v>45144</v>
      </c>
      <c r="E181" s="1">
        <f ca="1">D181+RANDBETWEEN(0,3)</f>
        <v>45144</v>
      </c>
      <c r="F181" s="1">
        <f ca="1">IF(D181&lt;Planilha2!$A$1, D181, "")</f>
        <v>45144</v>
      </c>
      <c r="G181" s="1">
        <f ca="1">IF(E181&lt;Planilha2!$A$1, E181, "")</f>
        <v>45144</v>
      </c>
      <c r="H181" t="str">
        <f ca="1">H179</f>
        <v>Carlos Pereira</v>
      </c>
      <c r="I181" t="s">
        <v>91</v>
      </c>
      <c r="J181">
        <f t="shared" ca="1" si="68"/>
        <v>0</v>
      </c>
      <c r="K181" t="str">
        <f t="shared" si="52"/>
        <v>1 - Serviços e Insumos</v>
      </c>
      <c r="L181" t="str">
        <f t="shared" si="70"/>
        <v>Melhoramento de plantas — parte 2</v>
      </c>
      <c r="M181" t="str">
        <f t="shared" ca="1" si="71"/>
        <v>João Pinto</v>
      </c>
      <c r="N181" t="str">
        <f t="shared" ca="1" si="72"/>
        <v>CONCLUÍDA</v>
      </c>
    </row>
    <row r="182" spans="1:14" x14ac:dyDescent="0.3">
      <c r="A182" t="s">
        <v>138</v>
      </c>
      <c r="B182" t="str">
        <f t="shared" si="69"/>
        <v>AGR14</v>
      </c>
      <c r="C182" t="s">
        <v>23</v>
      </c>
      <c r="D182" s="1">
        <f ca="1">E181</f>
        <v>45144</v>
      </c>
      <c r="E182" s="1">
        <f ca="1">D182+RANDBETWEEN(1,3)</f>
        <v>45145</v>
      </c>
      <c r="F182" s="1">
        <f ca="1">IF(D182&lt;Planilha2!$A$1, D182, "")</f>
        <v>45144</v>
      </c>
      <c r="G182" s="1">
        <f ca="1">IF(E182&lt;Planilha2!$A$1, E182, "")</f>
        <v>45145</v>
      </c>
      <c r="H182" t="str">
        <f ca="1">H176</f>
        <v>Rafael Ferreira</v>
      </c>
      <c r="I182" t="s">
        <v>95</v>
      </c>
      <c r="J182">
        <f t="shared" ca="1" si="68"/>
        <v>1</v>
      </c>
      <c r="K182" t="str">
        <f t="shared" si="52"/>
        <v>1 - Serviços e Insumos</v>
      </c>
      <c r="L182" t="str">
        <f t="shared" si="70"/>
        <v>Melhoramento de plantas — parte 2</v>
      </c>
      <c r="M182" t="str">
        <f t="shared" ca="1" si="71"/>
        <v>João Pinto</v>
      </c>
      <c r="N182" t="str">
        <f t="shared" ca="1" si="72"/>
        <v>CONCLUÍDA</v>
      </c>
    </row>
    <row r="183" spans="1:14" x14ac:dyDescent="0.3">
      <c r="A183" t="s">
        <v>138</v>
      </c>
      <c r="B183" t="str">
        <f t="shared" si="69"/>
        <v>AGR14</v>
      </c>
      <c r="C183" t="s">
        <v>24</v>
      </c>
      <c r="D183" s="1">
        <f ca="1">E182</f>
        <v>45145</v>
      </c>
      <c r="E183" s="1">
        <f ca="1">D183+RANDBETWEEN(0,3)</f>
        <v>45148</v>
      </c>
      <c r="F183" s="1">
        <f ca="1">IF(D183&lt;Planilha2!$A$1, D183, "")</f>
        <v>45145</v>
      </c>
      <c r="G183" s="1">
        <f ca="1">IF(E183&lt;Planilha2!$A$1, E183, "")</f>
        <v>45148</v>
      </c>
      <c r="H183" t="str">
        <f ca="1">H181</f>
        <v>Carlos Pereira</v>
      </c>
      <c r="I183" t="s">
        <v>91</v>
      </c>
      <c r="J183">
        <f t="shared" ca="1" si="68"/>
        <v>3</v>
      </c>
      <c r="K183" t="str">
        <f t="shared" si="52"/>
        <v>1 - Serviços e Insumos</v>
      </c>
      <c r="L183" t="str">
        <f t="shared" si="70"/>
        <v>Melhoramento de plantas — parte 2</v>
      </c>
      <c r="M183" t="str">
        <f t="shared" ca="1" si="71"/>
        <v>João Pinto</v>
      </c>
      <c r="N183" t="str">
        <f t="shared" ca="1" si="72"/>
        <v>CONCLUÍDA</v>
      </c>
    </row>
    <row r="184" spans="1:14" x14ac:dyDescent="0.3">
      <c r="A184" t="s">
        <v>138</v>
      </c>
      <c r="B184" t="s">
        <v>133</v>
      </c>
      <c r="C184" t="s">
        <v>12</v>
      </c>
      <c r="D184" s="1">
        <f ca="1">E171+1</f>
        <v>45107</v>
      </c>
      <c r="E184" s="1">
        <f ca="1">D184+RANDBETWEEN(7,14)</f>
        <v>45121</v>
      </c>
      <c r="F184" s="1">
        <f ca="1">IF(D184&lt;Planilha2!$A$1, D184, "")</f>
        <v>45107</v>
      </c>
      <c r="G184" s="1">
        <f ca="1">IF(E184&lt;Planilha2!$A$1, E184, "")</f>
        <v>45121</v>
      </c>
      <c r="H184" t="str">
        <f ca="1">H171</f>
        <v>João Pinto</v>
      </c>
      <c r="I184" t="s">
        <v>8</v>
      </c>
      <c r="J184">
        <f ca="1">E184-D184</f>
        <v>14</v>
      </c>
      <c r="K184" t="str">
        <f t="shared" si="52"/>
        <v>1 - Serviços e Insumos</v>
      </c>
      <c r="L184" t="s">
        <v>111</v>
      </c>
      <c r="M184" t="str">
        <f ca="1">H184</f>
        <v>João Pinto</v>
      </c>
      <c r="N184" t="str" cm="1">
        <f t="array" aca="1" ref="N184" ca="1">_xlfn.IFS(COUNTBLANK(G184:G196)=13,"PENDENTE", COUNTBLANK(G184:G196)&gt;0,"EM ANDAMENTO", COUNTBLANK(G184:G196)=0,"CONCLUÍDA")</f>
        <v>CONCLUÍDA</v>
      </c>
    </row>
    <row r="185" spans="1:14" x14ac:dyDescent="0.3">
      <c r="A185" t="s">
        <v>138</v>
      </c>
      <c r="B185" t="str">
        <f>B184</f>
        <v>AGR15</v>
      </c>
      <c r="C185" t="s">
        <v>13</v>
      </c>
      <c r="D185" s="1">
        <f ca="1">E184</f>
        <v>45121</v>
      </c>
      <c r="E185" s="1">
        <f ca="1">D185+RANDBETWEEN(1,4)</f>
        <v>45125</v>
      </c>
      <c r="F185" s="1">
        <f ca="1">IF(D185&lt;Planilha2!$A$1, D185, "")</f>
        <v>45121</v>
      </c>
      <c r="G185" s="1">
        <f ca="1">IF(E185&lt;Planilha2!$A$1, E185, "")</f>
        <v>45125</v>
      </c>
      <c r="H185" t="str">
        <f ca="1">H172</f>
        <v>Carlos Pereira</v>
      </c>
      <c r="I185" t="s">
        <v>91</v>
      </c>
      <c r="J185">
        <f t="shared" ref="J185:J196" ca="1" si="73">E185-D185</f>
        <v>4</v>
      </c>
      <c r="K185" t="str">
        <f t="shared" si="52"/>
        <v>1 - Serviços e Insumos</v>
      </c>
      <c r="L185" t="str">
        <f>L184</f>
        <v>Melhoramento de plantas — parte 3</v>
      </c>
      <c r="M185" t="str">
        <f ca="1">M184</f>
        <v>João Pinto</v>
      </c>
      <c r="N185" t="str">
        <f ca="1">N184</f>
        <v>CONCLUÍDA</v>
      </c>
    </row>
    <row r="186" spans="1:14" x14ac:dyDescent="0.3">
      <c r="A186" t="s">
        <v>138</v>
      </c>
      <c r="B186" t="str">
        <f t="shared" ref="B186:B196" si="74">B185</f>
        <v>AGR15</v>
      </c>
      <c r="C186" t="s">
        <v>14</v>
      </c>
      <c r="D186" s="1">
        <f ca="1">E185</f>
        <v>45125</v>
      </c>
      <c r="E186" s="1">
        <f ca="1">D186+RANDBETWEEN(0,3)</f>
        <v>45128</v>
      </c>
      <c r="F186" s="1">
        <f ca="1">IF(D186&lt;Planilha2!$A$1, D186, "")</f>
        <v>45125</v>
      </c>
      <c r="G186" s="1">
        <f ca="1">IF(E186&lt;Planilha2!$A$1, E186, "")</f>
        <v>45128</v>
      </c>
      <c r="H186" t="str">
        <f ca="1">VLOOKUP(RANDBETWEEN(1, 2), Planilha2!$B$5:$I$32, 4)</f>
        <v>Ana Souza</v>
      </c>
      <c r="I186" t="s">
        <v>92</v>
      </c>
      <c r="J186">
        <f t="shared" ca="1" si="73"/>
        <v>3</v>
      </c>
      <c r="K186" t="str">
        <f t="shared" si="52"/>
        <v>1 - Serviços e Insumos</v>
      </c>
      <c r="L186" t="str">
        <f t="shared" ref="L186:L196" si="75">L185</f>
        <v>Melhoramento de plantas — parte 3</v>
      </c>
      <c r="M186" t="str">
        <f t="shared" ref="M186:M196" ca="1" si="76">M185</f>
        <v>João Pinto</v>
      </c>
      <c r="N186" t="str">
        <f t="shared" ref="N186:N196" ca="1" si="77">N185</f>
        <v>CONCLUÍDA</v>
      </c>
    </row>
    <row r="187" spans="1:14" x14ac:dyDescent="0.3">
      <c r="A187" t="s">
        <v>138</v>
      </c>
      <c r="B187" t="str">
        <f t="shared" si="74"/>
        <v>AGR15</v>
      </c>
      <c r="C187" t="s">
        <v>15</v>
      </c>
      <c r="D187" s="1">
        <f ca="1">E186</f>
        <v>45128</v>
      </c>
      <c r="E187" s="1">
        <f ca="1">D187+RANDBETWEEN(3,7)</f>
        <v>45133</v>
      </c>
      <c r="F187" s="1">
        <f ca="1">IF(D187&lt;Planilha2!$A$1, D187, "")</f>
        <v>45128</v>
      </c>
      <c r="G187" s="1">
        <f ca="1">IF(E187&lt;Planilha2!$A$1, E187, "")</f>
        <v>45133</v>
      </c>
      <c r="H187" t="str">
        <f ca="1">VLOOKUP(RANDBETWEEN(1, 3), Planilha2!$B$5:$I$32, 5)</f>
        <v>Isabela Costa</v>
      </c>
      <c r="I187" t="s">
        <v>93</v>
      </c>
      <c r="J187">
        <f t="shared" ca="1" si="73"/>
        <v>5</v>
      </c>
      <c r="K187" t="str">
        <f t="shared" si="52"/>
        <v>1 - Serviços e Insumos</v>
      </c>
      <c r="L187" t="str">
        <f t="shared" si="75"/>
        <v>Melhoramento de plantas — parte 3</v>
      </c>
      <c r="M187" t="str">
        <f t="shared" ca="1" si="76"/>
        <v>João Pinto</v>
      </c>
      <c r="N187" t="str">
        <f t="shared" ca="1" si="77"/>
        <v>CONCLUÍDA</v>
      </c>
    </row>
    <row r="188" spans="1:14" x14ac:dyDescent="0.3">
      <c r="A188" t="s">
        <v>138</v>
      </c>
      <c r="B188" t="str">
        <f t="shared" si="74"/>
        <v>AGR15</v>
      </c>
      <c r="C188" t="s">
        <v>16</v>
      </c>
      <c r="D188" s="1">
        <f ca="1">E187</f>
        <v>45133</v>
      </c>
      <c r="E188" s="1">
        <f ca="1">D188+RANDBETWEEN(0,3)</f>
        <v>45135</v>
      </c>
      <c r="F188" s="1">
        <f ca="1">IF(D188&lt;Planilha2!$A$1, D188, "")</f>
        <v>45133</v>
      </c>
      <c r="G188" s="1">
        <f ca="1">IF(E188&lt;Planilha2!$A$1, E188, "")</f>
        <v>45135</v>
      </c>
      <c r="H188" t="str">
        <f ca="1">H185</f>
        <v>Carlos Pereira</v>
      </c>
      <c r="I188" t="s">
        <v>91</v>
      </c>
      <c r="J188">
        <f t="shared" ca="1" si="73"/>
        <v>2</v>
      </c>
      <c r="K188" t="str">
        <f t="shared" si="52"/>
        <v>1 - Serviços e Insumos</v>
      </c>
      <c r="L188" t="str">
        <f t="shared" si="75"/>
        <v>Melhoramento de plantas — parte 3</v>
      </c>
      <c r="M188" t="str">
        <f t="shared" ca="1" si="76"/>
        <v>João Pinto</v>
      </c>
      <c r="N188" t="str">
        <f t="shared" ca="1" si="77"/>
        <v>CONCLUÍDA</v>
      </c>
    </row>
    <row r="189" spans="1:14" x14ac:dyDescent="0.3">
      <c r="A189" t="s">
        <v>138</v>
      </c>
      <c r="B189" t="str">
        <f t="shared" si="74"/>
        <v>AGR15</v>
      </c>
      <c r="C189" t="s">
        <v>17</v>
      </c>
      <c r="D189" s="1">
        <f ca="1">E188</f>
        <v>45135</v>
      </c>
      <c r="E189" s="1">
        <f ca="1">D189+RANDBETWEEN(1,5)</f>
        <v>45139</v>
      </c>
      <c r="F189" s="1">
        <f ca="1">IF(D189&lt;Planilha2!$A$1, D189, "")</f>
        <v>45135</v>
      </c>
      <c r="G189" s="1">
        <f ca="1">IF(E189&lt;Planilha2!$A$1, E189, "")</f>
        <v>45139</v>
      </c>
      <c r="H189" t="str">
        <f ca="1">VLOOKUP(RANDBETWEEN(1, 3), Planilha2!$B$5:$I$32, 6)</f>
        <v>Mariana Alves</v>
      </c>
      <c r="I189" t="s">
        <v>95</v>
      </c>
      <c r="J189">
        <f t="shared" ca="1" si="73"/>
        <v>4</v>
      </c>
      <c r="K189" t="str">
        <f t="shared" si="52"/>
        <v>1 - Serviços e Insumos</v>
      </c>
      <c r="L189" t="str">
        <f t="shared" si="75"/>
        <v>Melhoramento de plantas — parte 3</v>
      </c>
      <c r="M189" t="str">
        <f t="shared" ca="1" si="76"/>
        <v>João Pinto</v>
      </c>
      <c r="N189" t="str">
        <f t="shared" ca="1" si="77"/>
        <v>CONCLUÍDA</v>
      </c>
    </row>
    <row r="190" spans="1:14" x14ac:dyDescent="0.3">
      <c r="A190" t="s">
        <v>138</v>
      </c>
      <c r="B190" t="str">
        <f t="shared" si="74"/>
        <v>AGR15</v>
      </c>
      <c r="C190" t="s">
        <v>18</v>
      </c>
      <c r="D190" s="1">
        <f ca="1">E184+RANDBETWEEN(3,14)</f>
        <v>45127</v>
      </c>
      <c r="E190" s="1">
        <f ca="1">D190</f>
        <v>45127</v>
      </c>
      <c r="F190" s="1">
        <f ca="1">IF(D190&lt;Planilha2!$A$1, D190, "")</f>
        <v>45127</v>
      </c>
      <c r="G190" s="1">
        <f ca="1">IF(E190&lt;Planilha2!$A$1, E190, "")</f>
        <v>45127</v>
      </c>
      <c r="H190" t="str">
        <f ca="1">VLOOKUP(RANDBETWEEN(1, 2), Planilha2!$B$5:$I$32, 7)</f>
        <v>Gabriela Lima</v>
      </c>
      <c r="I190" t="s">
        <v>96</v>
      </c>
      <c r="J190">
        <f t="shared" ca="1" si="73"/>
        <v>0</v>
      </c>
      <c r="K190" t="str">
        <f t="shared" si="52"/>
        <v>1 - Serviços e Insumos</v>
      </c>
      <c r="L190" t="str">
        <f t="shared" si="75"/>
        <v>Melhoramento de plantas — parte 3</v>
      </c>
      <c r="M190" t="str">
        <f t="shared" ca="1" si="76"/>
        <v>João Pinto</v>
      </c>
      <c r="N190" t="str">
        <f t="shared" ca="1" si="77"/>
        <v>CONCLUÍDA</v>
      </c>
    </row>
    <row r="191" spans="1:14" x14ac:dyDescent="0.3">
      <c r="A191" t="s">
        <v>138</v>
      </c>
      <c r="B191" t="str">
        <f t="shared" si="74"/>
        <v>AGR15</v>
      </c>
      <c r="C191" t="s">
        <v>19</v>
      </c>
      <c r="D191" s="1">
        <f ca="1">E190+RANDBETWEEN(7,21)</f>
        <v>45148</v>
      </c>
      <c r="E191" s="1">
        <f ca="1">D191+RANDBETWEEN(1,3)</f>
        <v>45149</v>
      </c>
      <c r="F191" s="1">
        <f ca="1">IF(D191&lt;Planilha2!$A$1, D191, "")</f>
        <v>45148</v>
      </c>
      <c r="G191" s="1">
        <f ca="1">IF(E191&lt;Planilha2!$A$1, E191, "")</f>
        <v>45149</v>
      </c>
      <c r="H191" t="str">
        <f ca="1">VLOOKUP(RANDBETWEEN(1, 3), Planilha2!$B$5:$I$32, 8)</f>
        <v>Larissa Martins</v>
      </c>
      <c r="I191" t="s">
        <v>94</v>
      </c>
      <c r="J191">
        <f t="shared" ca="1" si="73"/>
        <v>1</v>
      </c>
      <c r="K191" t="str">
        <f t="shared" si="52"/>
        <v>1 - Serviços e Insumos</v>
      </c>
      <c r="L191" t="str">
        <f t="shared" si="75"/>
        <v>Melhoramento de plantas — parte 3</v>
      </c>
      <c r="M191" t="str">
        <f t="shared" ca="1" si="76"/>
        <v>João Pinto</v>
      </c>
      <c r="N191" t="str">
        <f t="shared" ca="1" si="77"/>
        <v>CONCLUÍDA</v>
      </c>
    </row>
    <row r="192" spans="1:14" x14ac:dyDescent="0.3">
      <c r="A192" t="s">
        <v>138</v>
      </c>
      <c r="B192" t="str">
        <f t="shared" si="74"/>
        <v>AGR15</v>
      </c>
      <c r="C192" t="s">
        <v>20</v>
      </c>
      <c r="D192" s="1">
        <f ca="1">E191</f>
        <v>45149</v>
      </c>
      <c r="E192" s="1">
        <f ca="1">D192+RANDBETWEEN(1,3)</f>
        <v>45152</v>
      </c>
      <c r="F192" s="1">
        <f ca="1">IF(D192&lt;Planilha2!$A$1, D192, "")</f>
        <v>45149</v>
      </c>
      <c r="G192" s="1">
        <f ca="1">IF(E192&lt;Planilha2!$A$1, E192, "")</f>
        <v>45152</v>
      </c>
      <c r="H192" t="str">
        <f ca="1">H188</f>
        <v>Carlos Pereira</v>
      </c>
      <c r="I192" t="s">
        <v>91</v>
      </c>
      <c r="J192">
        <f t="shared" ca="1" si="73"/>
        <v>3</v>
      </c>
      <c r="K192" t="str">
        <f t="shared" si="52"/>
        <v>1 - Serviços e Insumos</v>
      </c>
      <c r="L192" t="str">
        <f t="shared" si="75"/>
        <v>Melhoramento de plantas — parte 3</v>
      </c>
      <c r="M192" t="str">
        <f t="shared" ca="1" si="76"/>
        <v>João Pinto</v>
      </c>
      <c r="N192" t="str">
        <f t="shared" ca="1" si="77"/>
        <v>CONCLUÍDA</v>
      </c>
    </row>
    <row r="193" spans="1:14" x14ac:dyDescent="0.3">
      <c r="A193" t="s">
        <v>138</v>
      </c>
      <c r="B193" t="str">
        <f t="shared" si="74"/>
        <v>AGR15</v>
      </c>
      <c r="C193" t="s">
        <v>21</v>
      </c>
      <c r="D193" s="1">
        <f ca="1">E192</f>
        <v>45152</v>
      </c>
      <c r="E193" s="1">
        <f ca="1">D193+RANDBETWEEN(0,3)</f>
        <v>45154</v>
      </c>
      <c r="F193" s="1">
        <f ca="1">IF(D193&lt;Planilha2!$A$1, D193, "")</f>
        <v>45152</v>
      </c>
      <c r="G193" s="1">
        <f ca="1">IF(E193&lt;Planilha2!$A$1, E193, "")</f>
        <v>45154</v>
      </c>
      <c r="H193" t="str">
        <f ca="1">H191</f>
        <v>Larissa Martins</v>
      </c>
      <c r="I193" t="s">
        <v>94</v>
      </c>
      <c r="J193">
        <f t="shared" ca="1" si="73"/>
        <v>2</v>
      </c>
      <c r="K193" t="str">
        <f t="shared" si="52"/>
        <v>1 - Serviços e Insumos</v>
      </c>
      <c r="L193" t="str">
        <f t="shared" si="75"/>
        <v>Melhoramento de plantas — parte 3</v>
      </c>
      <c r="M193" t="str">
        <f t="shared" ca="1" si="76"/>
        <v>João Pinto</v>
      </c>
      <c r="N193" t="str">
        <f t="shared" ca="1" si="77"/>
        <v>CONCLUÍDA</v>
      </c>
    </row>
    <row r="194" spans="1:14" x14ac:dyDescent="0.3">
      <c r="A194" t="s">
        <v>138</v>
      </c>
      <c r="B194" t="str">
        <f t="shared" si="74"/>
        <v>AGR15</v>
      </c>
      <c r="C194" t="s">
        <v>22</v>
      </c>
      <c r="D194" s="1">
        <f ca="1">E193</f>
        <v>45154</v>
      </c>
      <c r="E194" s="1">
        <f ca="1">D194+RANDBETWEEN(0,3)</f>
        <v>45155</v>
      </c>
      <c r="F194" s="1">
        <f ca="1">IF(D194&lt;Planilha2!$A$1, D194, "")</f>
        <v>45154</v>
      </c>
      <c r="G194" s="1">
        <f ca="1">IF(E194&lt;Planilha2!$A$1, E194, "")</f>
        <v>45155</v>
      </c>
      <c r="H194" t="str">
        <f ca="1">H192</f>
        <v>Carlos Pereira</v>
      </c>
      <c r="I194" t="s">
        <v>91</v>
      </c>
      <c r="J194">
        <f t="shared" ca="1" si="73"/>
        <v>1</v>
      </c>
      <c r="K194" t="str">
        <f t="shared" si="52"/>
        <v>1 - Serviços e Insumos</v>
      </c>
      <c r="L194" t="str">
        <f t="shared" si="75"/>
        <v>Melhoramento de plantas — parte 3</v>
      </c>
      <c r="M194" t="str">
        <f t="shared" ca="1" si="76"/>
        <v>João Pinto</v>
      </c>
      <c r="N194" t="str">
        <f t="shared" ca="1" si="77"/>
        <v>CONCLUÍDA</v>
      </c>
    </row>
    <row r="195" spans="1:14" x14ac:dyDescent="0.3">
      <c r="A195" t="s">
        <v>138</v>
      </c>
      <c r="B195" t="str">
        <f t="shared" si="74"/>
        <v>AGR15</v>
      </c>
      <c r="C195" t="s">
        <v>23</v>
      </c>
      <c r="D195" s="1">
        <f ca="1">E194</f>
        <v>45155</v>
      </c>
      <c r="E195" s="1">
        <f ca="1">D195+RANDBETWEEN(1,3)</f>
        <v>45156</v>
      </c>
      <c r="F195" s="1">
        <f ca="1">IF(D195&lt;Planilha2!$A$1, D195, "")</f>
        <v>45155</v>
      </c>
      <c r="G195" s="1">
        <f ca="1">IF(E195&lt;Planilha2!$A$1, E195, "")</f>
        <v>45156</v>
      </c>
      <c r="H195" t="str">
        <f ca="1">H189</f>
        <v>Mariana Alves</v>
      </c>
      <c r="I195" t="s">
        <v>95</v>
      </c>
      <c r="J195">
        <f t="shared" ca="1" si="73"/>
        <v>1</v>
      </c>
      <c r="K195" t="str">
        <f t="shared" si="52"/>
        <v>1 - Serviços e Insumos</v>
      </c>
      <c r="L195" t="str">
        <f t="shared" si="75"/>
        <v>Melhoramento de plantas — parte 3</v>
      </c>
      <c r="M195" t="str">
        <f t="shared" ca="1" si="76"/>
        <v>João Pinto</v>
      </c>
      <c r="N195" t="str">
        <f t="shared" ca="1" si="77"/>
        <v>CONCLUÍDA</v>
      </c>
    </row>
    <row r="196" spans="1:14" x14ac:dyDescent="0.3">
      <c r="A196" t="s">
        <v>138</v>
      </c>
      <c r="B196" t="str">
        <f t="shared" si="74"/>
        <v>AGR15</v>
      </c>
      <c r="C196" t="s">
        <v>24</v>
      </c>
      <c r="D196" s="1">
        <f ca="1">E195</f>
        <v>45156</v>
      </c>
      <c r="E196" s="1">
        <f ca="1">D196+RANDBETWEEN(0,3)</f>
        <v>45157</v>
      </c>
      <c r="F196" s="1">
        <f ca="1">IF(D196&lt;Planilha2!$A$1, D196, "")</f>
        <v>45156</v>
      </c>
      <c r="G196" s="1">
        <f ca="1">IF(E196&lt;Planilha2!$A$1, E196, "")</f>
        <v>45157</v>
      </c>
      <c r="H196" t="str">
        <f ca="1">H194</f>
        <v>Carlos Pereira</v>
      </c>
      <c r="I196" t="s">
        <v>91</v>
      </c>
      <c r="J196">
        <f t="shared" ca="1" si="73"/>
        <v>1</v>
      </c>
      <c r="K196" t="str">
        <f t="shared" ref="K196:K235" si="78">K195</f>
        <v>1 - Serviços e Insumos</v>
      </c>
      <c r="L196" t="str">
        <f t="shared" si="75"/>
        <v>Melhoramento de plantas — parte 3</v>
      </c>
      <c r="M196" t="str">
        <f t="shared" ca="1" si="76"/>
        <v>João Pinto</v>
      </c>
      <c r="N196" t="str">
        <f t="shared" ca="1" si="77"/>
        <v>CONCLUÍDA</v>
      </c>
    </row>
    <row r="197" spans="1:14" x14ac:dyDescent="0.3">
      <c r="A197" t="s">
        <v>138</v>
      </c>
      <c r="B197" t="s">
        <v>134</v>
      </c>
      <c r="C197" t="s">
        <v>12</v>
      </c>
      <c r="D197" s="1">
        <v>45068</v>
      </c>
      <c r="E197" s="1">
        <f ca="1">D197+RANDBETWEEN(7,14)</f>
        <v>45081</v>
      </c>
      <c r="F197" s="1">
        <f>IF(D197&lt;Planilha2!$A$1, D197, "")</f>
        <v>45068</v>
      </c>
      <c r="G197" s="1">
        <f ca="1">IF(E197&lt;Planilha2!$A$1, E197, "")</f>
        <v>45081</v>
      </c>
      <c r="H197" t="str">
        <f ca="1">VLOOKUP(RANDBETWEEN(1, 14), Planilha2!$B$5:$I$18, 2)</f>
        <v>Marcos Santos</v>
      </c>
      <c r="I197" t="s">
        <v>8</v>
      </c>
      <c r="J197">
        <f ca="1">E197-D197</f>
        <v>13</v>
      </c>
      <c r="K197" t="str">
        <f t="shared" si="78"/>
        <v>1 - Serviços e Insumos</v>
      </c>
      <c r="L197" t="s">
        <v>112</v>
      </c>
      <c r="M197" t="str">
        <f ca="1">H197</f>
        <v>Marcos Santos</v>
      </c>
      <c r="N197" t="str" cm="1">
        <f t="array" aca="1" ref="N197" ca="1">_xlfn.IFS(COUNTBLANK(G197:G209)=13,"PENDENTE", COUNTBLANK(G197:G209)&gt;0,"EM ANDAMENTO", COUNTBLANK(G197:G209)=0,"CONCLUÍDA")</f>
        <v>CONCLUÍDA</v>
      </c>
    </row>
    <row r="198" spans="1:14" x14ac:dyDescent="0.3">
      <c r="A198" t="s">
        <v>138</v>
      </c>
      <c r="B198" t="str">
        <f>B197</f>
        <v>AGR16</v>
      </c>
      <c r="C198" t="s">
        <v>13</v>
      </c>
      <c r="D198" s="1">
        <f ca="1">E197</f>
        <v>45081</v>
      </c>
      <c r="E198" s="1">
        <f ca="1">D198+RANDBETWEEN(1,4)</f>
        <v>45085</v>
      </c>
      <c r="F198" s="1">
        <f ca="1">IF(D198&lt;Planilha2!$A$1, D198, "")</f>
        <v>45081</v>
      </c>
      <c r="G198" s="1">
        <f ca="1">IF(E198&lt;Planilha2!$A$1, E198, "")</f>
        <v>45085</v>
      </c>
      <c r="H198" t="str">
        <f ca="1">H185</f>
        <v>Carlos Pereira</v>
      </c>
      <c r="I198" t="s">
        <v>91</v>
      </c>
      <c r="J198">
        <f t="shared" ref="J198:J209" ca="1" si="79">E198-D198</f>
        <v>4</v>
      </c>
      <c r="K198" t="str">
        <f t="shared" si="78"/>
        <v>1 - Serviços e Insumos</v>
      </c>
      <c r="L198" t="str">
        <f>L197</f>
        <v>Sementes e mudas — parte 1</v>
      </c>
      <c r="M198" t="str">
        <f ca="1">M197</f>
        <v>Marcos Santos</v>
      </c>
      <c r="N198" t="str">
        <f ca="1">N197</f>
        <v>CONCLUÍDA</v>
      </c>
    </row>
    <row r="199" spans="1:14" x14ac:dyDescent="0.3">
      <c r="A199" t="s">
        <v>138</v>
      </c>
      <c r="B199" t="str">
        <f t="shared" ref="B199:B209" si="80">B198</f>
        <v>AGR16</v>
      </c>
      <c r="C199" t="s">
        <v>14</v>
      </c>
      <c r="D199" s="1">
        <f ca="1">E198</f>
        <v>45085</v>
      </c>
      <c r="E199" s="1">
        <f ca="1">D199+RANDBETWEEN(0,3)</f>
        <v>45088</v>
      </c>
      <c r="F199" s="1">
        <f ca="1">IF(D199&lt;Planilha2!$A$1, D199, "")</f>
        <v>45085</v>
      </c>
      <c r="G199" s="1">
        <f ca="1">IF(E199&lt;Planilha2!$A$1, E199, "")</f>
        <v>45088</v>
      </c>
      <c r="H199" t="str">
        <f ca="1">VLOOKUP(RANDBETWEEN(1, 2), Planilha2!$B$5:$I$32, 4)</f>
        <v>Pedro Rodrigues</v>
      </c>
      <c r="I199" t="s">
        <v>92</v>
      </c>
      <c r="J199">
        <f t="shared" ca="1" si="79"/>
        <v>3</v>
      </c>
      <c r="K199" t="str">
        <f t="shared" si="78"/>
        <v>1 - Serviços e Insumos</v>
      </c>
      <c r="L199" t="str">
        <f t="shared" ref="L199:L209" si="81">L198</f>
        <v>Sementes e mudas — parte 1</v>
      </c>
      <c r="M199" t="str">
        <f t="shared" ref="M199:M209" ca="1" si="82">M198</f>
        <v>Marcos Santos</v>
      </c>
      <c r="N199" t="str">
        <f t="shared" ref="N199:N209" ca="1" si="83">N198</f>
        <v>CONCLUÍDA</v>
      </c>
    </row>
    <row r="200" spans="1:14" x14ac:dyDescent="0.3">
      <c r="A200" t="s">
        <v>138</v>
      </c>
      <c r="B200" t="str">
        <f t="shared" si="80"/>
        <v>AGR16</v>
      </c>
      <c r="C200" t="s">
        <v>15</v>
      </c>
      <c r="D200" s="1">
        <f ca="1">E199</f>
        <v>45088</v>
      </c>
      <c r="E200" s="1">
        <f ca="1">D200+RANDBETWEEN(3,7)</f>
        <v>45093</v>
      </c>
      <c r="F200" s="1">
        <f ca="1">IF(D200&lt;Planilha2!$A$1, D200, "")</f>
        <v>45088</v>
      </c>
      <c r="G200" s="1">
        <f ca="1">IF(E200&lt;Planilha2!$A$1, E200, "")</f>
        <v>45093</v>
      </c>
      <c r="H200" t="str">
        <f ca="1">VLOOKUP(RANDBETWEEN(1, 3), Planilha2!$B$5:$I$32, 5)</f>
        <v>Gustavo Pereira</v>
      </c>
      <c r="I200" t="s">
        <v>93</v>
      </c>
      <c r="J200">
        <f t="shared" ca="1" si="79"/>
        <v>5</v>
      </c>
      <c r="K200" t="str">
        <f t="shared" si="78"/>
        <v>1 - Serviços e Insumos</v>
      </c>
      <c r="L200" t="str">
        <f t="shared" si="81"/>
        <v>Sementes e mudas — parte 1</v>
      </c>
      <c r="M200" t="str">
        <f t="shared" ca="1" si="82"/>
        <v>Marcos Santos</v>
      </c>
      <c r="N200" t="str">
        <f t="shared" ca="1" si="83"/>
        <v>CONCLUÍDA</v>
      </c>
    </row>
    <row r="201" spans="1:14" x14ac:dyDescent="0.3">
      <c r="A201" t="s">
        <v>138</v>
      </c>
      <c r="B201" t="str">
        <f t="shared" si="80"/>
        <v>AGR16</v>
      </c>
      <c r="C201" t="s">
        <v>16</v>
      </c>
      <c r="D201" s="1">
        <f ca="1">E200</f>
        <v>45093</v>
      </c>
      <c r="E201" s="1">
        <f ca="1">D201+RANDBETWEEN(0,3)</f>
        <v>45094</v>
      </c>
      <c r="F201" s="1">
        <f ca="1">IF(D201&lt;Planilha2!$A$1, D201, "")</f>
        <v>45093</v>
      </c>
      <c r="G201" s="1">
        <f ca="1">IF(E201&lt;Planilha2!$A$1, E201, "")</f>
        <v>45094</v>
      </c>
      <c r="H201" t="str">
        <f ca="1">H198</f>
        <v>Carlos Pereira</v>
      </c>
      <c r="I201" t="s">
        <v>91</v>
      </c>
      <c r="J201">
        <f t="shared" ca="1" si="79"/>
        <v>1</v>
      </c>
      <c r="K201" t="str">
        <f t="shared" si="78"/>
        <v>1 - Serviços e Insumos</v>
      </c>
      <c r="L201" t="str">
        <f t="shared" si="81"/>
        <v>Sementes e mudas — parte 1</v>
      </c>
      <c r="M201" t="str">
        <f t="shared" ca="1" si="82"/>
        <v>Marcos Santos</v>
      </c>
      <c r="N201" t="str">
        <f t="shared" ca="1" si="83"/>
        <v>CONCLUÍDA</v>
      </c>
    </row>
    <row r="202" spans="1:14" x14ac:dyDescent="0.3">
      <c r="A202" t="s">
        <v>138</v>
      </c>
      <c r="B202" t="str">
        <f t="shared" si="80"/>
        <v>AGR16</v>
      </c>
      <c r="C202" t="s">
        <v>17</v>
      </c>
      <c r="D202" s="1">
        <f ca="1">E201</f>
        <v>45094</v>
      </c>
      <c r="E202" s="1">
        <f ca="1">D202+RANDBETWEEN(1,5)</f>
        <v>45097</v>
      </c>
      <c r="F202" s="1">
        <f ca="1">IF(D202&lt;Planilha2!$A$1, D202, "")</f>
        <v>45094</v>
      </c>
      <c r="G202" s="1">
        <f ca="1">IF(E202&lt;Planilha2!$A$1, E202, "")</f>
        <v>45097</v>
      </c>
      <c r="H202" t="str">
        <f ca="1">VLOOKUP(RANDBETWEEN(1, 3), Planilha2!$B$5:$I$32, 6)</f>
        <v>Rafael Ferreira</v>
      </c>
      <c r="I202" t="s">
        <v>95</v>
      </c>
      <c r="J202">
        <f t="shared" ca="1" si="79"/>
        <v>3</v>
      </c>
      <c r="K202" t="str">
        <f t="shared" si="78"/>
        <v>1 - Serviços e Insumos</v>
      </c>
      <c r="L202" t="str">
        <f t="shared" si="81"/>
        <v>Sementes e mudas — parte 1</v>
      </c>
      <c r="M202" t="str">
        <f t="shared" ca="1" si="82"/>
        <v>Marcos Santos</v>
      </c>
      <c r="N202" t="str">
        <f t="shared" ca="1" si="83"/>
        <v>CONCLUÍDA</v>
      </c>
    </row>
    <row r="203" spans="1:14" x14ac:dyDescent="0.3">
      <c r="A203" t="s">
        <v>138</v>
      </c>
      <c r="B203" t="str">
        <f t="shared" si="80"/>
        <v>AGR16</v>
      </c>
      <c r="C203" t="s">
        <v>18</v>
      </c>
      <c r="D203" s="1">
        <f ca="1">E197+RANDBETWEEN(3,14)</f>
        <v>45088</v>
      </c>
      <c r="E203" s="1">
        <f ca="1">D203</f>
        <v>45088</v>
      </c>
      <c r="F203" s="1">
        <f ca="1">IF(D203&lt;Planilha2!$A$1, D203, "")</f>
        <v>45088</v>
      </c>
      <c r="G203" s="1">
        <f ca="1">IF(E203&lt;Planilha2!$A$1, E203, "")</f>
        <v>45088</v>
      </c>
      <c r="H203" t="str">
        <f ca="1">VLOOKUP(RANDBETWEEN(1, 2), Planilha2!$B$5:$I$32, 7)</f>
        <v>Gabriela Lima</v>
      </c>
      <c r="I203" t="s">
        <v>96</v>
      </c>
      <c r="J203">
        <f t="shared" ca="1" si="79"/>
        <v>0</v>
      </c>
      <c r="K203" t="str">
        <f t="shared" si="78"/>
        <v>1 - Serviços e Insumos</v>
      </c>
      <c r="L203" t="str">
        <f t="shared" si="81"/>
        <v>Sementes e mudas — parte 1</v>
      </c>
      <c r="M203" t="str">
        <f t="shared" ca="1" si="82"/>
        <v>Marcos Santos</v>
      </c>
      <c r="N203" t="str">
        <f t="shared" ca="1" si="83"/>
        <v>CONCLUÍDA</v>
      </c>
    </row>
    <row r="204" spans="1:14" x14ac:dyDescent="0.3">
      <c r="A204" t="s">
        <v>138</v>
      </c>
      <c r="B204" t="str">
        <f t="shared" si="80"/>
        <v>AGR16</v>
      </c>
      <c r="C204" t="s">
        <v>19</v>
      </c>
      <c r="D204" s="1">
        <f ca="1">E203+RANDBETWEEN(7,21)</f>
        <v>45100</v>
      </c>
      <c r="E204" s="1">
        <f ca="1">D204+RANDBETWEEN(1,3)</f>
        <v>45102</v>
      </c>
      <c r="F204" s="1">
        <f ca="1">IF(D204&lt;Planilha2!$A$1, D204, "")</f>
        <v>45100</v>
      </c>
      <c r="G204" s="1">
        <f ca="1">IF(E204&lt;Planilha2!$A$1, E204, "")</f>
        <v>45102</v>
      </c>
      <c r="H204" t="str">
        <f ca="1">VLOOKUP(RANDBETWEEN(1, 3), Planilha2!$B$5:$I$32, 8)</f>
        <v>Larissa Martins</v>
      </c>
      <c r="I204" t="s">
        <v>94</v>
      </c>
      <c r="J204">
        <f t="shared" ca="1" si="79"/>
        <v>2</v>
      </c>
      <c r="K204" t="str">
        <f t="shared" si="78"/>
        <v>1 - Serviços e Insumos</v>
      </c>
      <c r="L204" t="str">
        <f t="shared" si="81"/>
        <v>Sementes e mudas — parte 1</v>
      </c>
      <c r="M204" t="str">
        <f t="shared" ca="1" si="82"/>
        <v>Marcos Santos</v>
      </c>
      <c r="N204" t="str">
        <f t="shared" ca="1" si="83"/>
        <v>CONCLUÍDA</v>
      </c>
    </row>
    <row r="205" spans="1:14" x14ac:dyDescent="0.3">
      <c r="A205" t="s">
        <v>138</v>
      </c>
      <c r="B205" t="str">
        <f t="shared" si="80"/>
        <v>AGR16</v>
      </c>
      <c r="C205" t="s">
        <v>20</v>
      </c>
      <c r="D205" s="1">
        <f ca="1">E204</f>
        <v>45102</v>
      </c>
      <c r="E205" s="1">
        <f ca="1">D205+RANDBETWEEN(1,3)</f>
        <v>45103</v>
      </c>
      <c r="F205" s="1">
        <f ca="1">IF(D205&lt;Planilha2!$A$1, D205, "")</f>
        <v>45102</v>
      </c>
      <c r="G205" s="1">
        <f ca="1">IF(E205&lt;Planilha2!$A$1, E205, "")</f>
        <v>45103</v>
      </c>
      <c r="H205" t="str">
        <f ca="1">H201</f>
        <v>Carlos Pereira</v>
      </c>
      <c r="I205" t="s">
        <v>91</v>
      </c>
      <c r="J205">
        <f t="shared" ca="1" si="79"/>
        <v>1</v>
      </c>
      <c r="K205" t="str">
        <f t="shared" si="78"/>
        <v>1 - Serviços e Insumos</v>
      </c>
      <c r="L205" t="str">
        <f t="shared" si="81"/>
        <v>Sementes e mudas — parte 1</v>
      </c>
      <c r="M205" t="str">
        <f t="shared" ca="1" si="82"/>
        <v>Marcos Santos</v>
      </c>
      <c r="N205" t="str">
        <f t="shared" ca="1" si="83"/>
        <v>CONCLUÍDA</v>
      </c>
    </row>
    <row r="206" spans="1:14" x14ac:dyDescent="0.3">
      <c r="A206" t="s">
        <v>138</v>
      </c>
      <c r="B206" t="str">
        <f t="shared" si="80"/>
        <v>AGR16</v>
      </c>
      <c r="C206" t="s">
        <v>21</v>
      </c>
      <c r="D206" s="1">
        <f ca="1">E205</f>
        <v>45103</v>
      </c>
      <c r="E206" s="1">
        <f ca="1">D206+RANDBETWEEN(0,3)</f>
        <v>45103</v>
      </c>
      <c r="F206" s="1">
        <f ca="1">IF(D206&lt;Planilha2!$A$1, D206, "")</f>
        <v>45103</v>
      </c>
      <c r="G206" s="1">
        <f ca="1">IF(E206&lt;Planilha2!$A$1, E206, "")</f>
        <v>45103</v>
      </c>
      <c r="H206" t="str">
        <f ca="1">H204</f>
        <v>Larissa Martins</v>
      </c>
      <c r="I206" t="s">
        <v>94</v>
      </c>
      <c r="J206">
        <f t="shared" ca="1" si="79"/>
        <v>0</v>
      </c>
      <c r="K206" t="str">
        <f t="shared" si="78"/>
        <v>1 - Serviços e Insumos</v>
      </c>
      <c r="L206" t="str">
        <f t="shared" si="81"/>
        <v>Sementes e mudas — parte 1</v>
      </c>
      <c r="M206" t="str">
        <f t="shared" ca="1" si="82"/>
        <v>Marcos Santos</v>
      </c>
      <c r="N206" t="str">
        <f t="shared" ca="1" si="83"/>
        <v>CONCLUÍDA</v>
      </c>
    </row>
    <row r="207" spans="1:14" x14ac:dyDescent="0.3">
      <c r="A207" t="s">
        <v>138</v>
      </c>
      <c r="B207" t="str">
        <f t="shared" si="80"/>
        <v>AGR16</v>
      </c>
      <c r="C207" t="s">
        <v>22</v>
      </c>
      <c r="D207" s="1">
        <f ca="1">E206</f>
        <v>45103</v>
      </c>
      <c r="E207" s="1">
        <f ca="1">D207+RANDBETWEEN(0,3)</f>
        <v>45105</v>
      </c>
      <c r="F207" s="1">
        <f ca="1">IF(D207&lt;Planilha2!$A$1, D207, "")</f>
        <v>45103</v>
      </c>
      <c r="G207" s="1">
        <f ca="1">IF(E207&lt;Planilha2!$A$1, E207, "")</f>
        <v>45105</v>
      </c>
      <c r="H207" t="str">
        <f ca="1">H205</f>
        <v>Carlos Pereira</v>
      </c>
      <c r="I207" t="s">
        <v>91</v>
      </c>
      <c r="J207">
        <f t="shared" ca="1" si="79"/>
        <v>2</v>
      </c>
      <c r="K207" t="str">
        <f t="shared" si="78"/>
        <v>1 - Serviços e Insumos</v>
      </c>
      <c r="L207" t="str">
        <f t="shared" si="81"/>
        <v>Sementes e mudas — parte 1</v>
      </c>
      <c r="M207" t="str">
        <f t="shared" ca="1" si="82"/>
        <v>Marcos Santos</v>
      </c>
      <c r="N207" t="str">
        <f t="shared" ca="1" si="83"/>
        <v>CONCLUÍDA</v>
      </c>
    </row>
    <row r="208" spans="1:14" x14ac:dyDescent="0.3">
      <c r="A208" t="s">
        <v>138</v>
      </c>
      <c r="B208" t="str">
        <f t="shared" si="80"/>
        <v>AGR16</v>
      </c>
      <c r="C208" t="s">
        <v>23</v>
      </c>
      <c r="D208" s="1">
        <f ca="1">E207</f>
        <v>45105</v>
      </c>
      <c r="E208" s="1">
        <f ca="1">D208+RANDBETWEEN(1,3)</f>
        <v>45106</v>
      </c>
      <c r="F208" s="1">
        <f ca="1">IF(D208&lt;Planilha2!$A$1, D208, "")</f>
        <v>45105</v>
      </c>
      <c r="G208" s="1">
        <f ca="1">IF(E208&lt;Planilha2!$A$1, E208, "")</f>
        <v>45106</v>
      </c>
      <c r="H208" t="str">
        <f ca="1">H202</f>
        <v>Rafael Ferreira</v>
      </c>
      <c r="I208" t="s">
        <v>95</v>
      </c>
      <c r="J208">
        <f t="shared" ca="1" si="79"/>
        <v>1</v>
      </c>
      <c r="K208" t="str">
        <f t="shared" si="78"/>
        <v>1 - Serviços e Insumos</v>
      </c>
      <c r="L208" t="str">
        <f t="shared" si="81"/>
        <v>Sementes e mudas — parte 1</v>
      </c>
      <c r="M208" t="str">
        <f t="shared" ca="1" si="82"/>
        <v>Marcos Santos</v>
      </c>
      <c r="N208" t="str">
        <f t="shared" ca="1" si="83"/>
        <v>CONCLUÍDA</v>
      </c>
    </row>
    <row r="209" spans="1:14" x14ac:dyDescent="0.3">
      <c r="A209" t="s">
        <v>138</v>
      </c>
      <c r="B209" t="str">
        <f t="shared" si="80"/>
        <v>AGR16</v>
      </c>
      <c r="C209" t="s">
        <v>24</v>
      </c>
      <c r="D209" s="1">
        <f ca="1">E208</f>
        <v>45106</v>
      </c>
      <c r="E209" s="1">
        <f ca="1">D209+RANDBETWEEN(0,3)</f>
        <v>45108</v>
      </c>
      <c r="F209" s="1">
        <f ca="1">IF(D209&lt;Planilha2!$A$1, D209, "")</f>
        <v>45106</v>
      </c>
      <c r="G209" s="1">
        <f ca="1">IF(E209&lt;Planilha2!$A$1, E209, "")</f>
        <v>45108</v>
      </c>
      <c r="H209" t="str">
        <f ca="1">H207</f>
        <v>Carlos Pereira</v>
      </c>
      <c r="I209" t="s">
        <v>91</v>
      </c>
      <c r="J209">
        <f t="shared" ca="1" si="79"/>
        <v>2</v>
      </c>
      <c r="K209" t="str">
        <f t="shared" si="78"/>
        <v>1 - Serviços e Insumos</v>
      </c>
      <c r="L209" t="str">
        <f t="shared" si="81"/>
        <v>Sementes e mudas — parte 1</v>
      </c>
      <c r="M209" t="str">
        <f t="shared" ca="1" si="82"/>
        <v>Marcos Santos</v>
      </c>
      <c r="N209" t="str">
        <f t="shared" ca="1" si="83"/>
        <v>CONCLUÍDA</v>
      </c>
    </row>
    <row r="210" spans="1:14" x14ac:dyDescent="0.3">
      <c r="A210" t="s">
        <v>138</v>
      </c>
      <c r="B210" t="s">
        <v>135</v>
      </c>
      <c r="C210" t="s">
        <v>12</v>
      </c>
      <c r="D210" s="1">
        <f ca="1">E197+RANDBETWEEN(1,7)</f>
        <v>45082</v>
      </c>
      <c r="E210" s="1">
        <f ca="1">D210+RANDBETWEEN(7,14)</f>
        <v>45089</v>
      </c>
      <c r="F210" s="1">
        <f ca="1">IF(D210&lt;Planilha2!$A$1, D210, "")</f>
        <v>45082</v>
      </c>
      <c r="G210" s="1">
        <f ca="1">IF(E210&lt;Planilha2!$A$1, E210, "")</f>
        <v>45089</v>
      </c>
      <c r="H210" t="str">
        <f ca="1">H197</f>
        <v>Marcos Santos</v>
      </c>
      <c r="I210" t="s">
        <v>8</v>
      </c>
      <c r="J210">
        <f ca="1">E210-D210</f>
        <v>7</v>
      </c>
      <c r="K210" t="str">
        <f t="shared" si="78"/>
        <v>1 - Serviços e Insumos</v>
      </c>
      <c r="L210" t="s">
        <v>113</v>
      </c>
      <c r="M210" t="str">
        <f ca="1">H210</f>
        <v>Marcos Santos</v>
      </c>
      <c r="N210" t="str" cm="1">
        <f t="array" aca="1" ref="N210" ca="1">_xlfn.IFS(COUNTBLANK(G210:G222)=13,"PENDENTE", COUNTBLANK(G210:G222)&gt;0,"EM ANDAMENTO", COUNTBLANK(G210:G222)=0,"CONCLUÍDA")</f>
        <v>CONCLUÍDA</v>
      </c>
    </row>
    <row r="211" spans="1:14" x14ac:dyDescent="0.3">
      <c r="A211" t="s">
        <v>138</v>
      </c>
      <c r="B211" t="str">
        <f>B210</f>
        <v>AGR17</v>
      </c>
      <c r="C211" t="s">
        <v>13</v>
      </c>
      <c r="D211" s="1">
        <f ca="1">E210</f>
        <v>45089</v>
      </c>
      <c r="E211" s="1">
        <f ca="1">D211+RANDBETWEEN(1,4)</f>
        <v>45090</v>
      </c>
      <c r="F211" s="1">
        <f ca="1">IF(D211&lt;Planilha2!$A$1, D211, "")</f>
        <v>45089</v>
      </c>
      <c r="G211" s="1">
        <f ca="1">IF(E211&lt;Planilha2!$A$1, E211, "")</f>
        <v>45090</v>
      </c>
      <c r="H211" t="str">
        <f ca="1">H198</f>
        <v>Carlos Pereira</v>
      </c>
      <c r="I211" t="s">
        <v>91</v>
      </c>
      <c r="J211">
        <f t="shared" ref="J211:J222" ca="1" si="84">E211-D211</f>
        <v>1</v>
      </c>
      <c r="K211" t="str">
        <f t="shared" si="78"/>
        <v>1 - Serviços e Insumos</v>
      </c>
      <c r="L211" t="str">
        <f>L210</f>
        <v>Sementes e mudas — parte 2</v>
      </c>
      <c r="M211" t="str">
        <f ca="1">M210</f>
        <v>Marcos Santos</v>
      </c>
      <c r="N211" t="str">
        <f ca="1">N210</f>
        <v>CONCLUÍDA</v>
      </c>
    </row>
    <row r="212" spans="1:14" x14ac:dyDescent="0.3">
      <c r="A212" t="s">
        <v>138</v>
      </c>
      <c r="B212" t="str">
        <f t="shared" ref="B212:B222" si="85">B211</f>
        <v>AGR17</v>
      </c>
      <c r="C212" t="s">
        <v>14</v>
      </c>
      <c r="D212" s="1">
        <f ca="1">E211</f>
        <v>45090</v>
      </c>
      <c r="E212" s="1">
        <f ca="1">D212+RANDBETWEEN(0,3)</f>
        <v>45091</v>
      </c>
      <c r="F212" s="1">
        <f ca="1">IF(D212&lt;Planilha2!$A$1, D212, "")</f>
        <v>45090</v>
      </c>
      <c r="G212" s="1">
        <f ca="1">IF(E212&lt;Planilha2!$A$1, E212, "")</f>
        <v>45091</v>
      </c>
      <c r="H212" t="str">
        <f ca="1">VLOOKUP(RANDBETWEEN(1, 2), Planilha2!$B$5:$I$32, 4)</f>
        <v>Pedro Rodrigues</v>
      </c>
      <c r="I212" t="s">
        <v>92</v>
      </c>
      <c r="J212">
        <f t="shared" ca="1" si="84"/>
        <v>1</v>
      </c>
      <c r="K212" t="str">
        <f t="shared" si="78"/>
        <v>1 - Serviços e Insumos</v>
      </c>
      <c r="L212" t="str">
        <f t="shared" ref="L212:L222" si="86">L211</f>
        <v>Sementes e mudas — parte 2</v>
      </c>
      <c r="M212" t="str">
        <f t="shared" ref="M212:M222" ca="1" si="87">M211</f>
        <v>Marcos Santos</v>
      </c>
      <c r="N212" t="str">
        <f t="shared" ref="N212:N222" ca="1" si="88">N211</f>
        <v>CONCLUÍDA</v>
      </c>
    </row>
    <row r="213" spans="1:14" x14ac:dyDescent="0.3">
      <c r="A213" t="s">
        <v>138</v>
      </c>
      <c r="B213" t="str">
        <f t="shared" si="85"/>
        <v>AGR17</v>
      </c>
      <c r="C213" t="s">
        <v>15</v>
      </c>
      <c r="D213" s="1">
        <f ca="1">E212</f>
        <v>45091</v>
      </c>
      <c r="E213" s="1">
        <f ca="1">D213+RANDBETWEEN(3,7)</f>
        <v>45097</v>
      </c>
      <c r="F213" s="1">
        <f ca="1">IF(D213&lt;Planilha2!$A$1, D213, "")</f>
        <v>45091</v>
      </c>
      <c r="G213" s="1">
        <f ca="1">IF(E213&lt;Planilha2!$A$1, E213, "")</f>
        <v>45097</v>
      </c>
      <c r="H213" t="str">
        <f ca="1">VLOOKUP(RANDBETWEEN(1, 3), Planilha2!$B$5:$I$32, 5)</f>
        <v>Isabela Costa</v>
      </c>
      <c r="I213" t="s">
        <v>93</v>
      </c>
      <c r="J213">
        <f t="shared" ca="1" si="84"/>
        <v>6</v>
      </c>
      <c r="K213" t="str">
        <f t="shared" si="78"/>
        <v>1 - Serviços e Insumos</v>
      </c>
      <c r="L213" t="str">
        <f t="shared" si="86"/>
        <v>Sementes e mudas — parte 2</v>
      </c>
      <c r="M213" t="str">
        <f t="shared" ca="1" si="87"/>
        <v>Marcos Santos</v>
      </c>
      <c r="N213" t="str">
        <f t="shared" ca="1" si="88"/>
        <v>CONCLUÍDA</v>
      </c>
    </row>
    <row r="214" spans="1:14" x14ac:dyDescent="0.3">
      <c r="A214" t="s">
        <v>138</v>
      </c>
      <c r="B214" t="str">
        <f t="shared" si="85"/>
        <v>AGR17</v>
      </c>
      <c r="C214" t="s">
        <v>16</v>
      </c>
      <c r="D214" s="1">
        <f ca="1">E213</f>
        <v>45097</v>
      </c>
      <c r="E214" s="1">
        <f ca="1">D214+RANDBETWEEN(0,3)</f>
        <v>45097</v>
      </c>
      <c r="F214" s="1">
        <f ca="1">IF(D214&lt;Planilha2!$A$1, D214, "")</f>
        <v>45097</v>
      </c>
      <c r="G214" s="1">
        <f ca="1">IF(E214&lt;Planilha2!$A$1, E214, "")</f>
        <v>45097</v>
      </c>
      <c r="H214" t="str">
        <f ca="1">H211</f>
        <v>Carlos Pereira</v>
      </c>
      <c r="I214" t="s">
        <v>91</v>
      </c>
      <c r="J214">
        <f t="shared" ca="1" si="84"/>
        <v>0</v>
      </c>
      <c r="K214" t="str">
        <f t="shared" si="78"/>
        <v>1 - Serviços e Insumos</v>
      </c>
      <c r="L214" t="str">
        <f t="shared" si="86"/>
        <v>Sementes e mudas — parte 2</v>
      </c>
      <c r="M214" t="str">
        <f t="shared" ca="1" si="87"/>
        <v>Marcos Santos</v>
      </c>
      <c r="N214" t="str">
        <f t="shared" ca="1" si="88"/>
        <v>CONCLUÍDA</v>
      </c>
    </row>
    <row r="215" spans="1:14" x14ac:dyDescent="0.3">
      <c r="A215" t="s">
        <v>138</v>
      </c>
      <c r="B215" t="str">
        <f t="shared" si="85"/>
        <v>AGR17</v>
      </c>
      <c r="C215" t="s">
        <v>17</v>
      </c>
      <c r="D215" s="1">
        <f ca="1">E214</f>
        <v>45097</v>
      </c>
      <c r="E215" s="1">
        <f ca="1">D215+RANDBETWEEN(1,5)</f>
        <v>45099</v>
      </c>
      <c r="F215" s="1">
        <f ca="1">IF(D215&lt;Planilha2!$A$1, D215, "")</f>
        <v>45097</v>
      </c>
      <c r="G215" s="1">
        <f ca="1">IF(E215&lt;Planilha2!$A$1, E215, "")</f>
        <v>45099</v>
      </c>
      <c r="H215" t="str">
        <f ca="1">VLOOKUP(RANDBETWEEN(1, 3), Planilha2!$B$5:$I$32, 6)</f>
        <v>Rafael Ferreira</v>
      </c>
      <c r="I215" t="s">
        <v>95</v>
      </c>
      <c r="J215">
        <f t="shared" ca="1" si="84"/>
        <v>2</v>
      </c>
      <c r="K215" t="str">
        <f t="shared" si="78"/>
        <v>1 - Serviços e Insumos</v>
      </c>
      <c r="L215" t="str">
        <f t="shared" si="86"/>
        <v>Sementes e mudas — parte 2</v>
      </c>
      <c r="M215" t="str">
        <f t="shared" ca="1" si="87"/>
        <v>Marcos Santos</v>
      </c>
      <c r="N215" t="str">
        <f t="shared" ca="1" si="88"/>
        <v>CONCLUÍDA</v>
      </c>
    </row>
    <row r="216" spans="1:14" x14ac:dyDescent="0.3">
      <c r="A216" t="s">
        <v>138</v>
      </c>
      <c r="B216" t="str">
        <f t="shared" si="85"/>
        <v>AGR17</v>
      </c>
      <c r="C216" t="s">
        <v>18</v>
      </c>
      <c r="D216" s="1">
        <f ca="1">E210+RANDBETWEEN(3,14)</f>
        <v>45096</v>
      </c>
      <c r="E216" s="1">
        <f ca="1">D216</f>
        <v>45096</v>
      </c>
      <c r="F216" s="1">
        <f ca="1">IF(D216&lt;Planilha2!$A$1, D216, "")</f>
        <v>45096</v>
      </c>
      <c r="G216" s="1">
        <f ca="1">IF(E216&lt;Planilha2!$A$1, E216, "")</f>
        <v>45096</v>
      </c>
      <c r="H216" t="str">
        <f ca="1">VLOOKUP(RANDBETWEEN(1, 2), Planilha2!$B$5:$I$32, 7)</f>
        <v>Felipe Ribeiro</v>
      </c>
      <c r="I216" t="s">
        <v>96</v>
      </c>
      <c r="J216">
        <f t="shared" ca="1" si="84"/>
        <v>0</v>
      </c>
      <c r="K216" t="str">
        <f t="shared" si="78"/>
        <v>1 - Serviços e Insumos</v>
      </c>
      <c r="L216" t="str">
        <f t="shared" si="86"/>
        <v>Sementes e mudas — parte 2</v>
      </c>
      <c r="M216" t="str">
        <f t="shared" ca="1" si="87"/>
        <v>Marcos Santos</v>
      </c>
      <c r="N216" t="str">
        <f t="shared" ca="1" si="88"/>
        <v>CONCLUÍDA</v>
      </c>
    </row>
    <row r="217" spans="1:14" x14ac:dyDescent="0.3">
      <c r="A217" t="s">
        <v>138</v>
      </c>
      <c r="B217" t="str">
        <f t="shared" si="85"/>
        <v>AGR17</v>
      </c>
      <c r="C217" t="s">
        <v>19</v>
      </c>
      <c r="D217" s="1">
        <f ca="1">E216+RANDBETWEEN(7,21)</f>
        <v>45109</v>
      </c>
      <c r="E217" s="1">
        <f ca="1">D217+RANDBETWEEN(1,3)</f>
        <v>45110</v>
      </c>
      <c r="F217" s="1">
        <f ca="1">IF(D217&lt;Planilha2!$A$1, D217, "")</f>
        <v>45109</v>
      </c>
      <c r="G217" s="1">
        <f ca="1">IF(E217&lt;Planilha2!$A$1, E217, "")</f>
        <v>45110</v>
      </c>
      <c r="H217" t="str">
        <f ca="1">VLOOKUP(RANDBETWEEN(1, 3), Planilha2!$B$5:$I$32, 8)</f>
        <v>Luiza Andrade</v>
      </c>
      <c r="I217" t="s">
        <v>94</v>
      </c>
      <c r="J217">
        <f t="shared" ca="1" si="84"/>
        <v>1</v>
      </c>
      <c r="K217" t="str">
        <f t="shared" si="78"/>
        <v>1 - Serviços e Insumos</v>
      </c>
      <c r="L217" t="str">
        <f t="shared" si="86"/>
        <v>Sementes e mudas — parte 2</v>
      </c>
      <c r="M217" t="str">
        <f t="shared" ca="1" si="87"/>
        <v>Marcos Santos</v>
      </c>
      <c r="N217" t="str">
        <f t="shared" ca="1" si="88"/>
        <v>CONCLUÍDA</v>
      </c>
    </row>
    <row r="218" spans="1:14" x14ac:dyDescent="0.3">
      <c r="A218" t="s">
        <v>138</v>
      </c>
      <c r="B218" t="str">
        <f t="shared" si="85"/>
        <v>AGR17</v>
      </c>
      <c r="C218" t="s">
        <v>20</v>
      </c>
      <c r="D218" s="1">
        <f ca="1">E217</f>
        <v>45110</v>
      </c>
      <c r="E218" s="1">
        <f ca="1">D218+RANDBETWEEN(1,3)</f>
        <v>45112</v>
      </c>
      <c r="F218" s="1">
        <f ca="1">IF(D218&lt;Planilha2!$A$1, D218, "")</f>
        <v>45110</v>
      </c>
      <c r="G218" s="1">
        <f ca="1">IF(E218&lt;Planilha2!$A$1, E218, "")</f>
        <v>45112</v>
      </c>
      <c r="H218" t="str">
        <f ca="1">H214</f>
        <v>Carlos Pereira</v>
      </c>
      <c r="I218" t="s">
        <v>91</v>
      </c>
      <c r="J218">
        <f t="shared" ca="1" si="84"/>
        <v>2</v>
      </c>
      <c r="K218" t="str">
        <f t="shared" si="78"/>
        <v>1 - Serviços e Insumos</v>
      </c>
      <c r="L218" t="str">
        <f t="shared" si="86"/>
        <v>Sementes e mudas — parte 2</v>
      </c>
      <c r="M218" t="str">
        <f t="shared" ca="1" si="87"/>
        <v>Marcos Santos</v>
      </c>
      <c r="N218" t="str">
        <f t="shared" ca="1" si="88"/>
        <v>CONCLUÍDA</v>
      </c>
    </row>
    <row r="219" spans="1:14" x14ac:dyDescent="0.3">
      <c r="A219" t="s">
        <v>138</v>
      </c>
      <c r="B219" t="str">
        <f t="shared" si="85"/>
        <v>AGR17</v>
      </c>
      <c r="C219" t="s">
        <v>21</v>
      </c>
      <c r="D219" s="1">
        <f ca="1">E218</f>
        <v>45112</v>
      </c>
      <c r="E219" s="1">
        <f ca="1">D219+RANDBETWEEN(0,3)</f>
        <v>45113</v>
      </c>
      <c r="F219" s="1">
        <f ca="1">IF(D219&lt;Planilha2!$A$1, D219, "")</f>
        <v>45112</v>
      </c>
      <c r="G219" s="1">
        <f ca="1">IF(E219&lt;Planilha2!$A$1, E219, "")</f>
        <v>45113</v>
      </c>
      <c r="H219" t="str">
        <f ca="1">H217</f>
        <v>Luiza Andrade</v>
      </c>
      <c r="I219" t="s">
        <v>94</v>
      </c>
      <c r="J219">
        <f t="shared" ca="1" si="84"/>
        <v>1</v>
      </c>
      <c r="K219" t="str">
        <f t="shared" si="78"/>
        <v>1 - Serviços e Insumos</v>
      </c>
      <c r="L219" t="str">
        <f t="shared" si="86"/>
        <v>Sementes e mudas — parte 2</v>
      </c>
      <c r="M219" t="str">
        <f t="shared" ca="1" si="87"/>
        <v>Marcos Santos</v>
      </c>
      <c r="N219" t="str">
        <f t="shared" ca="1" si="88"/>
        <v>CONCLUÍDA</v>
      </c>
    </row>
    <row r="220" spans="1:14" x14ac:dyDescent="0.3">
      <c r="A220" t="s">
        <v>138</v>
      </c>
      <c r="B220" t="str">
        <f t="shared" si="85"/>
        <v>AGR17</v>
      </c>
      <c r="C220" t="s">
        <v>22</v>
      </c>
      <c r="D220" s="1">
        <f ca="1">E219</f>
        <v>45113</v>
      </c>
      <c r="E220" s="1">
        <f ca="1">D220+RANDBETWEEN(0,3)</f>
        <v>45115</v>
      </c>
      <c r="F220" s="1">
        <f ca="1">IF(D220&lt;Planilha2!$A$1, D220, "")</f>
        <v>45113</v>
      </c>
      <c r="G220" s="1">
        <f ca="1">IF(E220&lt;Planilha2!$A$1, E220, "")</f>
        <v>45115</v>
      </c>
      <c r="H220" t="str">
        <f ca="1">H218</f>
        <v>Carlos Pereira</v>
      </c>
      <c r="I220" t="s">
        <v>91</v>
      </c>
      <c r="J220">
        <f t="shared" ca="1" si="84"/>
        <v>2</v>
      </c>
      <c r="K220" t="str">
        <f t="shared" si="78"/>
        <v>1 - Serviços e Insumos</v>
      </c>
      <c r="L220" t="str">
        <f t="shared" si="86"/>
        <v>Sementes e mudas — parte 2</v>
      </c>
      <c r="M220" t="str">
        <f t="shared" ca="1" si="87"/>
        <v>Marcos Santos</v>
      </c>
      <c r="N220" t="str">
        <f t="shared" ca="1" si="88"/>
        <v>CONCLUÍDA</v>
      </c>
    </row>
    <row r="221" spans="1:14" x14ac:dyDescent="0.3">
      <c r="A221" t="s">
        <v>138</v>
      </c>
      <c r="B221" t="str">
        <f t="shared" si="85"/>
        <v>AGR17</v>
      </c>
      <c r="C221" t="s">
        <v>23</v>
      </c>
      <c r="D221" s="1">
        <f ca="1">E220</f>
        <v>45115</v>
      </c>
      <c r="E221" s="1">
        <f ca="1">D221+RANDBETWEEN(1,3)</f>
        <v>45118</v>
      </c>
      <c r="F221" s="1">
        <f ca="1">IF(D221&lt;Planilha2!$A$1, D221, "")</f>
        <v>45115</v>
      </c>
      <c r="G221" s="1">
        <f ca="1">IF(E221&lt;Planilha2!$A$1, E221, "")</f>
        <v>45118</v>
      </c>
      <c r="H221" t="str">
        <f ca="1">H215</f>
        <v>Rafael Ferreira</v>
      </c>
      <c r="I221" t="s">
        <v>95</v>
      </c>
      <c r="J221">
        <f t="shared" ca="1" si="84"/>
        <v>3</v>
      </c>
      <c r="K221" t="str">
        <f t="shared" si="78"/>
        <v>1 - Serviços e Insumos</v>
      </c>
      <c r="L221" t="str">
        <f t="shared" si="86"/>
        <v>Sementes e mudas — parte 2</v>
      </c>
      <c r="M221" t="str">
        <f t="shared" ca="1" si="87"/>
        <v>Marcos Santos</v>
      </c>
      <c r="N221" t="str">
        <f t="shared" ca="1" si="88"/>
        <v>CONCLUÍDA</v>
      </c>
    </row>
    <row r="222" spans="1:14" x14ac:dyDescent="0.3">
      <c r="A222" t="s">
        <v>138</v>
      </c>
      <c r="B222" t="str">
        <f t="shared" si="85"/>
        <v>AGR17</v>
      </c>
      <c r="C222" t="s">
        <v>24</v>
      </c>
      <c r="D222" s="1">
        <f ca="1">E221</f>
        <v>45118</v>
      </c>
      <c r="E222" s="1">
        <f ca="1">D222+RANDBETWEEN(0,3)</f>
        <v>45121</v>
      </c>
      <c r="F222" s="1">
        <f ca="1">IF(D222&lt;Planilha2!$A$1, D222, "")</f>
        <v>45118</v>
      </c>
      <c r="G222" s="1">
        <f ca="1">IF(E222&lt;Planilha2!$A$1, E222, "")</f>
        <v>45121</v>
      </c>
      <c r="H222" t="str">
        <f ca="1">H220</f>
        <v>Carlos Pereira</v>
      </c>
      <c r="I222" t="s">
        <v>91</v>
      </c>
      <c r="J222">
        <f t="shared" ca="1" si="84"/>
        <v>3</v>
      </c>
      <c r="K222" t="str">
        <f t="shared" si="78"/>
        <v>1 - Serviços e Insumos</v>
      </c>
      <c r="L222" t="str">
        <f t="shared" si="86"/>
        <v>Sementes e mudas — parte 2</v>
      </c>
      <c r="M222" t="str">
        <f t="shared" ca="1" si="87"/>
        <v>Marcos Santos</v>
      </c>
      <c r="N222" t="str">
        <f t="shared" ca="1" si="88"/>
        <v>CONCLUÍDA</v>
      </c>
    </row>
    <row r="223" spans="1:14" x14ac:dyDescent="0.3">
      <c r="A223" t="s">
        <v>138</v>
      </c>
      <c r="B223" t="s">
        <v>136</v>
      </c>
      <c r="C223" t="s">
        <v>12</v>
      </c>
      <c r="D223" s="1">
        <f ca="1">E210+1</f>
        <v>45090</v>
      </c>
      <c r="E223" s="1">
        <f ca="1">D223+RANDBETWEEN(7,14)</f>
        <v>45099</v>
      </c>
      <c r="F223" s="1">
        <f ca="1">IF(D223&lt;Planilha2!$A$1, D223, "")</f>
        <v>45090</v>
      </c>
      <c r="G223" s="1">
        <f ca="1">IF(E223&lt;Planilha2!$A$1, E223, "")</f>
        <v>45099</v>
      </c>
      <c r="H223" t="str">
        <f ca="1">H210</f>
        <v>Marcos Santos</v>
      </c>
      <c r="I223" t="s">
        <v>8</v>
      </c>
      <c r="J223">
        <f ca="1">E223-D223</f>
        <v>9</v>
      </c>
      <c r="K223" t="str">
        <f t="shared" si="78"/>
        <v>1 - Serviços e Insumos</v>
      </c>
      <c r="L223" t="s">
        <v>114</v>
      </c>
      <c r="M223" t="str">
        <f ca="1">H223</f>
        <v>Marcos Santos</v>
      </c>
      <c r="N223" t="str" cm="1">
        <f t="array" aca="1" ref="N223" ca="1">_xlfn.IFS(COUNTBLANK(G223:G235)=13,"PENDENTE", COUNTBLANK(G223:G235)&gt;0,"EM ANDAMENTO", COUNTBLANK(G223:G235)=0,"CONCLUÍDA")</f>
        <v>CONCLUÍDA</v>
      </c>
    </row>
    <row r="224" spans="1:14" x14ac:dyDescent="0.3">
      <c r="A224" t="s">
        <v>138</v>
      </c>
      <c r="B224" t="str">
        <f>B223</f>
        <v>AGR18</v>
      </c>
      <c r="C224" t="s">
        <v>13</v>
      </c>
      <c r="D224" s="1">
        <f ca="1">E223</f>
        <v>45099</v>
      </c>
      <c r="E224" s="1">
        <f ca="1">D224+RANDBETWEEN(1,4)</f>
        <v>45102</v>
      </c>
      <c r="F224" s="1">
        <f ca="1">IF(D224&lt;Planilha2!$A$1, D224, "")</f>
        <v>45099</v>
      </c>
      <c r="G224" s="1">
        <f ca="1">IF(E224&lt;Planilha2!$A$1, E224, "")</f>
        <v>45102</v>
      </c>
      <c r="H224" t="str">
        <f ca="1">H211</f>
        <v>Carlos Pereira</v>
      </c>
      <c r="I224" t="s">
        <v>91</v>
      </c>
      <c r="J224">
        <f t="shared" ref="J224:J235" ca="1" si="89">E224-D224</f>
        <v>3</v>
      </c>
      <c r="K224" t="str">
        <f t="shared" si="78"/>
        <v>1 - Serviços e Insumos</v>
      </c>
      <c r="L224" t="str">
        <f>L223</f>
        <v>Sementes e mudas — parte 3</v>
      </c>
      <c r="M224" t="str">
        <f ca="1">M223</f>
        <v>Marcos Santos</v>
      </c>
      <c r="N224" t="str">
        <f ca="1">N223</f>
        <v>CONCLUÍDA</v>
      </c>
    </row>
    <row r="225" spans="1:14" x14ac:dyDescent="0.3">
      <c r="A225" t="s">
        <v>138</v>
      </c>
      <c r="B225" t="str">
        <f t="shared" ref="B225:B235" si="90">B224</f>
        <v>AGR18</v>
      </c>
      <c r="C225" t="s">
        <v>14</v>
      </c>
      <c r="D225" s="1">
        <f ca="1">E224</f>
        <v>45102</v>
      </c>
      <c r="E225" s="1">
        <f ca="1">D225+RANDBETWEEN(0,3)</f>
        <v>45105</v>
      </c>
      <c r="F225" s="1">
        <f ca="1">IF(D225&lt;Planilha2!$A$1, D225, "")</f>
        <v>45102</v>
      </c>
      <c r="G225" s="1">
        <f ca="1">IF(E225&lt;Planilha2!$A$1, E225, "")</f>
        <v>45105</v>
      </c>
      <c r="H225" t="str">
        <f ca="1">VLOOKUP(RANDBETWEEN(1, 2), Planilha2!$B$5:$I$32, 4)</f>
        <v>Pedro Rodrigues</v>
      </c>
      <c r="I225" t="s">
        <v>92</v>
      </c>
      <c r="J225">
        <f t="shared" ca="1" si="89"/>
        <v>3</v>
      </c>
      <c r="K225" t="str">
        <f t="shared" si="78"/>
        <v>1 - Serviços e Insumos</v>
      </c>
      <c r="L225" t="str">
        <f t="shared" ref="L225:L235" si="91">L224</f>
        <v>Sementes e mudas — parte 3</v>
      </c>
      <c r="M225" t="str">
        <f t="shared" ref="M225:M235" ca="1" si="92">M224</f>
        <v>Marcos Santos</v>
      </c>
      <c r="N225" t="str">
        <f t="shared" ref="N225:N235" ca="1" si="93">N224</f>
        <v>CONCLUÍDA</v>
      </c>
    </row>
    <row r="226" spans="1:14" x14ac:dyDescent="0.3">
      <c r="A226" t="s">
        <v>138</v>
      </c>
      <c r="B226" t="str">
        <f t="shared" si="90"/>
        <v>AGR18</v>
      </c>
      <c r="C226" t="s">
        <v>15</v>
      </c>
      <c r="D226" s="1">
        <f ca="1">E225</f>
        <v>45105</v>
      </c>
      <c r="E226" s="1">
        <f ca="1">D226+RANDBETWEEN(3,7)</f>
        <v>45110</v>
      </c>
      <c r="F226" s="1">
        <f ca="1">IF(D226&lt;Planilha2!$A$1, D226, "")</f>
        <v>45105</v>
      </c>
      <c r="G226" s="1">
        <f ca="1">IF(E226&lt;Planilha2!$A$1, E226, "")</f>
        <v>45110</v>
      </c>
      <c r="H226" t="str">
        <f ca="1">VLOOKUP(RANDBETWEEN(1, 3), Planilha2!$B$5:$I$32, 5)</f>
        <v>Fernanda Almeida</v>
      </c>
      <c r="I226" t="s">
        <v>93</v>
      </c>
      <c r="J226">
        <f t="shared" ca="1" si="89"/>
        <v>5</v>
      </c>
      <c r="K226" t="str">
        <f t="shared" si="78"/>
        <v>1 - Serviços e Insumos</v>
      </c>
      <c r="L226" t="str">
        <f t="shared" si="91"/>
        <v>Sementes e mudas — parte 3</v>
      </c>
      <c r="M226" t="str">
        <f t="shared" ca="1" si="92"/>
        <v>Marcos Santos</v>
      </c>
      <c r="N226" t="str">
        <f t="shared" ca="1" si="93"/>
        <v>CONCLUÍDA</v>
      </c>
    </row>
    <row r="227" spans="1:14" x14ac:dyDescent="0.3">
      <c r="A227" t="s">
        <v>138</v>
      </c>
      <c r="B227" t="str">
        <f t="shared" si="90"/>
        <v>AGR18</v>
      </c>
      <c r="C227" t="s">
        <v>16</v>
      </c>
      <c r="D227" s="1">
        <f ca="1">E226</f>
        <v>45110</v>
      </c>
      <c r="E227" s="1">
        <f ca="1">D227+RANDBETWEEN(0,3)</f>
        <v>45111</v>
      </c>
      <c r="F227" s="1">
        <f ca="1">IF(D227&lt;Planilha2!$A$1, D227, "")</f>
        <v>45110</v>
      </c>
      <c r="G227" s="1">
        <f ca="1">IF(E227&lt;Planilha2!$A$1, E227, "")</f>
        <v>45111</v>
      </c>
      <c r="H227" t="str">
        <f ca="1">H224</f>
        <v>Carlos Pereira</v>
      </c>
      <c r="I227" t="s">
        <v>91</v>
      </c>
      <c r="J227">
        <f t="shared" ca="1" si="89"/>
        <v>1</v>
      </c>
      <c r="K227" t="str">
        <f t="shared" si="78"/>
        <v>1 - Serviços e Insumos</v>
      </c>
      <c r="L227" t="str">
        <f t="shared" si="91"/>
        <v>Sementes e mudas — parte 3</v>
      </c>
      <c r="M227" t="str">
        <f t="shared" ca="1" si="92"/>
        <v>Marcos Santos</v>
      </c>
      <c r="N227" t="str">
        <f t="shared" ca="1" si="93"/>
        <v>CONCLUÍDA</v>
      </c>
    </row>
    <row r="228" spans="1:14" x14ac:dyDescent="0.3">
      <c r="A228" t="s">
        <v>138</v>
      </c>
      <c r="B228" t="str">
        <f t="shared" si="90"/>
        <v>AGR18</v>
      </c>
      <c r="C228" t="s">
        <v>17</v>
      </c>
      <c r="D228" s="1">
        <f ca="1">E227</f>
        <v>45111</v>
      </c>
      <c r="E228" s="1">
        <f ca="1">D228+RANDBETWEEN(1,5)</f>
        <v>45116</v>
      </c>
      <c r="F228" s="1">
        <f ca="1">IF(D228&lt;Planilha2!$A$1, D228, "")</f>
        <v>45111</v>
      </c>
      <c r="G228" s="1">
        <f ca="1">IF(E228&lt;Planilha2!$A$1, E228, "")</f>
        <v>45116</v>
      </c>
      <c r="H228" t="str">
        <f ca="1">VLOOKUP(RANDBETWEEN(1, 3), Planilha2!$B$5:$I$32, 6)</f>
        <v>Rafael Ferreira</v>
      </c>
      <c r="I228" t="s">
        <v>95</v>
      </c>
      <c r="J228">
        <f t="shared" ca="1" si="89"/>
        <v>5</v>
      </c>
      <c r="K228" t="str">
        <f t="shared" si="78"/>
        <v>1 - Serviços e Insumos</v>
      </c>
      <c r="L228" t="str">
        <f t="shared" si="91"/>
        <v>Sementes e mudas — parte 3</v>
      </c>
      <c r="M228" t="str">
        <f t="shared" ca="1" si="92"/>
        <v>Marcos Santos</v>
      </c>
      <c r="N228" t="str">
        <f t="shared" ca="1" si="93"/>
        <v>CONCLUÍDA</v>
      </c>
    </row>
    <row r="229" spans="1:14" x14ac:dyDescent="0.3">
      <c r="A229" t="s">
        <v>138</v>
      </c>
      <c r="B229" t="str">
        <f t="shared" si="90"/>
        <v>AGR18</v>
      </c>
      <c r="C229" t="s">
        <v>18</v>
      </c>
      <c r="D229" s="1">
        <f ca="1">E223+RANDBETWEEN(3,14)</f>
        <v>45112</v>
      </c>
      <c r="E229" s="1">
        <f ca="1">D229</f>
        <v>45112</v>
      </c>
      <c r="F229" s="1">
        <f ca="1">IF(D229&lt;Planilha2!$A$1, D229, "")</f>
        <v>45112</v>
      </c>
      <c r="G229" s="1">
        <f ca="1">IF(E229&lt;Planilha2!$A$1, E229, "")</f>
        <v>45112</v>
      </c>
      <c r="H229" t="str">
        <f ca="1">VLOOKUP(RANDBETWEEN(1, 2), Planilha2!$B$5:$I$32, 7)</f>
        <v>Gabriela Lima</v>
      </c>
      <c r="I229" t="s">
        <v>96</v>
      </c>
      <c r="J229">
        <f t="shared" ca="1" si="89"/>
        <v>0</v>
      </c>
      <c r="K229" t="str">
        <f t="shared" si="78"/>
        <v>1 - Serviços e Insumos</v>
      </c>
      <c r="L229" t="str">
        <f t="shared" si="91"/>
        <v>Sementes e mudas — parte 3</v>
      </c>
      <c r="M229" t="str">
        <f t="shared" ca="1" si="92"/>
        <v>Marcos Santos</v>
      </c>
      <c r="N229" t="str">
        <f t="shared" ca="1" si="93"/>
        <v>CONCLUÍDA</v>
      </c>
    </row>
    <row r="230" spans="1:14" x14ac:dyDescent="0.3">
      <c r="A230" t="s">
        <v>138</v>
      </c>
      <c r="B230" t="str">
        <f t="shared" si="90"/>
        <v>AGR18</v>
      </c>
      <c r="C230" t="s">
        <v>19</v>
      </c>
      <c r="D230" s="1">
        <f ca="1">E229+RANDBETWEEN(7,21)</f>
        <v>45133</v>
      </c>
      <c r="E230" s="1">
        <f ca="1">D230+RANDBETWEEN(1,3)</f>
        <v>45135</v>
      </c>
      <c r="F230" s="1">
        <f ca="1">IF(D230&lt;Planilha2!$A$1, D230, "")</f>
        <v>45133</v>
      </c>
      <c r="G230" s="1">
        <f ca="1">IF(E230&lt;Planilha2!$A$1, E230, "")</f>
        <v>45135</v>
      </c>
      <c r="H230" t="str">
        <f ca="1">VLOOKUP(RANDBETWEEN(1, 3), Planilha2!$B$5:$I$32, 8)</f>
        <v>Eduardo Carvalho</v>
      </c>
      <c r="I230" t="s">
        <v>94</v>
      </c>
      <c r="J230">
        <f t="shared" ca="1" si="89"/>
        <v>2</v>
      </c>
      <c r="K230" t="str">
        <f t="shared" si="78"/>
        <v>1 - Serviços e Insumos</v>
      </c>
      <c r="L230" t="str">
        <f t="shared" si="91"/>
        <v>Sementes e mudas — parte 3</v>
      </c>
      <c r="M230" t="str">
        <f t="shared" ca="1" si="92"/>
        <v>Marcos Santos</v>
      </c>
      <c r="N230" t="str">
        <f t="shared" ca="1" si="93"/>
        <v>CONCLUÍDA</v>
      </c>
    </row>
    <row r="231" spans="1:14" x14ac:dyDescent="0.3">
      <c r="A231" t="s">
        <v>138</v>
      </c>
      <c r="B231" t="str">
        <f t="shared" si="90"/>
        <v>AGR18</v>
      </c>
      <c r="C231" t="s">
        <v>20</v>
      </c>
      <c r="D231" s="1">
        <f ca="1">E230</f>
        <v>45135</v>
      </c>
      <c r="E231" s="1">
        <f ca="1">D231+RANDBETWEEN(1,3)</f>
        <v>45136</v>
      </c>
      <c r="F231" s="1">
        <f ca="1">IF(D231&lt;Planilha2!$A$1, D231, "")</f>
        <v>45135</v>
      </c>
      <c r="G231" s="1">
        <f ca="1">IF(E231&lt;Planilha2!$A$1, E231, "")</f>
        <v>45136</v>
      </c>
      <c r="H231" t="str">
        <f ca="1">H227</f>
        <v>Carlos Pereira</v>
      </c>
      <c r="I231" t="s">
        <v>91</v>
      </c>
      <c r="J231">
        <f t="shared" ca="1" si="89"/>
        <v>1</v>
      </c>
      <c r="K231" t="str">
        <f t="shared" si="78"/>
        <v>1 - Serviços e Insumos</v>
      </c>
      <c r="L231" t="str">
        <f t="shared" si="91"/>
        <v>Sementes e mudas — parte 3</v>
      </c>
      <c r="M231" t="str">
        <f t="shared" ca="1" si="92"/>
        <v>Marcos Santos</v>
      </c>
      <c r="N231" t="str">
        <f t="shared" ca="1" si="93"/>
        <v>CONCLUÍDA</v>
      </c>
    </row>
    <row r="232" spans="1:14" x14ac:dyDescent="0.3">
      <c r="A232" t="s">
        <v>138</v>
      </c>
      <c r="B232" t="str">
        <f t="shared" si="90"/>
        <v>AGR18</v>
      </c>
      <c r="C232" t="s">
        <v>21</v>
      </c>
      <c r="D232" s="1">
        <f ca="1">E231</f>
        <v>45136</v>
      </c>
      <c r="E232" s="1">
        <f ca="1">D232+RANDBETWEEN(0,3)</f>
        <v>45136</v>
      </c>
      <c r="F232" s="1">
        <f ca="1">IF(D232&lt;Planilha2!$A$1, D232, "")</f>
        <v>45136</v>
      </c>
      <c r="G232" s="1">
        <f ca="1">IF(E232&lt;Planilha2!$A$1, E232, "")</f>
        <v>45136</v>
      </c>
      <c r="H232" t="str">
        <f ca="1">H230</f>
        <v>Eduardo Carvalho</v>
      </c>
      <c r="I232" t="s">
        <v>94</v>
      </c>
      <c r="J232">
        <f t="shared" ca="1" si="89"/>
        <v>0</v>
      </c>
      <c r="K232" t="str">
        <f t="shared" si="78"/>
        <v>1 - Serviços e Insumos</v>
      </c>
      <c r="L232" t="str">
        <f t="shared" si="91"/>
        <v>Sementes e mudas — parte 3</v>
      </c>
      <c r="M232" t="str">
        <f t="shared" ca="1" si="92"/>
        <v>Marcos Santos</v>
      </c>
      <c r="N232" t="str">
        <f t="shared" ca="1" si="93"/>
        <v>CONCLUÍDA</v>
      </c>
    </row>
    <row r="233" spans="1:14" x14ac:dyDescent="0.3">
      <c r="A233" t="s">
        <v>138</v>
      </c>
      <c r="B233" t="str">
        <f t="shared" si="90"/>
        <v>AGR18</v>
      </c>
      <c r="C233" t="s">
        <v>22</v>
      </c>
      <c r="D233" s="1">
        <f ca="1">E232</f>
        <v>45136</v>
      </c>
      <c r="E233" s="1">
        <f ca="1">D233+RANDBETWEEN(0,3)</f>
        <v>45137</v>
      </c>
      <c r="F233" s="1">
        <f ca="1">IF(D233&lt;Planilha2!$A$1, D233, "")</f>
        <v>45136</v>
      </c>
      <c r="G233" s="1">
        <f ca="1">IF(E233&lt;Planilha2!$A$1, E233, "")</f>
        <v>45137</v>
      </c>
      <c r="H233" t="str">
        <f ca="1">H231</f>
        <v>Carlos Pereira</v>
      </c>
      <c r="I233" t="s">
        <v>91</v>
      </c>
      <c r="J233">
        <f t="shared" ca="1" si="89"/>
        <v>1</v>
      </c>
      <c r="K233" t="str">
        <f t="shared" si="78"/>
        <v>1 - Serviços e Insumos</v>
      </c>
      <c r="L233" t="str">
        <f t="shared" si="91"/>
        <v>Sementes e mudas — parte 3</v>
      </c>
      <c r="M233" t="str">
        <f t="shared" ca="1" si="92"/>
        <v>Marcos Santos</v>
      </c>
      <c r="N233" t="str">
        <f t="shared" ca="1" si="93"/>
        <v>CONCLUÍDA</v>
      </c>
    </row>
    <row r="234" spans="1:14" x14ac:dyDescent="0.3">
      <c r="A234" t="s">
        <v>138</v>
      </c>
      <c r="B234" t="str">
        <f t="shared" si="90"/>
        <v>AGR18</v>
      </c>
      <c r="C234" t="s">
        <v>23</v>
      </c>
      <c r="D234" s="1">
        <f ca="1">E233</f>
        <v>45137</v>
      </c>
      <c r="E234" s="1">
        <f ca="1">D234+RANDBETWEEN(1,3)</f>
        <v>45139</v>
      </c>
      <c r="F234" s="1">
        <f ca="1">IF(D234&lt;Planilha2!$A$1, D234, "")</f>
        <v>45137</v>
      </c>
      <c r="G234" s="1">
        <f ca="1">IF(E234&lt;Planilha2!$A$1, E234, "")</f>
        <v>45139</v>
      </c>
      <c r="H234" t="str">
        <f ca="1">H228</f>
        <v>Rafael Ferreira</v>
      </c>
      <c r="I234" t="s">
        <v>95</v>
      </c>
      <c r="J234">
        <f t="shared" ca="1" si="89"/>
        <v>2</v>
      </c>
      <c r="K234" t="str">
        <f t="shared" si="78"/>
        <v>1 - Serviços e Insumos</v>
      </c>
      <c r="L234" t="str">
        <f t="shared" si="91"/>
        <v>Sementes e mudas — parte 3</v>
      </c>
      <c r="M234" t="str">
        <f t="shared" ca="1" si="92"/>
        <v>Marcos Santos</v>
      </c>
      <c r="N234" t="str">
        <f t="shared" ca="1" si="93"/>
        <v>CONCLUÍDA</v>
      </c>
    </row>
    <row r="235" spans="1:14" x14ac:dyDescent="0.3">
      <c r="A235" t="s">
        <v>138</v>
      </c>
      <c r="B235" t="str">
        <f t="shared" si="90"/>
        <v>AGR18</v>
      </c>
      <c r="C235" t="s">
        <v>24</v>
      </c>
      <c r="D235" s="1">
        <f ca="1">E234</f>
        <v>45139</v>
      </c>
      <c r="E235" s="1">
        <f ca="1">D235+RANDBETWEEN(0,3)</f>
        <v>45142</v>
      </c>
      <c r="F235" s="1">
        <f ca="1">IF(D235&lt;Planilha2!$A$1, D235, "")</f>
        <v>45139</v>
      </c>
      <c r="G235" s="1">
        <f ca="1">IF(E235&lt;Planilha2!$A$1, E235, "")</f>
        <v>45142</v>
      </c>
      <c r="H235" t="str">
        <f ca="1">H233</f>
        <v>Carlos Pereira</v>
      </c>
      <c r="I235" t="s">
        <v>91</v>
      </c>
      <c r="J235">
        <f t="shared" ca="1" si="89"/>
        <v>3</v>
      </c>
      <c r="K235" t="str">
        <f t="shared" si="78"/>
        <v>1 - Serviços e Insumos</v>
      </c>
      <c r="L235" t="str">
        <f t="shared" si="91"/>
        <v>Sementes e mudas — parte 3</v>
      </c>
      <c r="M235" t="str">
        <f t="shared" ca="1" si="92"/>
        <v>Marcos Santos</v>
      </c>
      <c r="N235" t="str">
        <f t="shared" ca="1" si="93"/>
        <v>CONCLUÍDA</v>
      </c>
    </row>
    <row r="236" spans="1:14" x14ac:dyDescent="0.3">
      <c r="A236" t="s">
        <v>138</v>
      </c>
      <c r="B236" t="s">
        <v>143</v>
      </c>
      <c r="C236" t="s">
        <v>12</v>
      </c>
      <c r="D236" s="1">
        <v>45110</v>
      </c>
      <c r="E236" s="1">
        <f ca="1">D236+RANDBETWEEN(7,14)</f>
        <v>45119</v>
      </c>
      <c r="F236" s="1">
        <f>IF(D236&lt;Planilha2!$A$1, D236, "")</f>
        <v>45110</v>
      </c>
      <c r="G236" s="1">
        <f ca="1">IF(E236&lt;Planilha2!$A$1, E236, "")</f>
        <v>45119</v>
      </c>
      <c r="H236" t="str">
        <f ca="1">VLOOKUP(RANDBETWEEN(1, 14), Planilha2!$B$5:$I$18, 2)</f>
        <v>Victor Souza</v>
      </c>
      <c r="I236" t="s">
        <v>8</v>
      </c>
      <c r="J236">
        <f ca="1">E236-D236</f>
        <v>9</v>
      </c>
      <c r="K236" t="s">
        <v>152</v>
      </c>
      <c r="L236" t="s">
        <v>140</v>
      </c>
      <c r="M236" t="str">
        <f ca="1">H236</f>
        <v>Victor Souza</v>
      </c>
      <c r="N236" t="str" cm="1">
        <f t="array" aca="1" ref="N236" ca="1">_xlfn.IFS(COUNTBLANK(G236:G248)=13,"PENDENTE", COUNTBLANK(G236:G248)&gt;0,"EM ANDAMENTO", COUNTBLANK(G236:G248)=0,"CONCLUÍDA")</f>
        <v>CONCLUÍDA</v>
      </c>
    </row>
    <row r="237" spans="1:14" x14ac:dyDescent="0.3">
      <c r="A237" t="s">
        <v>138</v>
      </c>
      <c r="B237" t="str">
        <f>B236</f>
        <v>AGR19</v>
      </c>
      <c r="C237" t="s">
        <v>13</v>
      </c>
      <c r="D237" s="1">
        <f ca="1">E236</f>
        <v>45119</v>
      </c>
      <c r="E237" s="1">
        <f ca="1">D237+RANDBETWEEN(1,4)</f>
        <v>45122</v>
      </c>
      <c r="F237" s="1">
        <f ca="1">IF(D237&lt;Planilha2!$A$1, D237, "")</f>
        <v>45119</v>
      </c>
      <c r="G237" s="1">
        <f ca="1">IF(E237&lt;Planilha2!$A$1, E237, "")</f>
        <v>45122</v>
      </c>
      <c r="H237" t="str">
        <f ca="1">VLOOKUP(RANDBETWEEN(1, 3), Planilha2!$B$5:$I$32, 3)</f>
        <v>Carlos Pereira</v>
      </c>
      <c r="I237" t="s">
        <v>91</v>
      </c>
      <c r="J237">
        <f t="shared" ref="J237:J248" ca="1" si="94">E237-D237</f>
        <v>3</v>
      </c>
      <c r="K237" t="str">
        <f>K236</f>
        <v>2 - Cadeia Produtiva</v>
      </c>
      <c r="L237" t="str">
        <f>L236</f>
        <v>Culturas — parte 1</v>
      </c>
      <c r="M237" t="str">
        <f ca="1">M236</f>
        <v>Victor Souza</v>
      </c>
      <c r="N237" t="str">
        <f ca="1">N236</f>
        <v>CONCLUÍDA</v>
      </c>
    </row>
    <row r="238" spans="1:14" x14ac:dyDescent="0.3">
      <c r="A238" t="s">
        <v>138</v>
      </c>
      <c r="B238" t="str">
        <f t="shared" ref="B238:B248" si="95">B237</f>
        <v>AGR19</v>
      </c>
      <c r="C238" t="s">
        <v>14</v>
      </c>
      <c r="D238" s="1">
        <f ca="1">E237</f>
        <v>45122</v>
      </c>
      <c r="E238" s="1">
        <f ca="1">D238+RANDBETWEEN(0,3)</f>
        <v>45124</v>
      </c>
      <c r="F238" s="1">
        <f ca="1">IF(D238&lt;Planilha2!$A$1, D238, "")</f>
        <v>45122</v>
      </c>
      <c r="G238" s="1">
        <f ca="1">IF(E238&lt;Planilha2!$A$1, E238, "")</f>
        <v>45124</v>
      </c>
      <c r="H238" t="str">
        <f ca="1">VLOOKUP(RANDBETWEEN(1, 2), Planilha2!$B$5:$I$32, 4)</f>
        <v>Ana Souza</v>
      </c>
      <c r="I238" t="s">
        <v>92</v>
      </c>
      <c r="J238">
        <f t="shared" ca="1" si="94"/>
        <v>2</v>
      </c>
      <c r="K238" t="str">
        <f t="shared" ref="K238:N248" si="96">K237</f>
        <v>2 - Cadeia Produtiva</v>
      </c>
      <c r="L238" t="str">
        <f t="shared" si="96"/>
        <v>Culturas — parte 1</v>
      </c>
      <c r="M238" t="str">
        <f t="shared" ca="1" si="96"/>
        <v>Victor Souza</v>
      </c>
      <c r="N238" t="str">
        <f t="shared" ca="1" si="96"/>
        <v>CONCLUÍDA</v>
      </c>
    </row>
    <row r="239" spans="1:14" x14ac:dyDescent="0.3">
      <c r="A239" t="s">
        <v>138</v>
      </c>
      <c r="B239" t="str">
        <f t="shared" si="95"/>
        <v>AGR19</v>
      </c>
      <c r="C239" t="s">
        <v>15</v>
      </c>
      <c r="D239" s="1">
        <f ca="1">E238</f>
        <v>45124</v>
      </c>
      <c r="E239" s="1">
        <f ca="1">D239+RANDBETWEEN(3,7)</f>
        <v>45127</v>
      </c>
      <c r="F239" s="1">
        <f ca="1">IF(D239&lt;Planilha2!$A$1, D239, "")</f>
        <v>45124</v>
      </c>
      <c r="G239" s="1">
        <f ca="1">IF(E239&lt;Planilha2!$A$1, E239, "")</f>
        <v>45127</v>
      </c>
      <c r="H239" t="str">
        <f ca="1">VLOOKUP(RANDBETWEEN(1, 3), Planilha2!$B$5:$I$32, 5)</f>
        <v>Gustavo Pereira</v>
      </c>
      <c r="I239" t="s">
        <v>93</v>
      </c>
      <c r="J239">
        <f t="shared" ca="1" si="94"/>
        <v>3</v>
      </c>
      <c r="K239" t="str">
        <f t="shared" si="96"/>
        <v>2 - Cadeia Produtiva</v>
      </c>
      <c r="L239" t="str">
        <f t="shared" si="96"/>
        <v>Culturas — parte 1</v>
      </c>
      <c r="M239" t="str">
        <f t="shared" ca="1" si="96"/>
        <v>Victor Souza</v>
      </c>
      <c r="N239" t="str">
        <f t="shared" ca="1" si="96"/>
        <v>CONCLUÍDA</v>
      </c>
    </row>
    <row r="240" spans="1:14" x14ac:dyDescent="0.3">
      <c r="A240" t="s">
        <v>138</v>
      </c>
      <c r="B240" t="str">
        <f t="shared" si="95"/>
        <v>AGR19</v>
      </c>
      <c r="C240" t="s">
        <v>16</v>
      </c>
      <c r="D240" s="1">
        <f ca="1">E239</f>
        <v>45127</v>
      </c>
      <c r="E240" s="1">
        <f ca="1">D240+RANDBETWEEN(0,3)</f>
        <v>45129</v>
      </c>
      <c r="F240" s="1">
        <f ca="1">IF(D240&lt;Planilha2!$A$1, D240, "")</f>
        <v>45127</v>
      </c>
      <c r="G240" s="1">
        <f ca="1">IF(E240&lt;Planilha2!$A$1, E240, "")</f>
        <v>45129</v>
      </c>
      <c r="H240" t="str">
        <f ca="1">H237</f>
        <v>Carlos Pereira</v>
      </c>
      <c r="I240" t="s">
        <v>91</v>
      </c>
      <c r="J240">
        <f t="shared" ca="1" si="94"/>
        <v>2</v>
      </c>
      <c r="K240" t="str">
        <f t="shared" si="96"/>
        <v>2 - Cadeia Produtiva</v>
      </c>
      <c r="L240" t="str">
        <f t="shared" si="96"/>
        <v>Culturas — parte 1</v>
      </c>
      <c r="M240" t="str">
        <f t="shared" ca="1" si="96"/>
        <v>Victor Souza</v>
      </c>
      <c r="N240" t="str">
        <f t="shared" ca="1" si="96"/>
        <v>CONCLUÍDA</v>
      </c>
    </row>
    <row r="241" spans="1:14" x14ac:dyDescent="0.3">
      <c r="A241" t="s">
        <v>138</v>
      </c>
      <c r="B241" t="str">
        <f t="shared" si="95"/>
        <v>AGR19</v>
      </c>
      <c r="C241" t="s">
        <v>17</v>
      </c>
      <c r="D241" s="1">
        <f ca="1">E240</f>
        <v>45129</v>
      </c>
      <c r="E241" s="1">
        <f ca="1">D241+RANDBETWEEN(1,5)</f>
        <v>45131</v>
      </c>
      <c r="F241" s="1">
        <f ca="1">IF(D241&lt;Planilha2!$A$1, D241, "")</f>
        <v>45129</v>
      </c>
      <c r="G241" s="1">
        <f ca="1">IF(E241&lt;Planilha2!$A$1, E241, "")</f>
        <v>45131</v>
      </c>
      <c r="H241" t="str">
        <f ca="1">VLOOKUP(RANDBETWEEN(1, 3), Planilha2!$B$5:$I$32, 6)</f>
        <v>Bruno Gomes</v>
      </c>
      <c r="I241" t="s">
        <v>95</v>
      </c>
      <c r="J241">
        <f t="shared" ca="1" si="94"/>
        <v>2</v>
      </c>
      <c r="K241" t="str">
        <f t="shared" si="96"/>
        <v>2 - Cadeia Produtiva</v>
      </c>
      <c r="L241" t="str">
        <f t="shared" si="96"/>
        <v>Culturas — parte 1</v>
      </c>
      <c r="M241" t="str">
        <f t="shared" ca="1" si="96"/>
        <v>Victor Souza</v>
      </c>
      <c r="N241" t="str">
        <f t="shared" ca="1" si="96"/>
        <v>CONCLUÍDA</v>
      </c>
    </row>
    <row r="242" spans="1:14" x14ac:dyDescent="0.3">
      <c r="A242" t="s">
        <v>138</v>
      </c>
      <c r="B242" t="str">
        <f t="shared" si="95"/>
        <v>AGR19</v>
      </c>
      <c r="C242" t="s">
        <v>18</v>
      </c>
      <c r="D242" s="1">
        <f ca="1">E236+RANDBETWEEN(3,14)</f>
        <v>45132</v>
      </c>
      <c r="E242" s="1">
        <f ca="1">D242</f>
        <v>45132</v>
      </c>
      <c r="F242" s="1">
        <f ca="1">IF(D242&lt;Planilha2!$A$1, D242, "")</f>
        <v>45132</v>
      </c>
      <c r="G242" s="1">
        <f ca="1">IF(E242&lt;Planilha2!$A$1, E242, "")</f>
        <v>45132</v>
      </c>
      <c r="H242" t="str">
        <f ca="1">VLOOKUP(RANDBETWEEN(1, 2), Planilha2!$B$5:$I$32, 7)</f>
        <v>Gabriela Lima</v>
      </c>
      <c r="I242" t="s">
        <v>96</v>
      </c>
      <c r="J242">
        <f t="shared" ca="1" si="94"/>
        <v>0</v>
      </c>
      <c r="K242" t="str">
        <f t="shared" si="96"/>
        <v>2 - Cadeia Produtiva</v>
      </c>
      <c r="L242" t="str">
        <f t="shared" si="96"/>
        <v>Culturas — parte 1</v>
      </c>
      <c r="M242" t="str">
        <f t="shared" ca="1" si="96"/>
        <v>Victor Souza</v>
      </c>
      <c r="N242" t="str">
        <f t="shared" ca="1" si="96"/>
        <v>CONCLUÍDA</v>
      </c>
    </row>
    <row r="243" spans="1:14" x14ac:dyDescent="0.3">
      <c r="A243" t="s">
        <v>138</v>
      </c>
      <c r="B243" t="str">
        <f t="shared" si="95"/>
        <v>AGR19</v>
      </c>
      <c r="C243" t="s">
        <v>19</v>
      </c>
      <c r="D243" s="1">
        <f ca="1">E242+RANDBETWEEN(7,21)</f>
        <v>45145</v>
      </c>
      <c r="E243" s="1">
        <f ca="1">D243+RANDBETWEEN(1,3)</f>
        <v>45148</v>
      </c>
      <c r="F243" s="1">
        <f ca="1">IF(D243&lt;Planilha2!$A$1, D243, "")</f>
        <v>45145</v>
      </c>
      <c r="G243" s="1">
        <f ca="1">IF(E243&lt;Planilha2!$A$1, E243, "")</f>
        <v>45148</v>
      </c>
      <c r="H243" t="str">
        <f ca="1">VLOOKUP(RANDBETWEEN(1, 3), Planilha2!$B$5:$I$32, 8)</f>
        <v>Luiza Andrade</v>
      </c>
      <c r="I243" t="s">
        <v>94</v>
      </c>
      <c r="J243">
        <f t="shared" ca="1" si="94"/>
        <v>3</v>
      </c>
      <c r="K243" t="str">
        <f t="shared" si="96"/>
        <v>2 - Cadeia Produtiva</v>
      </c>
      <c r="L243" t="str">
        <f t="shared" si="96"/>
        <v>Culturas — parte 1</v>
      </c>
      <c r="M243" t="str">
        <f t="shared" ca="1" si="96"/>
        <v>Victor Souza</v>
      </c>
      <c r="N243" t="str">
        <f t="shared" ca="1" si="96"/>
        <v>CONCLUÍDA</v>
      </c>
    </row>
    <row r="244" spans="1:14" x14ac:dyDescent="0.3">
      <c r="A244" t="s">
        <v>138</v>
      </c>
      <c r="B244" t="str">
        <f t="shared" si="95"/>
        <v>AGR19</v>
      </c>
      <c r="C244" t="s">
        <v>20</v>
      </c>
      <c r="D244" s="1">
        <f ca="1">E243</f>
        <v>45148</v>
      </c>
      <c r="E244" s="1">
        <f ca="1">D244+RANDBETWEEN(1,3)</f>
        <v>45150</v>
      </c>
      <c r="F244" s="1">
        <f ca="1">IF(D244&lt;Planilha2!$A$1, D244, "")</f>
        <v>45148</v>
      </c>
      <c r="G244" s="1">
        <f ca="1">IF(E244&lt;Planilha2!$A$1, E244, "")</f>
        <v>45150</v>
      </c>
      <c r="H244" t="str">
        <f ca="1">H240</f>
        <v>Carlos Pereira</v>
      </c>
      <c r="I244" t="s">
        <v>91</v>
      </c>
      <c r="J244">
        <f t="shared" ca="1" si="94"/>
        <v>2</v>
      </c>
      <c r="K244" t="str">
        <f t="shared" si="96"/>
        <v>2 - Cadeia Produtiva</v>
      </c>
      <c r="L244" t="str">
        <f t="shared" si="96"/>
        <v>Culturas — parte 1</v>
      </c>
      <c r="M244" t="str">
        <f t="shared" ca="1" si="96"/>
        <v>Victor Souza</v>
      </c>
      <c r="N244" t="str">
        <f t="shared" ca="1" si="96"/>
        <v>CONCLUÍDA</v>
      </c>
    </row>
    <row r="245" spans="1:14" x14ac:dyDescent="0.3">
      <c r="A245" t="s">
        <v>138</v>
      </c>
      <c r="B245" t="str">
        <f t="shared" si="95"/>
        <v>AGR19</v>
      </c>
      <c r="C245" t="s">
        <v>21</v>
      </c>
      <c r="D245" s="1">
        <f ca="1">E244</f>
        <v>45150</v>
      </c>
      <c r="E245" s="1">
        <f ca="1">D245+RANDBETWEEN(0,3)</f>
        <v>45150</v>
      </c>
      <c r="F245" s="1">
        <f ca="1">IF(D245&lt;Planilha2!$A$1, D245, "")</f>
        <v>45150</v>
      </c>
      <c r="G245" s="1">
        <f ca="1">IF(E245&lt;Planilha2!$A$1, E245, "")</f>
        <v>45150</v>
      </c>
      <c r="H245" t="str">
        <f ca="1">H243</f>
        <v>Luiza Andrade</v>
      </c>
      <c r="I245" t="s">
        <v>94</v>
      </c>
      <c r="J245">
        <f t="shared" ca="1" si="94"/>
        <v>0</v>
      </c>
      <c r="K245" t="str">
        <f t="shared" si="96"/>
        <v>2 - Cadeia Produtiva</v>
      </c>
      <c r="L245" t="str">
        <f t="shared" si="96"/>
        <v>Culturas — parte 1</v>
      </c>
      <c r="M245" t="str">
        <f t="shared" ca="1" si="96"/>
        <v>Victor Souza</v>
      </c>
      <c r="N245" t="str">
        <f t="shared" ca="1" si="96"/>
        <v>CONCLUÍDA</v>
      </c>
    </row>
    <row r="246" spans="1:14" x14ac:dyDescent="0.3">
      <c r="A246" t="s">
        <v>138</v>
      </c>
      <c r="B246" t="str">
        <f t="shared" si="95"/>
        <v>AGR19</v>
      </c>
      <c r="C246" t="s">
        <v>22</v>
      </c>
      <c r="D246" s="1">
        <f ca="1">E245</f>
        <v>45150</v>
      </c>
      <c r="E246" s="1">
        <f ca="1">D246+RANDBETWEEN(0,3)</f>
        <v>45151</v>
      </c>
      <c r="F246" s="1">
        <f ca="1">IF(D246&lt;Planilha2!$A$1, D246, "")</f>
        <v>45150</v>
      </c>
      <c r="G246" s="1">
        <f ca="1">IF(E246&lt;Planilha2!$A$1, E246, "")</f>
        <v>45151</v>
      </c>
      <c r="H246" t="str">
        <f ca="1">H244</f>
        <v>Carlos Pereira</v>
      </c>
      <c r="I246" t="s">
        <v>91</v>
      </c>
      <c r="J246">
        <f t="shared" ca="1" si="94"/>
        <v>1</v>
      </c>
      <c r="K246" t="str">
        <f t="shared" si="96"/>
        <v>2 - Cadeia Produtiva</v>
      </c>
      <c r="L246" t="str">
        <f t="shared" si="96"/>
        <v>Culturas — parte 1</v>
      </c>
      <c r="M246" t="str">
        <f t="shared" ca="1" si="96"/>
        <v>Victor Souza</v>
      </c>
      <c r="N246" t="str">
        <f t="shared" ca="1" si="96"/>
        <v>CONCLUÍDA</v>
      </c>
    </row>
    <row r="247" spans="1:14" x14ac:dyDescent="0.3">
      <c r="A247" t="s">
        <v>138</v>
      </c>
      <c r="B247" t="str">
        <f t="shared" si="95"/>
        <v>AGR19</v>
      </c>
      <c r="C247" t="s">
        <v>23</v>
      </c>
      <c r="D247" s="1">
        <f ca="1">E246</f>
        <v>45151</v>
      </c>
      <c r="E247" s="1">
        <f ca="1">D247+RANDBETWEEN(1,3)</f>
        <v>45153</v>
      </c>
      <c r="F247" s="1">
        <f ca="1">IF(D247&lt;Planilha2!$A$1, D247, "")</f>
        <v>45151</v>
      </c>
      <c r="G247" s="1">
        <f ca="1">IF(E247&lt;Planilha2!$A$1, E247, "")</f>
        <v>45153</v>
      </c>
      <c r="H247" t="str">
        <f ca="1">H241</f>
        <v>Bruno Gomes</v>
      </c>
      <c r="I247" t="s">
        <v>95</v>
      </c>
      <c r="J247">
        <f t="shared" ca="1" si="94"/>
        <v>2</v>
      </c>
      <c r="K247" t="str">
        <f t="shared" si="96"/>
        <v>2 - Cadeia Produtiva</v>
      </c>
      <c r="L247" t="str">
        <f t="shared" si="96"/>
        <v>Culturas — parte 1</v>
      </c>
      <c r="M247" t="str">
        <f t="shared" ca="1" si="96"/>
        <v>Victor Souza</v>
      </c>
      <c r="N247" t="str">
        <f t="shared" ca="1" si="96"/>
        <v>CONCLUÍDA</v>
      </c>
    </row>
    <row r="248" spans="1:14" x14ac:dyDescent="0.3">
      <c r="A248" t="s">
        <v>138</v>
      </c>
      <c r="B248" t="str">
        <f t="shared" si="95"/>
        <v>AGR19</v>
      </c>
      <c r="C248" t="s">
        <v>24</v>
      </c>
      <c r="D248" s="1">
        <f ca="1">E247</f>
        <v>45153</v>
      </c>
      <c r="E248" s="1">
        <f ca="1">D248+RANDBETWEEN(0,3)</f>
        <v>45154</v>
      </c>
      <c r="F248" s="1">
        <f ca="1">IF(D248&lt;Planilha2!$A$1, D248, "")</f>
        <v>45153</v>
      </c>
      <c r="G248" s="1">
        <f ca="1">IF(E248&lt;Planilha2!$A$1, E248, "")</f>
        <v>45154</v>
      </c>
      <c r="H248" t="str">
        <f ca="1">H246</f>
        <v>Carlos Pereira</v>
      </c>
      <c r="I248" t="s">
        <v>91</v>
      </c>
      <c r="J248">
        <f t="shared" ca="1" si="94"/>
        <v>1</v>
      </c>
      <c r="K248" t="str">
        <f t="shared" si="96"/>
        <v>2 - Cadeia Produtiva</v>
      </c>
      <c r="L248" t="str">
        <f t="shared" si="96"/>
        <v>Culturas — parte 1</v>
      </c>
      <c r="M248" t="str">
        <f t="shared" ca="1" si="96"/>
        <v>Victor Souza</v>
      </c>
      <c r="N248" t="str">
        <f t="shared" ca="1" si="96"/>
        <v>CONCLUÍDA</v>
      </c>
    </row>
    <row r="249" spans="1:14" x14ac:dyDescent="0.3">
      <c r="A249" t="s">
        <v>138</v>
      </c>
      <c r="B249" t="s">
        <v>144</v>
      </c>
      <c r="C249" t="s">
        <v>12</v>
      </c>
      <c r="D249" s="1">
        <f ca="1">E236+RANDBETWEEN(3,10)</f>
        <v>45123</v>
      </c>
      <c r="E249" s="1">
        <f ca="1">D249+RANDBETWEEN(7,14)</f>
        <v>45135</v>
      </c>
      <c r="F249" s="1">
        <f ca="1">IF(D249&lt;Planilha2!$A$1, D249, "")</f>
        <v>45123</v>
      </c>
      <c r="G249" s="1">
        <f ca="1">IF(E249&lt;Planilha2!$A$1, E249, "")</f>
        <v>45135</v>
      </c>
      <c r="H249" t="str">
        <f ca="1">H236</f>
        <v>Victor Souza</v>
      </c>
      <c r="I249" t="s">
        <v>8</v>
      </c>
      <c r="J249">
        <f ca="1">E249-D249</f>
        <v>12</v>
      </c>
      <c r="K249" t="str">
        <f t="shared" ref="K249" si="97">K248</f>
        <v>2 - Cadeia Produtiva</v>
      </c>
      <c r="L249" t="s">
        <v>141</v>
      </c>
      <c r="M249" t="str">
        <f ca="1">H249</f>
        <v>Victor Souza</v>
      </c>
      <c r="N249" t="str" cm="1">
        <f t="array" aca="1" ref="N249" ca="1">_xlfn.IFS(COUNTBLANK(G249:G261)=13,"PENDENTE", COUNTBLANK(G249:G261)&gt;0,"EM ANDAMENTO", COUNTBLANK(G249:G261)=0,"CONCLUÍDA")</f>
        <v>CONCLUÍDA</v>
      </c>
    </row>
    <row r="250" spans="1:14" x14ac:dyDescent="0.3">
      <c r="A250" t="s">
        <v>138</v>
      </c>
      <c r="B250" t="str">
        <f>B249</f>
        <v>AGR20</v>
      </c>
      <c r="C250" t="s">
        <v>13</v>
      </c>
      <c r="D250" s="1">
        <f ca="1">E249</f>
        <v>45135</v>
      </c>
      <c r="E250" s="1">
        <f ca="1">D250+RANDBETWEEN(1,4)</f>
        <v>45139</v>
      </c>
      <c r="F250" s="1">
        <f ca="1">IF(D250&lt;Planilha2!$A$1, D250, "")</f>
        <v>45135</v>
      </c>
      <c r="G250" s="1">
        <f ca="1">IF(E250&lt;Planilha2!$A$1, E250, "")</f>
        <v>45139</v>
      </c>
      <c r="H250" t="str">
        <f ca="1">H237</f>
        <v>Carlos Pereira</v>
      </c>
      <c r="I250" t="s">
        <v>91</v>
      </c>
      <c r="J250">
        <f t="shared" ref="J250:J261" ca="1" si="98">E250-D250</f>
        <v>4</v>
      </c>
      <c r="K250" t="str">
        <f t="shared" ref="K250" si="99">K249</f>
        <v>2 - Cadeia Produtiva</v>
      </c>
      <c r="L250" t="str">
        <f>L249</f>
        <v>Culturas — parte 2</v>
      </c>
      <c r="M250" t="str">
        <f ca="1">M249</f>
        <v>Victor Souza</v>
      </c>
      <c r="N250" t="str">
        <f ca="1">N249</f>
        <v>CONCLUÍDA</v>
      </c>
    </row>
    <row r="251" spans="1:14" x14ac:dyDescent="0.3">
      <c r="A251" t="s">
        <v>138</v>
      </c>
      <c r="B251" t="str">
        <f t="shared" ref="B251:B261" si="100">B250</f>
        <v>AGR20</v>
      </c>
      <c r="C251" t="s">
        <v>14</v>
      </c>
      <c r="D251" s="1">
        <f ca="1">E250</f>
        <v>45139</v>
      </c>
      <c r="E251" s="1">
        <f ca="1">D251+RANDBETWEEN(0,3)</f>
        <v>45142</v>
      </c>
      <c r="F251" s="1">
        <f ca="1">IF(D251&lt;Planilha2!$A$1, D251, "")</f>
        <v>45139</v>
      </c>
      <c r="G251" s="1">
        <f ca="1">IF(E251&lt;Planilha2!$A$1, E251, "")</f>
        <v>45142</v>
      </c>
      <c r="H251" t="str">
        <f ca="1">VLOOKUP(RANDBETWEEN(1, 2), Planilha2!$B$5:$I$32, 4)</f>
        <v>Ana Souza</v>
      </c>
      <c r="I251" t="s">
        <v>92</v>
      </c>
      <c r="J251">
        <f t="shared" ca="1" si="98"/>
        <v>3</v>
      </c>
      <c r="K251" t="str">
        <f t="shared" ref="K251:L251" si="101">K250</f>
        <v>2 - Cadeia Produtiva</v>
      </c>
      <c r="L251" t="str">
        <f t="shared" si="101"/>
        <v>Culturas — parte 2</v>
      </c>
      <c r="M251" t="str">
        <f t="shared" ref="M251:N261" ca="1" si="102">M250</f>
        <v>Victor Souza</v>
      </c>
      <c r="N251" t="str">
        <f t="shared" ca="1" si="102"/>
        <v>CONCLUÍDA</v>
      </c>
    </row>
    <row r="252" spans="1:14" x14ac:dyDescent="0.3">
      <c r="A252" t="s">
        <v>138</v>
      </c>
      <c r="B252" t="str">
        <f t="shared" si="100"/>
        <v>AGR20</v>
      </c>
      <c r="C252" t="s">
        <v>15</v>
      </c>
      <c r="D252" s="1">
        <f ca="1">E251</f>
        <v>45142</v>
      </c>
      <c r="E252" s="1">
        <f ca="1">D252+RANDBETWEEN(3,7)</f>
        <v>45149</v>
      </c>
      <c r="F252" s="1">
        <f ca="1">IF(D252&lt;Planilha2!$A$1, D252, "")</f>
        <v>45142</v>
      </c>
      <c r="G252" s="1">
        <f ca="1">IF(E252&lt;Planilha2!$A$1, E252, "")</f>
        <v>45149</v>
      </c>
      <c r="H252" t="str">
        <f ca="1">VLOOKUP(RANDBETWEEN(1, 3), Planilha2!$B$5:$I$32, 5)</f>
        <v>Gustavo Pereira</v>
      </c>
      <c r="I252" t="s">
        <v>93</v>
      </c>
      <c r="J252">
        <f t="shared" ca="1" si="98"/>
        <v>7</v>
      </c>
      <c r="K252" t="str">
        <f t="shared" ref="K252:L252" si="103">K251</f>
        <v>2 - Cadeia Produtiva</v>
      </c>
      <c r="L252" t="str">
        <f t="shared" si="103"/>
        <v>Culturas — parte 2</v>
      </c>
      <c r="M252" t="str">
        <f t="shared" ca="1" si="102"/>
        <v>Victor Souza</v>
      </c>
      <c r="N252" t="str">
        <f t="shared" ca="1" si="102"/>
        <v>CONCLUÍDA</v>
      </c>
    </row>
    <row r="253" spans="1:14" x14ac:dyDescent="0.3">
      <c r="A253" t="s">
        <v>138</v>
      </c>
      <c r="B253" t="str">
        <f t="shared" si="100"/>
        <v>AGR20</v>
      </c>
      <c r="C253" t="s">
        <v>16</v>
      </c>
      <c r="D253" s="1">
        <f ca="1">E252</f>
        <v>45149</v>
      </c>
      <c r="E253" s="1">
        <f ca="1">D253+RANDBETWEEN(0,3)</f>
        <v>45149</v>
      </c>
      <c r="F253" s="1">
        <f ca="1">IF(D253&lt;Planilha2!$A$1, D253, "")</f>
        <v>45149</v>
      </c>
      <c r="G253" s="1">
        <f ca="1">IF(E253&lt;Planilha2!$A$1, E253, "")</f>
        <v>45149</v>
      </c>
      <c r="H253" t="str">
        <f ca="1">H250</f>
        <v>Carlos Pereira</v>
      </c>
      <c r="I253" t="s">
        <v>91</v>
      </c>
      <c r="J253">
        <f t="shared" ca="1" si="98"/>
        <v>0</v>
      </c>
      <c r="K253" t="str">
        <f t="shared" ref="K253:L253" si="104">K252</f>
        <v>2 - Cadeia Produtiva</v>
      </c>
      <c r="L253" t="str">
        <f t="shared" si="104"/>
        <v>Culturas — parte 2</v>
      </c>
      <c r="M253" t="str">
        <f t="shared" ca="1" si="102"/>
        <v>Victor Souza</v>
      </c>
      <c r="N253" t="str">
        <f t="shared" ca="1" si="102"/>
        <v>CONCLUÍDA</v>
      </c>
    </row>
    <row r="254" spans="1:14" x14ac:dyDescent="0.3">
      <c r="A254" t="s">
        <v>138</v>
      </c>
      <c r="B254" t="str">
        <f t="shared" si="100"/>
        <v>AGR20</v>
      </c>
      <c r="C254" t="s">
        <v>17</v>
      </c>
      <c r="D254" s="1">
        <f ca="1">E253</f>
        <v>45149</v>
      </c>
      <c r="E254" s="1">
        <f ca="1">D254+RANDBETWEEN(1,5)</f>
        <v>45152</v>
      </c>
      <c r="F254" s="1">
        <f ca="1">IF(D254&lt;Planilha2!$A$1, D254, "")</f>
        <v>45149</v>
      </c>
      <c r="G254" s="1">
        <f ca="1">IF(E254&lt;Planilha2!$A$1, E254, "")</f>
        <v>45152</v>
      </c>
      <c r="H254" t="str">
        <f ca="1">VLOOKUP(RANDBETWEEN(1, 3), Planilha2!$B$5:$I$32, 6)</f>
        <v>Rafael Ferreira</v>
      </c>
      <c r="I254" t="s">
        <v>95</v>
      </c>
      <c r="J254">
        <f t="shared" ca="1" si="98"/>
        <v>3</v>
      </c>
      <c r="K254" t="str">
        <f t="shared" ref="K254:L254" si="105">K253</f>
        <v>2 - Cadeia Produtiva</v>
      </c>
      <c r="L254" t="str">
        <f t="shared" si="105"/>
        <v>Culturas — parte 2</v>
      </c>
      <c r="M254" t="str">
        <f t="shared" ca="1" si="102"/>
        <v>Victor Souza</v>
      </c>
      <c r="N254" t="str">
        <f t="shared" ca="1" si="102"/>
        <v>CONCLUÍDA</v>
      </c>
    </row>
    <row r="255" spans="1:14" x14ac:dyDescent="0.3">
      <c r="A255" t="s">
        <v>138</v>
      </c>
      <c r="B255" t="str">
        <f t="shared" si="100"/>
        <v>AGR20</v>
      </c>
      <c r="C255" t="s">
        <v>18</v>
      </c>
      <c r="D255" s="1">
        <f ca="1">E249+RANDBETWEEN(3,14)</f>
        <v>45139</v>
      </c>
      <c r="E255" s="1">
        <f ca="1">D255</f>
        <v>45139</v>
      </c>
      <c r="F255" s="1">
        <f ca="1">IF(D255&lt;Planilha2!$A$1, D255, "")</f>
        <v>45139</v>
      </c>
      <c r="G255" s="1">
        <f ca="1">IF(E255&lt;Planilha2!$A$1, E255, "")</f>
        <v>45139</v>
      </c>
      <c r="H255" t="str">
        <f ca="1">VLOOKUP(RANDBETWEEN(1, 2), Planilha2!$B$5:$I$32, 7)</f>
        <v>Felipe Ribeiro</v>
      </c>
      <c r="I255" t="s">
        <v>96</v>
      </c>
      <c r="J255">
        <f t="shared" ca="1" si="98"/>
        <v>0</v>
      </c>
      <c r="K255" t="str">
        <f t="shared" ref="K255:L255" si="106">K254</f>
        <v>2 - Cadeia Produtiva</v>
      </c>
      <c r="L255" t="str">
        <f t="shared" si="106"/>
        <v>Culturas — parte 2</v>
      </c>
      <c r="M255" t="str">
        <f t="shared" ca="1" si="102"/>
        <v>Victor Souza</v>
      </c>
      <c r="N255" t="str">
        <f t="shared" ca="1" si="102"/>
        <v>CONCLUÍDA</v>
      </c>
    </row>
    <row r="256" spans="1:14" x14ac:dyDescent="0.3">
      <c r="A256" t="s">
        <v>138</v>
      </c>
      <c r="B256" t="str">
        <f t="shared" si="100"/>
        <v>AGR20</v>
      </c>
      <c r="C256" t="s">
        <v>19</v>
      </c>
      <c r="D256" s="1">
        <f ca="1">E255+RANDBETWEEN(7,21)</f>
        <v>45149</v>
      </c>
      <c r="E256" s="1">
        <f ca="1">D256+RANDBETWEEN(1,3)</f>
        <v>45150</v>
      </c>
      <c r="F256" s="1">
        <f ca="1">IF(D256&lt;Planilha2!$A$1, D256, "")</f>
        <v>45149</v>
      </c>
      <c r="G256" s="1">
        <f ca="1">IF(E256&lt;Planilha2!$A$1, E256, "")</f>
        <v>45150</v>
      </c>
      <c r="H256" t="str">
        <f ca="1">VLOOKUP(RANDBETWEEN(1, 3), Planilha2!$B$5:$I$32, 8)</f>
        <v>Luiza Andrade</v>
      </c>
      <c r="I256" t="s">
        <v>94</v>
      </c>
      <c r="J256">
        <f t="shared" ca="1" si="98"/>
        <v>1</v>
      </c>
      <c r="K256" t="str">
        <f t="shared" ref="K256:L256" si="107">K255</f>
        <v>2 - Cadeia Produtiva</v>
      </c>
      <c r="L256" t="str">
        <f t="shared" si="107"/>
        <v>Culturas — parte 2</v>
      </c>
      <c r="M256" t="str">
        <f t="shared" ca="1" si="102"/>
        <v>Victor Souza</v>
      </c>
      <c r="N256" t="str">
        <f t="shared" ca="1" si="102"/>
        <v>CONCLUÍDA</v>
      </c>
    </row>
    <row r="257" spans="1:14" x14ac:dyDescent="0.3">
      <c r="A257" t="s">
        <v>138</v>
      </c>
      <c r="B257" t="str">
        <f t="shared" si="100"/>
        <v>AGR20</v>
      </c>
      <c r="C257" t="s">
        <v>20</v>
      </c>
      <c r="D257" s="1">
        <f ca="1">E256</f>
        <v>45150</v>
      </c>
      <c r="E257" s="1">
        <f ca="1">D257+RANDBETWEEN(1,3)</f>
        <v>45152</v>
      </c>
      <c r="F257" s="1">
        <f ca="1">IF(D257&lt;Planilha2!$A$1, D257, "")</f>
        <v>45150</v>
      </c>
      <c r="G257" s="1">
        <f ca="1">IF(E257&lt;Planilha2!$A$1, E257, "")</f>
        <v>45152</v>
      </c>
      <c r="H257" t="str">
        <f ca="1">H253</f>
        <v>Carlos Pereira</v>
      </c>
      <c r="I257" t="s">
        <v>91</v>
      </c>
      <c r="J257">
        <f t="shared" ca="1" si="98"/>
        <v>2</v>
      </c>
      <c r="K257" t="str">
        <f t="shared" ref="K257:L257" si="108">K256</f>
        <v>2 - Cadeia Produtiva</v>
      </c>
      <c r="L257" t="str">
        <f t="shared" si="108"/>
        <v>Culturas — parte 2</v>
      </c>
      <c r="M257" t="str">
        <f t="shared" ca="1" si="102"/>
        <v>Victor Souza</v>
      </c>
      <c r="N257" t="str">
        <f t="shared" ca="1" si="102"/>
        <v>CONCLUÍDA</v>
      </c>
    </row>
    <row r="258" spans="1:14" x14ac:dyDescent="0.3">
      <c r="A258" t="s">
        <v>138</v>
      </c>
      <c r="B258" t="str">
        <f t="shared" si="100"/>
        <v>AGR20</v>
      </c>
      <c r="C258" t="s">
        <v>21</v>
      </c>
      <c r="D258" s="1">
        <f ca="1">E257</f>
        <v>45152</v>
      </c>
      <c r="E258" s="1">
        <f ca="1">D258+RANDBETWEEN(0,3)</f>
        <v>45154</v>
      </c>
      <c r="F258" s="1">
        <f ca="1">IF(D258&lt;Planilha2!$A$1, D258, "")</f>
        <v>45152</v>
      </c>
      <c r="G258" s="1">
        <f ca="1">IF(E258&lt;Planilha2!$A$1, E258, "")</f>
        <v>45154</v>
      </c>
      <c r="H258" t="str">
        <f ca="1">H256</f>
        <v>Luiza Andrade</v>
      </c>
      <c r="I258" t="s">
        <v>94</v>
      </c>
      <c r="J258">
        <f t="shared" ca="1" si="98"/>
        <v>2</v>
      </c>
      <c r="K258" t="str">
        <f t="shared" ref="K258:L258" si="109">K257</f>
        <v>2 - Cadeia Produtiva</v>
      </c>
      <c r="L258" t="str">
        <f t="shared" si="109"/>
        <v>Culturas — parte 2</v>
      </c>
      <c r="M258" t="str">
        <f t="shared" ca="1" si="102"/>
        <v>Victor Souza</v>
      </c>
      <c r="N258" t="str">
        <f t="shared" ca="1" si="102"/>
        <v>CONCLUÍDA</v>
      </c>
    </row>
    <row r="259" spans="1:14" x14ac:dyDescent="0.3">
      <c r="A259" t="s">
        <v>138</v>
      </c>
      <c r="B259" t="str">
        <f t="shared" si="100"/>
        <v>AGR20</v>
      </c>
      <c r="C259" t="s">
        <v>22</v>
      </c>
      <c r="D259" s="1">
        <f ca="1">E258</f>
        <v>45154</v>
      </c>
      <c r="E259" s="1">
        <f ca="1">D259+RANDBETWEEN(0,3)</f>
        <v>45157</v>
      </c>
      <c r="F259" s="1">
        <f ca="1">IF(D259&lt;Planilha2!$A$1, D259, "")</f>
        <v>45154</v>
      </c>
      <c r="G259" s="1">
        <f ca="1">IF(E259&lt;Planilha2!$A$1, E259, "")</f>
        <v>45157</v>
      </c>
      <c r="H259" t="str">
        <f ca="1">H257</f>
        <v>Carlos Pereira</v>
      </c>
      <c r="I259" t="s">
        <v>91</v>
      </c>
      <c r="J259">
        <f t="shared" ca="1" si="98"/>
        <v>3</v>
      </c>
      <c r="K259" t="str">
        <f t="shared" ref="K259:L259" si="110">K258</f>
        <v>2 - Cadeia Produtiva</v>
      </c>
      <c r="L259" t="str">
        <f t="shared" si="110"/>
        <v>Culturas — parte 2</v>
      </c>
      <c r="M259" t="str">
        <f t="shared" ca="1" si="102"/>
        <v>Victor Souza</v>
      </c>
      <c r="N259" t="str">
        <f t="shared" ca="1" si="102"/>
        <v>CONCLUÍDA</v>
      </c>
    </row>
    <row r="260" spans="1:14" x14ac:dyDescent="0.3">
      <c r="A260" t="s">
        <v>138</v>
      </c>
      <c r="B260" t="str">
        <f t="shared" si="100"/>
        <v>AGR20</v>
      </c>
      <c r="C260" t="s">
        <v>23</v>
      </c>
      <c r="D260" s="1">
        <f ca="1">E259</f>
        <v>45157</v>
      </c>
      <c r="E260" s="1">
        <f ca="1">D260+RANDBETWEEN(1,3)</f>
        <v>45160</v>
      </c>
      <c r="F260" s="1">
        <f ca="1">IF(D260&lt;Planilha2!$A$1, D260, "")</f>
        <v>45157</v>
      </c>
      <c r="G260" s="1">
        <f ca="1">IF(E260&lt;Planilha2!$A$1, E260, "")</f>
        <v>45160</v>
      </c>
      <c r="H260" t="str">
        <f ca="1">H254</f>
        <v>Rafael Ferreira</v>
      </c>
      <c r="I260" t="s">
        <v>95</v>
      </c>
      <c r="J260">
        <f t="shared" ca="1" si="98"/>
        <v>3</v>
      </c>
      <c r="K260" t="str">
        <f t="shared" ref="K260:L260" si="111">K259</f>
        <v>2 - Cadeia Produtiva</v>
      </c>
      <c r="L260" t="str">
        <f t="shared" si="111"/>
        <v>Culturas — parte 2</v>
      </c>
      <c r="M260" t="str">
        <f t="shared" ca="1" si="102"/>
        <v>Victor Souza</v>
      </c>
      <c r="N260" t="str">
        <f t="shared" ca="1" si="102"/>
        <v>CONCLUÍDA</v>
      </c>
    </row>
    <row r="261" spans="1:14" x14ac:dyDescent="0.3">
      <c r="A261" t="s">
        <v>138</v>
      </c>
      <c r="B261" t="str">
        <f t="shared" si="100"/>
        <v>AGR20</v>
      </c>
      <c r="C261" t="s">
        <v>24</v>
      </c>
      <c r="D261" s="1">
        <f ca="1">E260</f>
        <v>45160</v>
      </c>
      <c r="E261" s="1">
        <f ca="1">D261+RANDBETWEEN(0,3)</f>
        <v>45161</v>
      </c>
      <c r="F261" s="1">
        <f ca="1">IF(D261&lt;Planilha2!$A$1, D261, "")</f>
        <v>45160</v>
      </c>
      <c r="G261" s="1">
        <f ca="1">IF(E261&lt;Planilha2!$A$1, E261, "")</f>
        <v>45161</v>
      </c>
      <c r="H261" t="str">
        <f ca="1">H259</f>
        <v>Carlos Pereira</v>
      </c>
      <c r="I261" t="s">
        <v>91</v>
      </c>
      <c r="J261">
        <f t="shared" ca="1" si="98"/>
        <v>1</v>
      </c>
      <c r="K261" t="str">
        <f t="shared" ref="K261:L261" si="112">K260</f>
        <v>2 - Cadeia Produtiva</v>
      </c>
      <c r="L261" t="str">
        <f t="shared" si="112"/>
        <v>Culturas — parte 2</v>
      </c>
      <c r="M261" t="str">
        <f t="shared" ca="1" si="102"/>
        <v>Victor Souza</v>
      </c>
      <c r="N261" t="str">
        <f t="shared" ca="1" si="102"/>
        <v>CONCLUÍDA</v>
      </c>
    </row>
    <row r="262" spans="1:14" x14ac:dyDescent="0.3">
      <c r="A262" t="s">
        <v>138</v>
      </c>
      <c r="B262" t="s">
        <v>145</v>
      </c>
      <c r="C262" t="s">
        <v>12</v>
      </c>
      <c r="D262" s="1">
        <f ca="1">E249+RANDBETWEEN(3,7)</f>
        <v>45140</v>
      </c>
      <c r="E262" s="1">
        <f ca="1">D262+RANDBETWEEN(7,14)</f>
        <v>45148</v>
      </c>
      <c r="F262" s="1">
        <f ca="1">IF(D262&lt;Planilha2!$A$1, D262, "")</f>
        <v>45140</v>
      </c>
      <c r="G262" s="1">
        <f ca="1">IF(E262&lt;Planilha2!$A$1, E262, "")</f>
        <v>45148</v>
      </c>
      <c r="H262" t="str">
        <f ca="1">H249</f>
        <v>Victor Souza</v>
      </c>
      <c r="I262" t="s">
        <v>8</v>
      </c>
      <c r="J262">
        <f ca="1">E262-D262</f>
        <v>8</v>
      </c>
      <c r="K262" t="str">
        <f t="shared" ref="K262" si="113">K261</f>
        <v>2 - Cadeia Produtiva</v>
      </c>
      <c r="L262" t="s">
        <v>142</v>
      </c>
      <c r="M262" t="str">
        <f ca="1">H262</f>
        <v>Victor Souza</v>
      </c>
      <c r="N262" t="str" cm="1">
        <f t="array" aca="1" ref="N262" ca="1">_xlfn.IFS(COUNTBLANK(G262:G274)=13,"PENDENTE", COUNTBLANK(G262:G274)&gt;0,"EM ANDAMENTO", COUNTBLANK(G262:G274)=0,"CONCLUÍDA")</f>
        <v>CONCLUÍDA</v>
      </c>
    </row>
    <row r="263" spans="1:14" x14ac:dyDescent="0.3">
      <c r="A263" t="s">
        <v>138</v>
      </c>
      <c r="B263" t="str">
        <f>B262</f>
        <v>AGR21</v>
      </c>
      <c r="C263" t="s">
        <v>13</v>
      </c>
      <c r="D263" s="1">
        <f ca="1">E262</f>
        <v>45148</v>
      </c>
      <c r="E263" s="1">
        <f ca="1">D263+RANDBETWEEN(1,4)</f>
        <v>45149</v>
      </c>
      <c r="F263" s="1">
        <f ca="1">IF(D263&lt;Planilha2!$A$1, D263, "")</f>
        <v>45148</v>
      </c>
      <c r="G263" s="1">
        <f ca="1">IF(E263&lt;Planilha2!$A$1, E263, "")</f>
        <v>45149</v>
      </c>
      <c r="H263" t="str">
        <f ca="1">H250</f>
        <v>Carlos Pereira</v>
      </c>
      <c r="I263" t="s">
        <v>91</v>
      </c>
      <c r="J263">
        <f t="shared" ref="J263:J274" ca="1" si="114">E263-D263</f>
        <v>1</v>
      </c>
      <c r="K263" t="str">
        <f t="shared" ref="K263" si="115">K262</f>
        <v>2 - Cadeia Produtiva</v>
      </c>
      <c r="L263" t="str">
        <f>L262</f>
        <v>Culturas — parte 3</v>
      </c>
      <c r="M263" t="str">
        <f ca="1">M262</f>
        <v>Victor Souza</v>
      </c>
      <c r="N263" t="str">
        <f ca="1">N262</f>
        <v>CONCLUÍDA</v>
      </c>
    </row>
    <row r="264" spans="1:14" x14ac:dyDescent="0.3">
      <c r="A264" t="s">
        <v>138</v>
      </c>
      <c r="B264" t="str">
        <f t="shared" ref="B264:B274" si="116">B263</f>
        <v>AGR21</v>
      </c>
      <c r="C264" t="s">
        <v>14</v>
      </c>
      <c r="D264" s="1">
        <f ca="1">E263</f>
        <v>45149</v>
      </c>
      <c r="E264" s="1">
        <f ca="1">D264+RANDBETWEEN(0,3)</f>
        <v>45152</v>
      </c>
      <c r="F264" s="1">
        <f ca="1">IF(D264&lt;Planilha2!$A$1, D264, "")</f>
        <v>45149</v>
      </c>
      <c r="G264" s="1">
        <f ca="1">IF(E264&lt;Planilha2!$A$1, E264, "")</f>
        <v>45152</v>
      </c>
      <c r="H264" t="str">
        <f ca="1">VLOOKUP(RANDBETWEEN(1, 2), Planilha2!$B$5:$I$32, 4)</f>
        <v>Ana Souza</v>
      </c>
      <c r="I264" t="s">
        <v>92</v>
      </c>
      <c r="J264">
        <f t="shared" ca="1" si="114"/>
        <v>3</v>
      </c>
      <c r="K264" t="str">
        <f t="shared" ref="K264" si="117">K263</f>
        <v>2 - Cadeia Produtiva</v>
      </c>
      <c r="L264" t="str">
        <f t="shared" ref="L264:N274" si="118">L263</f>
        <v>Culturas — parte 3</v>
      </c>
      <c r="M264" t="str">
        <f t="shared" ca="1" si="118"/>
        <v>Victor Souza</v>
      </c>
      <c r="N264" t="str">
        <f t="shared" ca="1" si="118"/>
        <v>CONCLUÍDA</v>
      </c>
    </row>
    <row r="265" spans="1:14" x14ac:dyDescent="0.3">
      <c r="A265" t="s">
        <v>138</v>
      </c>
      <c r="B265" t="str">
        <f t="shared" si="116"/>
        <v>AGR21</v>
      </c>
      <c r="C265" t="s">
        <v>15</v>
      </c>
      <c r="D265" s="1">
        <f ca="1">E264</f>
        <v>45152</v>
      </c>
      <c r="E265" s="1">
        <f ca="1">D265+RANDBETWEEN(3,7)</f>
        <v>45157</v>
      </c>
      <c r="F265" s="1">
        <f ca="1">IF(D265&lt;Planilha2!$A$1, D265, "")</f>
        <v>45152</v>
      </c>
      <c r="G265" s="1">
        <f ca="1">IF(E265&lt;Planilha2!$A$1, E265, "")</f>
        <v>45157</v>
      </c>
      <c r="H265" t="str">
        <f ca="1">VLOOKUP(RANDBETWEEN(1, 3), Planilha2!$B$5:$I$32, 5)</f>
        <v>Isabela Costa</v>
      </c>
      <c r="I265" t="s">
        <v>93</v>
      </c>
      <c r="J265">
        <f t="shared" ca="1" si="114"/>
        <v>5</v>
      </c>
      <c r="K265" t="str">
        <f t="shared" ref="K265" si="119">K264</f>
        <v>2 - Cadeia Produtiva</v>
      </c>
      <c r="L265" t="str">
        <f t="shared" si="118"/>
        <v>Culturas — parte 3</v>
      </c>
      <c r="M265" t="str">
        <f t="shared" ca="1" si="118"/>
        <v>Victor Souza</v>
      </c>
      <c r="N265" t="str">
        <f t="shared" ca="1" si="118"/>
        <v>CONCLUÍDA</v>
      </c>
    </row>
    <row r="266" spans="1:14" x14ac:dyDescent="0.3">
      <c r="A266" t="s">
        <v>138</v>
      </c>
      <c r="B266" t="str">
        <f t="shared" si="116"/>
        <v>AGR21</v>
      </c>
      <c r="C266" t="s">
        <v>16</v>
      </c>
      <c r="D266" s="1">
        <f ca="1">E265</f>
        <v>45157</v>
      </c>
      <c r="E266" s="1">
        <f ca="1">D266+RANDBETWEEN(0,3)</f>
        <v>45157</v>
      </c>
      <c r="F266" s="1">
        <f ca="1">IF(D266&lt;Planilha2!$A$1, D266, "")</f>
        <v>45157</v>
      </c>
      <c r="G266" s="1">
        <f ca="1">IF(E266&lt;Planilha2!$A$1, E266, "")</f>
        <v>45157</v>
      </c>
      <c r="H266" t="str">
        <f ca="1">H263</f>
        <v>Carlos Pereira</v>
      </c>
      <c r="I266" t="s">
        <v>91</v>
      </c>
      <c r="J266">
        <f t="shared" ca="1" si="114"/>
        <v>0</v>
      </c>
      <c r="K266" t="str">
        <f t="shared" ref="K266" si="120">K265</f>
        <v>2 - Cadeia Produtiva</v>
      </c>
      <c r="L266" t="str">
        <f t="shared" si="118"/>
        <v>Culturas — parte 3</v>
      </c>
      <c r="M266" t="str">
        <f t="shared" ca="1" si="118"/>
        <v>Victor Souza</v>
      </c>
      <c r="N266" t="str">
        <f t="shared" ca="1" si="118"/>
        <v>CONCLUÍDA</v>
      </c>
    </row>
    <row r="267" spans="1:14" x14ac:dyDescent="0.3">
      <c r="A267" t="s">
        <v>138</v>
      </c>
      <c r="B267" t="str">
        <f t="shared" si="116"/>
        <v>AGR21</v>
      </c>
      <c r="C267" t="s">
        <v>17</v>
      </c>
      <c r="D267" s="1">
        <f ca="1">E266</f>
        <v>45157</v>
      </c>
      <c r="E267" s="1">
        <f ca="1">D267+RANDBETWEEN(1,5)</f>
        <v>45162</v>
      </c>
      <c r="F267" s="1">
        <f ca="1">IF(D267&lt;Planilha2!$A$1, D267, "")</f>
        <v>45157</v>
      </c>
      <c r="G267" s="1">
        <f ca="1">IF(E267&lt;Planilha2!$A$1, E267, "")</f>
        <v>45162</v>
      </c>
      <c r="H267" t="str">
        <f ca="1">VLOOKUP(RANDBETWEEN(1, 3), Planilha2!$B$5:$I$32, 6)</f>
        <v>Mariana Alves</v>
      </c>
      <c r="I267" t="s">
        <v>95</v>
      </c>
      <c r="J267">
        <f t="shared" ca="1" si="114"/>
        <v>5</v>
      </c>
      <c r="K267" t="str">
        <f t="shared" ref="K267" si="121">K266</f>
        <v>2 - Cadeia Produtiva</v>
      </c>
      <c r="L267" t="str">
        <f t="shared" si="118"/>
        <v>Culturas — parte 3</v>
      </c>
      <c r="M267" t="str">
        <f t="shared" ca="1" si="118"/>
        <v>Victor Souza</v>
      </c>
      <c r="N267" t="str">
        <f t="shared" ca="1" si="118"/>
        <v>CONCLUÍDA</v>
      </c>
    </row>
    <row r="268" spans="1:14" x14ac:dyDescent="0.3">
      <c r="A268" t="s">
        <v>138</v>
      </c>
      <c r="B268" t="str">
        <f t="shared" si="116"/>
        <v>AGR21</v>
      </c>
      <c r="C268" t="s">
        <v>18</v>
      </c>
      <c r="D268" s="1">
        <f ca="1">E262+RANDBETWEEN(3,14)</f>
        <v>45161</v>
      </c>
      <c r="E268" s="1">
        <f ca="1">D268</f>
        <v>45161</v>
      </c>
      <c r="F268" s="1">
        <f ca="1">IF(D268&lt;Planilha2!$A$1, D268, "")</f>
        <v>45161</v>
      </c>
      <c r="G268" s="1">
        <f ca="1">IF(E268&lt;Planilha2!$A$1, E268, "")</f>
        <v>45161</v>
      </c>
      <c r="H268" t="str">
        <f ca="1">VLOOKUP(RANDBETWEEN(1, 2), Planilha2!$B$5:$I$32, 7)</f>
        <v>Gabriela Lima</v>
      </c>
      <c r="I268" t="s">
        <v>96</v>
      </c>
      <c r="J268">
        <f t="shared" ca="1" si="114"/>
        <v>0</v>
      </c>
      <c r="K268" t="str">
        <f t="shared" ref="K268" si="122">K267</f>
        <v>2 - Cadeia Produtiva</v>
      </c>
      <c r="L268" t="str">
        <f t="shared" si="118"/>
        <v>Culturas — parte 3</v>
      </c>
      <c r="M268" t="str">
        <f t="shared" ca="1" si="118"/>
        <v>Victor Souza</v>
      </c>
      <c r="N268" t="str">
        <f t="shared" ca="1" si="118"/>
        <v>CONCLUÍDA</v>
      </c>
    </row>
    <row r="269" spans="1:14" x14ac:dyDescent="0.3">
      <c r="A269" t="s">
        <v>138</v>
      </c>
      <c r="B269" t="str">
        <f t="shared" si="116"/>
        <v>AGR21</v>
      </c>
      <c r="C269" t="s">
        <v>19</v>
      </c>
      <c r="D269" s="1">
        <f ca="1">E268+RANDBETWEEN(7,21)</f>
        <v>45178</v>
      </c>
      <c r="E269" s="1">
        <f ca="1">D269+RANDBETWEEN(1,3)</f>
        <v>45181</v>
      </c>
      <c r="F269" s="1">
        <f ca="1">IF(D269&lt;Planilha2!$A$1, D269, "")</f>
        <v>45178</v>
      </c>
      <c r="G269" s="1">
        <f ca="1">IF(E269&lt;Planilha2!$A$1, E269, "")</f>
        <v>45181</v>
      </c>
      <c r="H269" t="str">
        <f ca="1">VLOOKUP(RANDBETWEEN(1, 3), Planilha2!$B$5:$I$32, 8)</f>
        <v>Larissa Martins</v>
      </c>
      <c r="I269" t="s">
        <v>94</v>
      </c>
      <c r="J269">
        <f t="shared" ca="1" si="114"/>
        <v>3</v>
      </c>
      <c r="K269" t="str">
        <f t="shared" ref="K269" si="123">K268</f>
        <v>2 - Cadeia Produtiva</v>
      </c>
      <c r="L269" t="str">
        <f t="shared" si="118"/>
        <v>Culturas — parte 3</v>
      </c>
      <c r="M269" t="str">
        <f t="shared" ca="1" si="118"/>
        <v>Victor Souza</v>
      </c>
      <c r="N269" t="str">
        <f t="shared" ca="1" si="118"/>
        <v>CONCLUÍDA</v>
      </c>
    </row>
    <row r="270" spans="1:14" x14ac:dyDescent="0.3">
      <c r="A270" t="s">
        <v>138</v>
      </c>
      <c r="B270" t="str">
        <f t="shared" si="116"/>
        <v>AGR21</v>
      </c>
      <c r="C270" t="s">
        <v>20</v>
      </c>
      <c r="D270" s="1">
        <f ca="1">E269</f>
        <v>45181</v>
      </c>
      <c r="E270" s="1">
        <f ca="1">D270+RANDBETWEEN(1,3)</f>
        <v>45182</v>
      </c>
      <c r="F270" s="1">
        <f ca="1">IF(D270&lt;Planilha2!$A$1, D270, "")</f>
        <v>45181</v>
      </c>
      <c r="G270" s="1">
        <f ca="1">IF(E270&lt;Planilha2!$A$1, E270, "")</f>
        <v>45182</v>
      </c>
      <c r="H270" t="str">
        <f ca="1">H266</f>
        <v>Carlos Pereira</v>
      </c>
      <c r="I270" t="s">
        <v>91</v>
      </c>
      <c r="J270">
        <f t="shared" ca="1" si="114"/>
        <v>1</v>
      </c>
      <c r="K270" t="str">
        <f t="shared" ref="K270" si="124">K269</f>
        <v>2 - Cadeia Produtiva</v>
      </c>
      <c r="L270" t="str">
        <f t="shared" si="118"/>
        <v>Culturas — parte 3</v>
      </c>
      <c r="M270" t="str">
        <f t="shared" ca="1" si="118"/>
        <v>Victor Souza</v>
      </c>
      <c r="N270" t="str">
        <f t="shared" ca="1" si="118"/>
        <v>CONCLUÍDA</v>
      </c>
    </row>
    <row r="271" spans="1:14" x14ac:dyDescent="0.3">
      <c r="A271" t="s">
        <v>138</v>
      </c>
      <c r="B271" t="str">
        <f t="shared" si="116"/>
        <v>AGR21</v>
      </c>
      <c r="C271" t="s">
        <v>21</v>
      </c>
      <c r="D271" s="1">
        <f ca="1">E270</f>
        <v>45182</v>
      </c>
      <c r="E271" s="1">
        <f ca="1">D271+RANDBETWEEN(0,3)</f>
        <v>45183</v>
      </c>
      <c r="F271" s="1">
        <f ca="1">IF(D271&lt;Planilha2!$A$1, D271, "")</f>
        <v>45182</v>
      </c>
      <c r="G271" s="1">
        <f ca="1">IF(E271&lt;Planilha2!$A$1, E271, "")</f>
        <v>45183</v>
      </c>
      <c r="H271" t="str">
        <f ca="1">H269</f>
        <v>Larissa Martins</v>
      </c>
      <c r="I271" t="s">
        <v>94</v>
      </c>
      <c r="J271">
        <f t="shared" ca="1" si="114"/>
        <v>1</v>
      </c>
      <c r="K271" t="str">
        <f t="shared" ref="K271" si="125">K270</f>
        <v>2 - Cadeia Produtiva</v>
      </c>
      <c r="L271" t="str">
        <f t="shared" si="118"/>
        <v>Culturas — parte 3</v>
      </c>
      <c r="M271" t="str">
        <f t="shared" ca="1" si="118"/>
        <v>Victor Souza</v>
      </c>
      <c r="N271" t="str">
        <f t="shared" ca="1" si="118"/>
        <v>CONCLUÍDA</v>
      </c>
    </row>
    <row r="272" spans="1:14" x14ac:dyDescent="0.3">
      <c r="A272" t="s">
        <v>138</v>
      </c>
      <c r="B272" t="str">
        <f t="shared" si="116"/>
        <v>AGR21</v>
      </c>
      <c r="C272" t="s">
        <v>22</v>
      </c>
      <c r="D272" s="1">
        <f ca="1">E271</f>
        <v>45183</v>
      </c>
      <c r="E272" s="1">
        <f ca="1">D272+RANDBETWEEN(0,3)</f>
        <v>45186</v>
      </c>
      <c r="F272" s="1">
        <f ca="1">IF(D272&lt;Planilha2!$A$1, D272, "")</f>
        <v>45183</v>
      </c>
      <c r="G272" s="1">
        <f ca="1">IF(E272&lt;Planilha2!$A$1, E272, "")</f>
        <v>45186</v>
      </c>
      <c r="H272" t="str">
        <f ca="1">H270</f>
        <v>Carlos Pereira</v>
      </c>
      <c r="I272" t="s">
        <v>91</v>
      </c>
      <c r="J272">
        <f t="shared" ca="1" si="114"/>
        <v>3</v>
      </c>
      <c r="K272" t="str">
        <f t="shared" ref="K272" si="126">K271</f>
        <v>2 - Cadeia Produtiva</v>
      </c>
      <c r="L272" t="str">
        <f t="shared" si="118"/>
        <v>Culturas — parte 3</v>
      </c>
      <c r="M272" t="str">
        <f t="shared" ca="1" si="118"/>
        <v>Victor Souza</v>
      </c>
      <c r="N272" t="str">
        <f t="shared" ca="1" si="118"/>
        <v>CONCLUÍDA</v>
      </c>
    </row>
    <row r="273" spans="1:14" x14ac:dyDescent="0.3">
      <c r="A273" t="s">
        <v>138</v>
      </c>
      <c r="B273" t="str">
        <f t="shared" si="116"/>
        <v>AGR21</v>
      </c>
      <c r="C273" t="s">
        <v>23</v>
      </c>
      <c r="D273" s="1">
        <f ca="1">E272</f>
        <v>45186</v>
      </c>
      <c r="E273" s="1">
        <f ca="1">D273+RANDBETWEEN(1,3)</f>
        <v>45189</v>
      </c>
      <c r="F273" s="1">
        <f ca="1">IF(D273&lt;Planilha2!$A$1, D273, "")</f>
        <v>45186</v>
      </c>
      <c r="G273" s="1">
        <f ca="1">IF(E273&lt;Planilha2!$A$1, E273, "")</f>
        <v>45189</v>
      </c>
      <c r="H273" t="str">
        <f ca="1">H267</f>
        <v>Mariana Alves</v>
      </c>
      <c r="I273" t="s">
        <v>95</v>
      </c>
      <c r="J273">
        <f t="shared" ca="1" si="114"/>
        <v>3</v>
      </c>
      <c r="K273" t="str">
        <f t="shared" ref="K273" si="127">K272</f>
        <v>2 - Cadeia Produtiva</v>
      </c>
      <c r="L273" t="str">
        <f t="shared" si="118"/>
        <v>Culturas — parte 3</v>
      </c>
      <c r="M273" t="str">
        <f t="shared" ca="1" si="118"/>
        <v>Victor Souza</v>
      </c>
      <c r="N273" t="str">
        <f t="shared" ca="1" si="118"/>
        <v>CONCLUÍDA</v>
      </c>
    </row>
    <row r="274" spans="1:14" x14ac:dyDescent="0.3">
      <c r="A274" t="s">
        <v>138</v>
      </c>
      <c r="B274" t="str">
        <f t="shared" si="116"/>
        <v>AGR21</v>
      </c>
      <c r="C274" t="s">
        <v>24</v>
      </c>
      <c r="D274" s="1">
        <f ca="1">E273</f>
        <v>45189</v>
      </c>
      <c r="E274" s="1">
        <f ca="1">D274+RANDBETWEEN(0,3)</f>
        <v>45191</v>
      </c>
      <c r="F274" s="1">
        <f ca="1">IF(D274&lt;Planilha2!$A$1, D274, "")</f>
        <v>45189</v>
      </c>
      <c r="G274" s="1">
        <f ca="1">IF(E274&lt;Planilha2!$A$1, E274, "")</f>
        <v>45191</v>
      </c>
      <c r="H274" t="str">
        <f ca="1">H272</f>
        <v>Carlos Pereira</v>
      </c>
      <c r="I274" t="s">
        <v>91</v>
      </c>
      <c r="J274">
        <f t="shared" ca="1" si="114"/>
        <v>2</v>
      </c>
      <c r="K274" t="str">
        <f t="shared" ref="K274" si="128">K273</f>
        <v>2 - Cadeia Produtiva</v>
      </c>
      <c r="L274" t="str">
        <f t="shared" si="118"/>
        <v>Culturas — parte 3</v>
      </c>
      <c r="M274" t="str">
        <f t="shared" ca="1" si="118"/>
        <v>Victor Souza</v>
      </c>
      <c r="N274" t="str">
        <f t="shared" ca="1" si="118"/>
        <v>CONCLUÍDA</v>
      </c>
    </row>
    <row r="275" spans="1:14" x14ac:dyDescent="0.3">
      <c r="A275" t="s">
        <v>138</v>
      </c>
      <c r="B275" t="s">
        <v>146</v>
      </c>
      <c r="C275" t="s">
        <v>12</v>
      </c>
      <c r="D275" s="1">
        <f ca="1">E262+RANDBETWEEN(0,7)</f>
        <v>45148</v>
      </c>
      <c r="E275" s="1">
        <f ca="1">D275+RANDBETWEEN(7,14)</f>
        <v>45159</v>
      </c>
      <c r="F275" s="1">
        <f ca="1">IF(D275&lt;Planilha2!$A$1, D275, "")</f>
        <v>45148</v>
      </c>
      <c r="G275" s="1">
        <f ca="1">IF(E275&lt;Planilha2!$A$1, E275, "")</f>
        <v>45159</v>
      </c>
      <c r="H275" t="str">
        <f ca="1">VLOOKUP(RANDBETWEEN(1, 14), Planilha2!$B$5:$I$18, 2)</f>
        <v>Laura Almeida</v>
      </c>
      <c r="I275" t="s">
        <v>8</v>
      </c>
      <c r="J275">
        <f ca="1">E275-D275</f>
        <v>11</v>
      </c>
      <c r="K275" t="s">
        <v>152</v>
      </c>
      <c r="L275" t="s">
        <v>149</v>
      </c>
      <c r="M275" t="str">
        <f ca="1">H275</f>
        <v>Laura Almeida</v>
      </c>
      <c r="N275" t="str" cm="1">
        <f t="array" aca="1" ref="N275" ca="1">_xlfn.IFS(COUNTBLANK(G275:G287)=13,"PENDENTE", COUNTBLANK(G275:G287)&gt;0,"EM ANDAMENTO", COUNTBLANK(G275:G287)=0,"CONCLUÍDA")</f>
        <v>CONCLUÍDA</v>
      </c>
    </row>
    <row r="276" spans="1:14" x14ac:dyDescent="0.3">
      <c r="A276" t="s">
        <v>138</v>
      </c>
      <c r="B276" t="str">
        <f>B275</f>
        <v>AGR22</v>
      </c>
      <c r="C276" t="s">
        <v>13</v>
      </c>
      <c r="D276" s="1">
        <f ca="1">E275</f>
        <v>45159</v>
      </c>
      <c r="E276" s="1">
        <f ca="1">D276+RANDBETWEEN(1,4)</f>
        <v>45160</v>
      </c>
      <c r="F276" s="1">
        <f ca="1">IF(D276&lt;Planilha2!$A$1, D276, "")</f>
        <v>45159</v>
      </c>
      <c r="G276" s="1">
        <f ca="1">IF(E276&lt;Planilha2!$A$1, E276, "")</f>
        <v>45160</v>
      </c>
      <c r="H276" t="str">
        <f ca="1">VLOOKUP(RANDBETWEEN(1, 3), Planilha2!$B$5:$I$32, 3)</f>
        <v>Carlos Pereira</v>
      </c>
      <c r="I276" t="s">
        <v>91</v>
      </c>
      <c r="J276">
        <f t="shared" ref="J276:J287" ca="1" si="129">E276-D276</f>
        <v>1</v>
      </c>
      <c r="K276" t="str">
        <f>K275</f>
        <v>2 - Cadeia Produtiva</v>
      </c>
      <c r="L276" t="str">
        <f>L275</f>
        <v>Culturas — parte 4</v>
      </c>
      <c r="M276" t="str">
        <f ca="1">M275</f>
        <v>Laura Almeida</v>
      </c>
      <c r="N276" t="str">
        <f ca="1">N275</f>
        <v>CONCLUÍDA</v>
      </c>
    </row>
    <row r="277" spans="1:14" x14ac:dyDescent="0.3">
      <c r="A277" t="s">
        <v>138</v>
      </c>
      <c r="B277" t="str">
        <f t="shared" ref="B277:B287" si="130">B276</f>
        <v>AGR22</v>
      </c>
      <c r="C277" t="s">
        <v>14</v>
      </c>
      <c r="D277" s="1">
        <f ca="1">E276</f>
        <v>45160</v>
      </c>
      <c r="E277" s="1">
        <f ca="1">D277+RANDBETWEEN(0,3)</f>
        <v>45160</v>
      </c>
      <c r="F277" s="1">
        <f ca="1">IF(D277&lt;Planilha2!$A$1, D277, "")</f>
        <v>45160</v>
      </c>
      <c r="G277" s="1">
        <f ca="1">IF(E277&lt;Planilha2!$A$1, E277, "")</f>
        <v>45160</v>
      </c>
      <c r="H277" t="str">
        <f ca="1">VLOOKUP(RANDBETWEEN(1, 2), Planilha2!$B$5:$I$32, 4)</f>
        <v>Ana Souza</v>
      </c>
      <c r="I277" t="s">
        <v>92</v>
      </c>
      <c r="J277">
        <f t="shared" ca="1" si="129"/>
        <v>0</v>
      </c>
      <c r="K277" t="str">
        <f t="shared" ref="K277:N277" si="131">K276</f>
        <v>2 - Cadeia Produtiva</v>
      </c>
      <c r="L277" t="str">
        <f t="shared" si="131"/>
        <v>Culturas — parte 4</v>
      </c>
      <c r="M277" t="str">
        <f t="shared" ca="1" si="131"/>
        <v>Laura Almeida</v>
      </c>
      <c r="N277" t="str">
        <f t="shared" ca="1" si="131"/>
        <v>CONCLUÍDA</v>
      </c>
    </row>
    <row r="278" spans="1:14" x14ac:dyDescent="0.3">
      <c r="A278" t="s">
        <v>138</v>
      </c>
      <c r="B278" t="str">
        <f t="shared" si="130"/>
        <v>AGR22</v>
      </c>
      <c r="C278" t="s">
        <v>15</v>
      </c>
      <c r="D278" s="1">
        <f ca="1">E277</f>
        <v>45160</v>
      </c>
      <c r="E278" s="1">
        <f ca="1">D278+RANDBETWEEN(3,7)</f>
        <v>45164</v>
      </c>
      <c r="F278" s="1">
        <f ca="1">IF(D278&lt;Planilha2!$A$1, D278, "")</f>
        <v>45160</v>
      </c>
      <c r="G278" s="1">
        <f ca="1">IF(E278&lt;Planilha2!$A$1, E278, "")</f>
        <v>45164</v>
      </c>
      <c r="H278" t="str">
        <f ca="1">VLOOKUP(RANDBETWEEN(1, 3), Planilha2!$B$5:$I$32, 5)</f>
        <v>Isabela Costa</v>
      </c>
      <c r="I278" t="s">
        <v>93</v>
      </c>
      <c r="J278">
        <f t="shared" ca="1" si="129"/>
        <v>4</v>
      </c>
      <c r="K278" t="str">
        <f t="shared" ref="K278:N278" si="132">K277</f>
        <v>2 - Cadeia Produtiva</v>
      </c>
      <c r="L278" t="str">
        <f t="shared" si="132"/>
        <v>Culturas — parte 4</v>
      </c>
      <c r="M278" t="str">
        <f t="shared" ca="1" si="132"/>
        <v>Laura Almeida</v>
      </c>
      <c r="N278" t="str">
        <f t="shared" ca="1" si="132"/>
        <v>CONCLUÍDA</v>
      </c>
    </row>
    <row r="279" spans="1:14" x14ac:dyDescent="0.3">
      <c r="A279" t="s">
        <v>138</v>
      </c>
      <c r="B279" t="str">
        <f t="shared" si="130"/>
        <v>AGR22</v>
      </c>
      <c r="C279" t="s">
        <v>16</v>
      </c>
      <c r="D279" s="1">
        <f ca="1">E278</f>
        <v>45164</v>
      </c>
      <c r="E279" s="1">
        <f ca="1">D279+RANDBETWEEN(0,3)</f>
        <v>45164</v>
      </c>
      <c r="F279" s="1">
        <f ca="1">IF(D279&lt;Planilha2!$A$1, D279, "")</f>
        <v>45164</v>
      </c>
      <c r="G279" s="1">
        <f ca="1">IF(E279&lt;Planilha2!$A$1, E279, "")</f>
        <v>45164</v>
      </c>
      <c r="H279" t="str">
        <f ca="1">H276</f>
        <v>Carlos Pereira</v>
      </c>
      <c r="I279" t="s">
        <v>91</v>
      </c>
      <c r="J279">
        <f t="shared" ca="1" si="129"/>
        <v>0</v>
      </c>
      <c r="K279" t="str">
        <f t="shared" ref="K279:N279" si="133">K278</f>
        <v>2 - Cadeia Produtiva</v>
      </c>
      <c r="L279" t="str">
        <f t="shared" si="133"/>
        <v>Culturas — parte 4</v>
      </c>
      <c r="M279" t="str">
        <f t="shared" ca="1" si="133"/>
        <v>Laura Almeida</v>
      </c>
      <c r="N279" t="str">
        <f t="shared" ca="1" si="133"/>
        <v>CONCLUÍDA</v>
      </c>
    </row>
    <row r="280" spans="1:14" x14ac:dyDescent="0.3">
      <c r="A280" t="s">
        <v>138</v>
      </c>
      <c r="B280" t="str">
        <f t="shared" si="130"/>
        <v>AGR22</v>
      </c>
      <c r="C280" t="s">
        <v>17</v>
      </c>
      <c r="D280" s="1">
        <f ca="1">E279</f>
        <v>45164</v>
      </c>
      <c r="E280" s="1">
        <f ca="1">D280+RANDBETWEEN(1,5)</f>
        <v>45168</v>
      </c>
      <c r="F280" s="1">
        <f ca="1">IF(D280&lt;Planilha2!$A$1, D280, "")</f>
        <v>45164</v>
      </c>
      <c r="G280" s="1">
        <f ca="1">IF(E280&lt;Planilha2!$A$1, E280, "")</f>
        <v>45168</v>
      </c>
      <c r="H280" t="str">
        <f ca="1">VLOOKUP(RANDBETWEEN(1, 3), Planilha2!$B$5:$I$32, 6)</f>
        <v>Rafael Ferreira</v>
      </c>
      <c r="I280" t="s">
        <v>95</v>
      </c>
      <c r="J280">
        <f t="shared" ca="1" si="129"/>
        <v>4</v>
      </c>
      <c r="K280" t="str">
        <f t="shared" ref="K280:N280" si="134">K279</f>
        <v>2 - Cadeia Produtiva</v>
      </c>
      <c r="L280" t="str">
        <f t="shared" si="134"/>
        <v>Culturas — parte 4</v>
      </c>
      <c r="M280" t="str">
        <f t="shared" ca="1" si="134"/>
        <v>Laura Almeida</v>
      </c>
      <c r="N280" t="str">
        <f t="shared" ca="1" si="134"/>
        <v>CONCLUÍDA</v>
      </c>
    </row>
    <row r="281" spans="1:14" x14ac:dyDescent="0.3">
      <c r="A281" t="s">
        <v>138</v>
      </c>
      <c r="B281" t="str">
        <f t="shared" si="130"/>
        <v>AGR22</v>
      </c>
      <c r="C281" t="s">
        <v>18</v>
      </c>
      <c r="D281" s="1">
        <f ca="1">E275+RANDBETWEEN(3,14)</f>
        <v>45163</v>
      </c>
      <c r="E281" s="1">
        <f ca="1">D281</f>
        <v>45163</v>
      </c>
      <c r="F281" s="1">
        <f ca="1">IF(D281&lt;Planilha2!$A$1, D281, "")</f>
        <v>45163</v>
      </c>
      <c r="G281" s="1">
        <f ca="1">IF(E281&lt;Planilha2!$A$1, E281, "")</f>
        <v>45163</v>
      </c>
      <c r="H281" t="str">
        <f ca="1">VLOOKUP(RANDBETWEEN(1, 2), Planilha2!$B$5:$I$32, 7)</f>
        <v>Gabriela Lima</v>
      </c>
      <c r="I281" t="s">
        <v>96</v>
      </c>
      <c r="J281">
        <f t="shared" ca="1" si="129"/>
        <v>0</v>
      </c>
      <c r="K281" t="str">
        <f t="shared" ref="K281:N281" si="135">K280</f>
        <v>2 - Cadeia Produtiva</v>
      </c>
      <c r="L281" t="str">
        <f t="shared" si="135"/>
        <v>Culturas — parte 4</v>
      </c>
      <c r="M281" t="str">
        <f t="shared" ca="1" si="135"/>
        <v>Laura Almeida</v>
      </c>
      <c r="N281" t="str">
        <f t="shared" ca="1" si="135"/>
        <v>CONCLUÍDA</v>
      </c>
    </row>
    <row r="282" spans="1:14" x14ac:dyDescent="0.3">
      <c r="A282" t="s">
        <v>138</v>
      </c>
      <c r="B282" t="str">
        <f t="shared" si="130"/>
        <v>AGR22</v>
      </c>
      <c r="C282" t="s">
        <v>19</v>
      </c>
      <c r="D282" s="1">
        <f ca="1">E281+RANDBETWEEN(7,21)</f>
        <v>45177</v>
      </c>
      <c r="E282" s="1">
        <f ca="1">D282+RANDBETWEEN(1,3)</f>
        <v>45180</v>
      </c>
      <c r="F282" s="1">
        <f ca="1">IF(D282&lt;Planilha2!$A$1, D282, "")</f>
        <v>45177</v>
      </c>
      <c r="G282" s="1">
        <f ca="1">IF(E282&lt;Planilha2!$A$1, E282, "")</f>
        <v>45180</v>
      </c>
      <c r="H282" t="str">
        <f ca="1">VLOOKUP(RANDBETWEEN(1, 3), Planilha2!$B$5:$I$32, 8)</f>
        <v>Larissa Martins</v>
      </c>
      <c r="I282" t="s">
        <v>94</v>
      </c>
      <c r="J282">
        <f t="shared" ca="1" si="129"/>
        <v>3</v>
      </c>
      <c r="K282" t="str">
        <f t="shared" ref="K282:N282" si="136">K281</f>
        <v>2 - Cadeia Produtiva</v>
      </c>
      <c r="L282" t="str">
        <f t="shared" si="136"/>
        <v>Culturas — parte 4</v>
      </c>
      <c r="M282" t="str">
        <f t="shared" ca="1" si="136"/>
        <v>Laura Almeida</v>
      </c>
      <c r="N282" t="str">
        <f t="shared" ca="1" si="136"/>
        <v>CONCLUÍDA</v>
      </c>
    </row>
    <row r="283" spans="1:14" x14ac:dyDescent="0.3">
      <c r="A283" t="s">
        <v>138</v>
      </c>
      <c r="B283" t="str">
        <f t="shared" si="130"/>
        <v>AGR22</v>
      </c>
      <c r="C283" t="s">
        <v>20</v>
      </c>
      <c r="D283" s="1">
        <f ca="1">E282</f>
        <v>45180</v>
      </c>
      <c r="E283" s="1">
        <f ca="1">D283+RANDBETWEEN(1,3)</f>
        <v>45183</v>
      </c>
      <c r="F283" s="1">
        <f ca="1">IF(D283&lt;Planilha2!$A$1, D283, "")</f>
        <v>45180</v>
      </c>
      <c r="G283" s="1">
        <f ca="1">IF(E283&lt;Planilha2!$A$1, E283, "")</f>
        <v>45183</v>
      </c>
      <c r="H283" t="str">
        <f ca="1">H279</f>
        <v>Carlos Pereira</v>
      </c>
      <c r="I283" t="s">
        <v>91</v>
      </c>
      <c r="J283">
        <f t="shared" ca="1" si="129"/>
        <v>3</v>
      </c>
      <c r="K283" t="str">
        <f t="shared" ref="K283:N283" si="137">K282</f>
        <v>2 - Cadeia Produtiva</v>
      </c>
      <c r="L283" t="str">
        <f t="shared" si="137"/>
        <v>Culturas — parte 4</v>
      </c>
      <c r="M283" t="str">
        <f t="shared" ca="1" si="137"/>
        <v>Laura Almeida</v>
      </c>
      <c r="N283" t="str">
        <f t="shared" ca="1" si="137"/>
        <v>CONCLUÍDA</v>
      </c>
    </row>
    <row r="284" spans="1:14" x14ac:dyDescent="0.3">
      <c r="A284" t="s">
        <v>138</v>
      </c>
      <c r="B284" t="str">
        <f t="shared" si="130"/>
        <v>AGR22</v>
      </c>
      <c r="C284" t="s">
        <v>21</v>
      </c>
      <c r="D284" s="1">
        <f ca="1">E283</f>
        <v>45183</v>
      </c>
      <c r="E284" s="1">
        <f ca="1">D284+RANDBETWEEN(0,3)</f>
        <v>45185</v>
      </c>
      <c r="F284" s="1">
        <f ca="1">IF(D284&lt;Planilha2!$A$1, D284, "")</f>
        <v>45183</v>
      </c>
      <c r="G284" s="1">
        <f ca="1">IF(E284&lt;Planilha2!$A$1, E284, "")</f>
        <v>45185</v>
      </c>
      <c r="H284" t="str">
        <f ca="1">H282</f>
        <v>Larissa Martins</v>
      </c>
      <c r="I284" t="s">
        <v>94</v>
      </c>
      <c r="J284">
        <f t="shared" ca="1" si="129"/>
        <v>2</v>
      </c>
      <c r="K284" t="str">
        <f t="shared" ref="K284:N284" si="138">K283</f>
        <v>2 - Cadeia Produtiva</v>
      </c>
      <c r="L284" t="str">
        <f t="shared" si="138"/>
        <v>Culturas — parte 4</v>
      </c>
      <c r="M284" t="str">
        <f t="shared" ca="1" si="138"/>
        <v>Laura Almeida</v>
      </c>
      <c r="N284" t="str">
        <f t="shared" ca="1" si="138"/>
        <v>CONCLUÍDA</v>
      </c>
    </row>
    <row r="285" spans="1:14" x14ac:dyDescent="0.3">
      <c r="A285" t="s">
        <v>138</v>
      </c>
      <c r="B285" t="str">
        <f t="shared" si="130"/>
        <v>AGR22</v>
      </c>
      <c r="C285" t="s">
        <v>22</v>
      </c>
      <c r="D285" s="1">
        <f ca="1">E284</f>
        <v>45185</v>
      </c>
      <c r="E285" s="1">
        <f ca="1">D285+RANDBETWEEN(0,3)</f>
        <v>45187</v>
      </c>
      <c r="F285" s="1">
        <f ca="1">IF(D285&lt;Planilha2!$A$1, D285, "")</f>
        <v>45185</v>
      </c>
      <c r="G285" s="1">
        <f ca="1">IF(E285&lt;Planilha2!$A$1, E285, "")</f>
        <v>45187</v>
      </c>
      <c r="H285" t="str">
        <f ca="1">H283</f>
        <v>Carlos Pereira</v>
      </c>
      <c r="I285" t="s">
        <v>91</v>
      </c>
      <c r="J285">
        <f t="shared" ca="1" si="129"/>
        <v>2</v>
      </c>
      <c r="K285" t="str">
        <f t="shared" ref="K285:N285" si="139">K284</f>
        <v>2 - Cadeia Produtiva</v>
      </c>
      <c r="L285" t="str">
        <f t="shared" si="139"/>
        <v>Culturas — parte 4</v>
      </c>
      <c r="M285" t="str">
        <f t="shared" ca="1" si="139"/>
        <v>Laura Almeida</v>
      </c>
      <c r="N285" t="str">
        <f t="shared" ca="1" si="139"/>
        <v>CONCLUÍDA</v>
      </c>
    </row>
    <row r="286" spans="1:14" x14ac:dyDescent="0.3">
      <c r="A286" t="s">
        <v>138</v>
      </c>
      <c r="B286" t="str">
        <f t="shared" si="130"/>
        <v>AGR22</v>
      </c>
      <c r="C286" t="s">
        <v>23</v>
      </c>
      <c r="D286" s="1">
        <f ca="1">E285</f>
        <v>45187</v>
      </c>
      <c r="E286" s="1">
        <f ca="1">D286+RANDBETWEEN(1,3)</f>
        <v>45188</v>
      </c>
      <c r="F286" s="1">
        <f ca="1">IF(D286&lt;Planilha2!$A$1, D286, "")</f>
        <v>45187</v>
      </c>
      <c r="G286" s="1">
        <f ca="1">IF(E286&lt;Planilha2!$A$1, E286, "")</f>
        <v>45188</v>
      </c>
      <c r="H286" t="str">
        <f ca="1">H280</f>
        <v>Rafael Ferreira</v>
      </c>
      <c r="I286" t="s">
        <v>95</v>
      </c>
      <c r="J286">
        <f t="shared" ca="1" si="129"/>
        <v>1</v>
      </c>
      <c r="K286" t="str">
        <f t="shared" ref="K286:N286" si="140">K285</f>
        <v>2 - Cadeia Produtiva</v>
      </c>
      <c r="L286" t="str">
        <f t="shared" si="140"/>
        <v>Culturas — parte 4</v>
      </c>
      <c r="M286" t="str">
        <f t="shared" ca="1" si="140"/>
        <v>Laura Almeida</v>
      </c>
      <c r="N286" t="str">
        <f t="shared" ca="1" si="140"/>
        <v>CONCLUÍDA</v>
      </c>
    </row>
    <row r="287" spans="1:14" x14ac:dyDescent="0.3">
      <c r="A287" t="s">
        <v>138</v>
      </c>
      <c r="B287" t="str">
        <f t="shared" si="130"/>
        <v>AGR22</v>
      </c>
      <c r="C287" t="s">
        <v>24</v>
      </c>
      <c r="D287" s="1">
        <f ca="1">E286</f>
        <v>45188</v>
      </c>
      <c r="E287" s="1">
        <f ca="1">D287+RANDBETWEEN(0,3)</f>
        <v>45189</v>
      </c>
      <c r="F287" s="1">
        <f ca="1">IF(D287&lt;Planilha2!$A$1, D287, "")</f>
        <v>45188</v>
      </c>
      <c r="G287" s="1">
        <f ca="1">IF(E287&lt;Planilha2!$A$1, E287, "")</f>
        <v>45189</v>
      </c>
      <c r="H287" t="str">
        <f ca="1">H285</f>
        <v>Carlos Pereira</v>
      </c>
      <c r="I287" t="s">
        <v>91</v>
      </c>
      <c r="J287">
        <f t="shared" ca="1" si="129"/>
        <v>1</v>
      </c>
      <c r="K287" t="str">
        <f t="shared" ref="K287:N289" si="141">K286</f>
        <v>2 - Cadeia Produtiva</v>
      </c>
      <c r="L287" t="str">
        <f t="shared" si="141"/>
        <v>Culturas — parte 4</v>
      </c>
      <c r="M287" t="str">
        <f t="shared" ca="1" si="141"/>
        <v>Laura Almeida</v>
      </c>
      <c r="N287" t="str">
        <f t="shared" ca="1" si="141"/>
        <v>CONCLUÍDA</v>
      </c>
    </row>
    <row r="288" spans="1:14" x14ac:dyDescent="0.3">
      <c r="A288" t="s">
        <v>138</v>
      </c>
      <c r="B288" t="s">
        <v>147</v>
      </c>
      <c r="C288" t="s">
        <v>12</v>
      </c>
      <c r="D288" s="1">
        <f ca="1">E275+7</f>
        <v>45166</v>
      </c>
      <c r="E288" s="1">
        <f ca="1">D288+RANDBETWEEN(7,14)</f>
        <v>45177</v>
      </c>
      <c r="F288" s="1">
        <f ca="1">IF(D288&lt;Planilha2!$A$1, D288, "")</f>
        <v>45166</v>
      </c>
      <c r="G288" s="1">
        <f ca="1">IF(E288&lt;Planilha2!$A$1, E288, "")</f>
        <v>45177</v>
      </c>
      <c r="H288" t="str">
        <f ca="1">H275</f>
        <v>Laura Almeida</v>
      </c>
      <c r="I288" t="s">
        <v>8</v>
      </c>
      <c r="J288">
        <f ca="1">E288-D288</f>
        <v>11</v>
      </c>
      <c r="K288" t="str">
        <f t="shared" si="141"/>
        <v>2 - Cadeia Produtiva</v>
      </c>
      <c r="L288" t="s">
        <v>151</v>
      </c>
      <c r="M288" t="str">
        <f ca="1">H288</f>
        <v>Laura Almeida</v>
      </c>
      <c r="N288" t="str" cm="1">
        <f t="array" aca="1" ref="N288" ca="1">_xlfn.IFS(COUNTBLANK(G288:G300)=13,"PENDENTE", COUNTBLANK(G288:G300)&gt;0,"EM ANDAMENTO", COUNTBLANK(G288:G300)=0,"CONCLUÍDA")</f>
        <v>CONCLUÍDA</v>
      </c>
    </row>
    <row r="289" spans="1:14" x14ac:dyDescent="0.3">
      <c r="A289" t="s">
        <v>138</v>
      </c>
      <c r="B289" t="str">
        <f>B288</f>
        <v>AGR23</v>
      </c>
      <c r="C289" t="s">
        <v>13</v>
      </c>
      <c r="D289" s="1">
        <f ca="1">E288</f>
        <v>45177</v>
      </c>
      <c r="E289" s="1">
        <f ca="1">D289+RANDBETWEEN(1,4)</f>
        <v>45178</v>
      </c>
      <c r="F289" s="1">
        <f ca="1">IF(D289&lt;Planilha2!$A$1, D289, "")</f>
        <v>45177</v>
      </c>
      <c r="G289" s="1">
        <f ca="1">IF(E289&lt;Planilha2!$A$1, E289, "")</f>
        <v>45178</v>
      </c>
      <c r="H289" t="str">
        <f ca="1">H276</f>
        <v>Carlos Pereira</v>
      </c>
      <c r="I289" t="s">
        <v>91</v>
      </c>
      <c r="J289">
        <f t="shared" ref="J289:J300" ca="1" si="142">E289-D289</f>
        <v>1</v>
      </c>
      <c r="K289" t="str">
        <f t="shared" si="141"/>
        <v>2 - Cadeia Produtiva</v>
      </c>
      <c r="L289" t="str">
        <f>L288</f>
        <v>Culturas — parte 5</v>
      </c>
      <c r="M289" t="str">
        <f ca="1">M288</f>
        <v>Laura Almeida</v>
      </c>
      <c r="N289" t="str">
        <f ca="1">N288</f>
        <v>CONCLUÍDA</v>
      </c>
    </row>
    <row r="290" spans="1:14" x14ac:dyDescent="0.3">
      <c r="A290" t="s">
        <v>138</v>
      </c>
      <c r="B290" t="str">
        <f t="shared" ref="B290:B300" si="143">B289</f>
        <v>AGR23</v>
      </c>
      <c r="C290" t="s">
        <v>14</v>
      </c>
      <c r="D290" s="1">
        <f ca="1">E289</f>
        <v>45178</v>
      </c>
      <c r="E290" s="1">
        <f ca="1">D290+RANDBETWEEN(0,3)</f>
        <v>45180</v>
      </c>
      <c r="F290" s="1">
        <f ca="1">IF(D290&lt;Planilha2!$A$1, D290, "")</f>
        <v>45178</v>
      </c>
      <c r="G290" s="1">
        <f ca="1">IF(E290&lt;Planilha2!$A$1, E290, "")</f>
        <v>45180</v>
      </c>
      <c r="H290" t="str">
        <f ca="1">VLOOKUP(RANDBETWEEN(1, 2), Planilha2!$B$5:$I$32, 4)</f>
        <v>Pedro Rodrigues</v>
      </c>
      <c r="I290" t="s">
        <v>92</v>
      </c>
      <c r="J290">
        <f t="shared" ca="1" si="142"/>
        <v>2</v>
      </c>
      <c r="K290" t="str">
        <f t="shared" ref="K290:N290" si="144">K289</f>
        <v>2 - Cadeia Produtiva</v>
      </c>
      <c r="L290" t="str">
        <f t="shared" si="144"/>
        <v>Culturas — parte 5</v>
      </c>
      <c r="M290" t="str">
        <f t="shared" ca="1" si="144"/>
        <v>Laura Almeida</v>
      </c>
      <c r="N290" t="str">
        <f t="shared" ca="1" si="144"/>
        <v>CONCLUÍDA</v>
      </c>
    </row>
    <row r="291" spans="1:14" x14ac:dyDescent="0.3">
      <c r="A291" t="s">
        <v>138</v>
      </c>
      <c r="B291" t="str">
        <f t="shared" si="143"/>
        <v>AGR23</v>
      </c>
      <c r="C291" t="s">
        <v>15</v>
      </c>
      <c r="D291" s="1">
        <f ca="1">E290</f>
        <v>45180</v>
      </c>
      <c r="E291" s="1">
        <f ca="1">D291+RANDBETWEEN(3,7)</f>
        <v>45184</v>
      </c>
      <c r="F291" s="1">
        <f ca="1">IF(D291&lt;Planilha2!$A$1, D291, "")</f>
        <v>45180</v>
      </c>
      <c r="G291" s="1">
        <f ca="1">IF(E291&lt;Planilha2!$A$1, E291, "")</f>
        <v>45184</v>
      </c>
      <c r="H291" t="str">
        <f ca="1">VLOOKUP(RANDBETWEEN(1, 3), Planilha2!$B$5:$I$32, 5)</f>
        <v>Gustavo Pereira</v>
      </c>
      <c r="I291" t="s">
        <v>93</v>
      </c>
      <c r="J291">
        <f t="shared" ca="1" si="142"/>
        <v>4</v>
      </c>
      <c r="K291" t="str">
        <f t="shared" ref="K291:N291" si="145">K290</f>
        <v>2 - Cadeia Produtiva</v>
      </c>
      <c r="L291" t="str">
        <f t="shared" si="145"/>
        <v>Culturas — parte 5</v>
      </c>
      <c r="M291" t="str">
        <f t="shared" ca="1" si="145"/>
        <v>Laura Almeida</v>
      </c>
      <c r="N291" t="str">
        <f t="shared" ca="1" si="145"/>
        <v>CONCLUÍDA</v>
      </c>
    </row>
    <row r="292" spans="1:14" x14ac:dyDescent="0.3">
      <c r="A292" t="s">
        <v>138</v>
      </c>
      <c r="B292" t="str">
        <f t="shared" si="143"/>
        <v>AGR23</v>
      </c>
      <c r="C292" t="s">
        <v>16</v>
      </c>
      <c r="D292" s="1">
        <f ca="1">E291</f>
        <v>45184</v>
      </c>
      <c r="E292" s="1">
        <f ca="1">D292+RANDBETWEEN(0,3)</f>
        <v>45187</v>
      </c>
      <c r="F292" s="1">
        <f ca="1">IF(D292&lt;Planilha2!$A$1, D292, "")</f>
        <v>45184</v>
      </c>
      <c r="G292" s="1">
        <f ca="1">IF(E292&lt;Planilha2!$A$1, E292, "")</f>
        <v>45187</v>
      </c>
      <c r="H292" t="str">
        <f ca="1">H289</f>
        <v>Carlos Pereira</v>
      </c>
      <c r="I292" t="s">
        <v>91</v>
      </c>
      <c r="J292">
        <f t="shared" ca="1" si="142"/>
        <v>3</v>
      </c>
      <c r="K292" t="str">
        <f t="shared" ref="K292:N292" si="146">K291</f>
        <v>2 - Cadeia Produtiva</v>
      </c>
      <c r="L292" t="str">
        <f t="shared" si="146"/>
        <v>Culturas — parte 5</v>
      </c>
      <c r="M292" t="str">
        <f t="shared" ca="1" si="146"/>
        <v>Laura Almeida</v>
      </c>
      <c r="N292" t="str">
        <f t="shared" ca="1" si="146"/>
        <v>CONCLUÍDA</v>
      </c>
    </row>
    <row r="293" spans="1:14" x14ac:dyDescent="0.3">
      <c r="A293" t="s">
        <v>138</v>
      </c>
      <c r="B293" t="str">
        <f t="shared" si="143"/>
        <v>AGR23</v>
      </c>
      <c r="C293" t="s">
        <v>17</v>
      </c>
      <c r="D293" s="1">
        <f ca="1">E292</f>
        <v>45187</v>
      </c>
      <c r="E293" s="1">
        <f ca="1">D293+RANDBETWEEN(1,5)</f>
        <v>45190</v>
      </c>
      <c r="F293" s="1">
        <f ca="1">IF(D293&lt;Planilha2!$A$1, D293, "")</f>
        <v>45187</v>
      </c>
      <c r="G293" s="1">
        <f ca="1">IF(E293&lt;Planilha2!$A$1, E293, "")</f>
        <v>45190</v>
      </c>
      <c r="H293" t="str">
        <f ca="1">VLOOKUP(RANDBETWEEN(1, 3), Planilha2!$B$5:$I$32, 6)</f>
        <v>Bruno Gomes</v>
      </c>
      <c r="I293" t="s">
        <v>95</v>
      </c>
      <c r="J293">
        <f t="shared" ca="1" si="142"/>
        <v>3</v>
      </c>
      <c r="K293" t="str">
        <f t="shared" ref="K293:N293" si="147">K292</f>
        <v>2 - Cadeia Produtiva</v>
      </c>
      <c r="L293" t="str">
        <f t="shared" si="147"/>
        <v>Culturas — parte 5</v>
      </c>
      <c r="M293" t="str">
        <f t="shared" ca="1" si="147"/>
        <v>Laura Almeida</v>
      </c>
      <c r="N293" t="str">
        <f t="shared" ca="1" si="147"/>
        <v>CONCLUÍDA</v>
      </c>
    </row>
    <row r="294" spans="1:14" x14ac:dyDescent="0.3">
      <c r="A294" t="s">
        <v>138</v>
      </c>
      <c r="B294" t="str">
        <f t="shared" si="143"/>
        <v>AGR23</v>
      </c>
      <c r="C294" t="s">
        <v>18</v>
      </c>
      <c r="D294" s="1">
        <f ca="1">E288+RANDBETWEEN(3,14)</f>
        <v>45181</v>
      </c>
      <c r="E294" s="1">
        <f ca="1">D294</f>
        <v>45181</v>
      </c>
      <c r="F294" s="1">
        <f ca="1">IF(D294&lt;Planilha2!$A$1, D294, "")</f>
        <v>45181</v>
      </c>
      <c r="G294" s="1">
        <f ca="1">IF(E294&lt;Planilha2!$A$1, E294, "")</f>
        <v>45181</v>
      </c>
      <c r="H294" t="str">
        <f ca="1">VLOOKUP(RANDBETWEEN(1, 2), Planilha2!$B$5:$I$32, 7)</f>
        <v>Gabriela Lima</v>
      </c>
      <c r="I294" t="s">
        <v>96</v>
      </c>
      <c r="J294">
        <f t="shared" ca="1" si="142"/>
        <v>0</v>
      </c>
      <c r="K294" t="str">
        <f t="shared" ref="K294:N294" si="148">K293</f>
        <v>2 - Cadeia Produtiva</v>
      </c>
      <c r="L294" t="str">
        <f t="shared" si="148"/>
        <v>Culturas — parte 5</v>
      </c>
      <c r="M294" t="str">
        <f t="shared" ca="1" si="148"/>
        <v>Laura Almeida</v>
      </c>
      <c r="N294" t="str">
        <f t="shared" ca="1" si="148"/>
        <v>CONCLUÍDA</v>
      </c>
    </row>
    <row r="295" spans="1:14" x14ac:dyDescent="0.3">
      <c r="A295" t="s">
        <v>138</v>
      </c>
      <c r="B295" t="str">
        <f t="shared" si="143"/>
        <v>AGR23</v>
      </c>
      <c r="C295" t="s">
        <v>19</v>
      </c>
      <c r="D295" s="1">
        <f ca="1">E294+RANDBETWEEN(7,21)</f>
        <v>45189</v>
      </c>
      <c r="E295" s="1">
        <f ca="1">D295+RANDBETWEEN(1,3)</f>
        <v>45191</v>
      </c>
      <c r="F295" s="1">
        <f ca="1">IF(D295&lt;Planilha2!$A$1, D295, "")</f>
        <v>45189</v>
      </c>
      <c r="G295" s="1">
        <f ca="1">IF(E295&lt;Planilha2!$A$1, E295, "")</f>
        <v>45191</v>
      </c>
      <c r="H295" t="str">
        <f ca="1">VLOOKUP(RANDBETWEEN(1, 3), Planilha2!$B$5:$I$32, 8)</f>
        <v>Luiza Andrade</v>
      </c>
      <c r="I295" t="s">
        <v>94</v>
      </c>
      <c r="J295">
        <f t="shared" ca="1" si="142"/>
        <v>2</v>
      </c>
      <c r="K295" t="str">
        <f t="shared" ref="K295:N295" si="149">K294</f>
        <v>2 - Cadeia Produtiva</v>
      </c>
      <c r="L295" t="str">
        <f t="shared" si="149"/>
        <v>Culturas — parte 5</v>
      </c>
      <c r="M295" t="str">
        <f t="shared" ca="1" si="149"/>
        <v>Laura Almeida</v>
      </c>
      <c r="N295" t="str">
        <f t="shared" ca="1" si="149"/>
        <v>CONCLUÍDA</v>
      </c>
    </row>
    <row r="296" spans="1:14" x14ac:dyDescent="0.3">
      <c r="A296" t="s">
        <v>138</v>
      </c>
      <c r="B296" t="str">
        <f t="shared" si="143"/>
        <v>AGR23</v>
      </c>
      <c r="C296" t="s">
        <v>20</v>
      </c>
      <c r="D296" s="1">
        <f ca="1">E295</f>
        <v>45191</v>
      </c>
      <c r="E296" s="1">
        <f ca="1">D296+RANDBETWEEN(1,3)</f>
        <v>45194</v>
      </c>
      <c r="F296" s="1">
        <f ca="1">IF(D296&lt;Planilha2!$A$1, D296, "")</f>
        <v>45191</v>
      </c>
      <c r="G296" s="1">
        <f ca="1">IF(E296&lt;Planilha2!$A$1, E296, "")</f>
        <v>45194</v>
      </c>
      <c r="H296" t="str">
        <f ca="1">H292</f>
        <v>Carlos Pereira</v>
      </c>
      <c r="I296" t="s">
        <v>91</v>
      </c>
      <c r="J296">
        <f t="shared" ca="1" si="142"/>
        <v>3</v>
      </c>
      <c r="K296" t="str">
        <f t="shared" ref="K296:N296" si="150">K295</f>
        <v>2 - Cadeia Produtiva</v>
      </c>
      <c r="L296" t="str">
        <f t="shared" si="150"/>
        <v>Culturas — parte 5</v>
      </c>
      <c r="M296" t="str">
        <f t="shared" ca="1" si="150"/>
        <v>Laura Almeida</v>
      </c>
      <c r="N296" t="str">
        <f t="shared" ca="1" si="150"/>
        <v>CONCLUÍDA</v>
      </c>
    </row>
    <row r="297" spans="1:14" x14ac:dyDescent="0.3">
      <c r="A297" t="s">
        <v>138</v>
      </c>
      <c r="B297" t="str">
        <f t="shared" si="143"/>
        <v>AGR23</v>
      </c>
      <c r="C297" t="s">
        <v>21</v>
      </c>
      <c r="D297" s="1">
        <f ca="1">E296</f>
        <v>45194</v>
      </c>
      <c r="E297" s="1">
        <f ca="1">D297+RANDBETWEEN(0,3)</f>
        <v>45194</v>
      </c>
      <c r="F297" s="1">
        <f ca="1">IF(D297&lt;Planilha2!$A$1, D297, "")</f>
        <v>45194</v>
      </c>
      <c r="G297" s="1">
        <f ca="1">IF(E297&lt;Planilha2!$A$1, E297, "")</f>
        <v>45194</v>
      </c>
      <c r="H297" t="str">
        <f ca="1">H295</f>
        <v>Luiza Andrade</v>
      </c>
      <c r="I297" t="s">
        <v>94</v>
      </c>
      <c r="J297">
        <f t="shared" ca="1" si="142"/>
        <v>0</v>
      </c>
      <c r="K297" t="str">
        <f t="shared" ref="K297:N297" si="151">K296</f>
        <v>2 - Cadeia Produtiva</v>
      </c>
      <c r="L297" t="str">
        <f t="shared" si="151"/>
        <v>Culturas — parte 5</v>
      </c>
      <c r="M297" t="str">
        <f t="shared" ca="1" si="151"/>
        <v>Laura Almeida</v>
      </c>
      <c r="N297" t="str">
        <f t="shared" ca="1" si="151"/>
        <v>CONCLUÍDA</v>
      </c>
    </row>
    <row r="298" spans="1:14" x14ac:dyDescent="0.3">
      <c r="A298" t="s">
        <v>138</v>
      </c>
      <c r="B298" t="str">
        <f t="shared" si="143"/>
        <v>AGR23</v>
      </c>
      <c r="C298" t="s">
        <v>22</v>
      </c>
      <c r="D298" s="1">
        <f ca="1">E297</f>
        <v>45194</v>
      </c>
      <c r="E298" s="1">
        <f ca="1">D298+RANDBETWEEN(0,3)</f>
        <v>45196</v>
      </c>
      <c r="F298" s="1">
        <f ca="1">IF(D298&lt;Planilha2!$A$1, D298, "")</f>
        <v>45194</v>
      </c>
      <c r="G298" s="1">
        <f ca="1">IF(E298&lt;Planilha2!$A$1, E298, "")</f>
        <v>45196</v>
      </c>
      <c r="H298" t="str">
        <f ca="1">H296</f>
        <v>Carlos Pereira</v>
      </c>
      <c r="I298" t="s">
        <v>91</v>
      </c>
      <c r="J298">
        <f t="shared" ca="1" si="142"/>
        <v>2</v>
      </c>
      <c r="K298" t="str">
        <f t="shared" ref="K298:N298" si="152">K297</f>
        <v>2 - Cadeia Produtiva</v>
      </c>
      <c r="L298" t="str">
        <f t="shared" si="152"/>
        <v>Culturas — parte 5</v>
      </c>
      <c r="M298" t="str">
        <f t="shared" ca="1" si="152"/>
        <v>Laura Almeida</v>
      </c>
      <c r="N298" t="str">
        <f t="shared" ca="1" si="152"/>
        <v>CONCLUÍDA</v>
      </c>
    </row>
    <row r="299" spans="1:14" x14ac:dyDescent="0.3">
      <c r="A299" t="s">
        <v>138</v>
      </c>
      <c r="B299" t="str">
        <f t="shared" si="143"/>
        <v>AGR23</v>
      </c>
      <c r="C299" t="s">
        <v>23</v>
      </c>
      <c r="D299" s="1">
        <f ca="1">E298</f>
        <v>45196</v>
      </c>
      <c r="E299" s="1">
        <f ca="1">D299+RANDBETWEEN(1,3)</f>
        <v>45197</v>
      </c>
      <c r="F299" s="1">
        <f ca="1">IF(D299&lt;Planilha2!$A$1, D299, "")</f>
        <v>45196</v>
      </c>
      <c r="G299" s="1">
        <f ca="1">IF(E299&lt;Planilha2!$A$1, E299, "")</f>
        <v>45197</v>
      </c>
      <c r="H299" t="str">
        <f ca="1">H293</f>
        <v>Bruno Gomes</v>
      </c>
      <c r="I299" t="s">
        <v>95</v>
      </c>
      <c r="J299">
        <f t="shared" ca="1" si="142"/>
        <v>1</v>
      </c>
      <c r="K299" t="str">
        <f t="shared" ref="K299:N299" si="153">K298</f>
        <v>2 - Cadeia Produtiva</v>
      </c>
      <c r="L299" t="str">
        <f t="shared" si="153"/>
        <v>Culturas — parte 5</v>
      </c>
      <c r="M299" t="str">
        <f t="shared" ca="1" si="153"/>
        <v>Laura Almeida</v>
      </c>
      <c r="N299" t="str">
        <f t="shared" ca="1" si="153"/>
        <v>CONCLUÍDA</v>
      </c>
    </row>
    <row r="300" spans="1:14" x14ac:dyDescent="0.3">
      <c r="A300" t="s">
        <v>138</v>
      </c>
      <c r="B300" t="str">
        <f t="shared" si="143"/>
        <v>AGR23</v>
      </c>
      <c r="C300" t="s">
        <v>24</v>
      </c>
      <c r="D300" s="1">
        <f ca="1">E299</f>
        <v>45197</v>
      </c>
      <c r="E300" s="1">
        <f ca="1">D300+RANDBETWEEN(0,3)</f>
        <v>45197</v>
      </c>
      <c r="F300" s="1">
        <f ca="1">IF(D300&lt;Planilha2!$A$1, D300, "")</f>
        <v>45197</v>
      </c>
      <c r="G300" s="1">
        <f ca="1">IF(E300&lt;Planilha2!$A$1, E300, "")</f>
        <v>45197</v>
      </c>
      <c r="H300" t="str">
        <f ca="1">H298</f>
        <v>Carlos Pereira</v>
      </c>
      <c r="I300" t="s">
        <v>91</v>
      </c>
      <c r="J300">
        <f t="shared" ca="1" si="142"/>
        <v>0</v>
      </c>
      <c r="K300" t="str">
        <f t="shared" ref="K300:N313" si="154">K299</f>
        <v>2 - Cadeia Produtiva</v>
      </c>
      <c r="L300" t="str">
        <f t="shared" si="154"/>
        <v>Culturas — parte 5</v>
      </c>
      <c r="M300" t="str">
        <f t="shared" ca="1" si="154"/>
        <v>Laura Almeida</v>
      </c>
      <c r="N300" t="str">
        <f t="shared" ca="1" si="154"/>
        <v>CONCLUÍDA</v>
      </c>
    </row>
    <row r="301" spans="1:14" x14ac:dyDescent="0.3">
      <c r="A301" t="s">
        <v>138</v>
      </c>
      <c r="B301" t="s">
        <v>148</v>
      </c>
      <c r="C301" t="s">
        <v>12</v>
      </c>
      <c r="D301" s="1">
        <f ca="1">E288+RANDBETWEEN(3,7)</f>
        <v>45184</v>
      </c>
      <c r="E301" s="1">
        <f ca="1">D301+RANDBETWEEN(7,14)</f>
        <v>45193</v>
      </c>
      <c r="F301" s="1">
        <f ca="1">IF(D301&lt;Planilha2!$A$1, D301, "")</f>
        <v>45184</v>
      </c>
      <c r="G301" s="1">
        <f ca="1">IF(E301&lt;Planilha2!$A$1, E301, "")</f>
        <v>45193</v>
      </c>
      <c r="H301" t="str">
        <f ca="1">H288</f>
        <v>Laura Almeida</v>
      </c>
      <c r="I301" t="s">
        <v>8</v>
      </c>
      <c r="J301">
        <f ca="1">E301-D301</f>
        <v>9</v>
      </c>
      <c r="K301" t="str">
        <f t="shared" si="154"/>
        <v>2 - Cadeia Produtiva</v>
      </c>
      <c r="L301" t="s">
        <v>150</v>
      </c>
      <c r="M301" t="str">
        <f ca="1">H301</f>
        <v>Laura Almeida</v>
      </c>
      <c r="N301" t="str" cm="1">
        <f t="array" aca="1" ref="N301" ca="1">_xlfn.IFS(COUNTBLANK(G301:G313)=13,"PENDENTE", COUNTBLANK(G301:G313)&gt;0,"EM ANDAMENTO", COUNTBLANK(G301:G313)=0,"CONCLUÍDA")</f>
        <v>CONCLUÍDA</v>
      </c>
    </row>
    <row r="302" spans="1:14" x14ac:dyDescent="0.3">
      <c r="A302" t="s">
        <v>138</v>
      </c>
      <c r="B302" t="str">
        <f>B301</f>
        <v>AGR24</v>
      </c>
      <c r="C302" t="s">
        <v>13</v>
      </c>
      <c r="D302" s="1">
        <f ca="1">E301</f>
        <v>45193</v>
      </c>
      <c r="E302" s="1">
        <f ca="1">D302+RANDBETWEEN(1,4)</f>
        <v>45197</v>
      </c>
      <c r="F302" s="1">
        <f ca="1">IF(D302&lt;Planilha2!$A$1, D302, "")</f>
        <v>45193</v>
      </c>
      <c r="G302" s="1">
        <f ca="1">IF(E302&lt;Planilha2!$A$1, E302, "")</f>
        <v>45197</v>
      </c>
      <c r="H302" t="str">
        <f ca="1">H289</f>
        <v>Carlos Pereira</v>
      </c>
      <c r="I302" t="s">
        <v>91</v>
      </c>
      <c r="J302">
        <f t="shared" ref="J302:J313" ca="1" si="155">E302-D302</f>
        <v>4</v>
      </c>
      <c r="K302" t="str">
        <f t="shared" si="154"/>
        <v>2 - Cadeia Produtiva</v>
      </c>
      <c r="L302" t="str">
        <f>L301</f>
        <v>Culturas — parte 6</v>
      </c>
      <c r="M302" t="str">
        <f ca="1">M301</f>
        <v>Laura Almeida</v>
      </c>
      <c r="N302" t="str">
        <f ca="1">N301</f>
        <v>CONCLUÍDA</v>
      </c>
    </row>
    <row r="303" spans="1:14" x14ac:dyDescent="0.3">
      <c r="A303" t="s">
        <v>138</v>
      </c>
      <c r="B303" t="str">
        <f t="shared" ref="B303:B313" si="156">B302</f>
        <v>AGR24</v>
      </c>
      <c r="C303" t="s">
        <v>14</v>
      </c>
      <c r="D303" s="1">
        <f ca="1">E302</f>
        <v>45197</v>
      </c>
      <c r="E303" s="1">
        <f ca="1">D303+RANDBETWEEN(0,3)</f>
        <v>45198</v>
      </c>
      <c r="F303" s="1">
        <f ca="1">IF(D303&lt;Planilha2!$A$1, D303, "")</f>
        <v>45197</v>
      </c>
      <c r="G303" s="1">
        <f ca="1">IF(E303&lt;Planilha2!$A$1, E303, "")</f>
        <v>45198</v>
      </c>
      <c r="H303" t="str">
        <f ca="1">VLOOKUP(RANDBETWEEN(1, 2), Planilha2!$B$5:$I$32, 4)</f>
        <v>Ana Souza</v>
      </c>
      <c r="I303" t="s">
        <v>92</v>
      </c>
      <c r="J303">
        <f t="shared" ca="1" si="155"/>
        <v>1</v>
      </c>
      <c r="K303" t="str">
        <f t="shared" si="154"/>
        <v>2 - Cadeia Produtiva</v>
      </c>
      <c r="L303" t="str">
        <f t="shared" si="154"/>
        <v>Culturas — parte 6</v>
      </c>
      <c r="M303" t="str">
        <f t="shared" ca="1" si="154"/>
        <v>Laura Almeida</v>
      </c>
      <c r="N303" t="str">
        <f t="shared" ca="1" si="154"/>
        <v>CONCLUÍDA</v>
      </c>
    </row>
    <row r="304" spans="1:14" x14ac:dyDescent="0.3">
      <c r="A304" t="s">
        <v>138</v>
      </c>
      <c r="B304" t="str">
        <f t="shared" si="156"/>
        <v>AGR24</v>
      </c>
      <c r="C304" t="s">
        <v>15</v>
      </c>
      <c r="D304" s="1">
        <f ca="1">E303</f>
        <v>45198</v>
      </c>
      <c r="E304" s="1">
        <f ca="1">D304+RANDBETWEEN(3,7)</f>
        <v>45203</v>
      </c>
      <c r="F304" s="1">
        <f ca="1">IF(D304&lt;Planilha2!$A$1, D304, "")</f>
        <v>45198</v>
      </c>
      <c r="G304" s="1">
        <f ca="1">IF(E304&lt;Planilha2!$A$1, E304, "")</f>
        <v>45203</v>
      </c>
      <c r="H304" t="str">
        <f ca="1">VLOOKUP(RANDBETWEEN(1, 3), Planilha2!$B$5:$I$32, 5)</f>
        <v>Fernanda Almeida</v>
      </c>
      <c r="I304" t="s">
        <v>93</v>
      </c>
      <c r="J304">
        <f t="shared" ca="1" si="155"/>
        <v>5</v>
      </c>
      <c r="K304" t="str">
        <f t="shared" si="154"/>
        <v>2 - Cadeia Produtiva</v>
      </c>
      <c r="L304" t="str">
        <f t="shared" si="154"/>
        <v>Culturas — parte 6</v>
      </c>
      <c r="M304" t="str">
        <f t="shared" ca="1" si="154"/>
        <v>Laura Almeida</v>
      </c>
      <c r="N304" t="str">
        <f t="shared" ca="1" si="154"/>
        <v>CONCLUÍDA</v>
      </c>
    </row>
    <row r="305" spans="1:14" x14ac:dyDescent="0.3">
      <c r="A305" t="s">
        <v>138</v>
      </c>
      <c r="B305" t="str">
        <f t="shared" si="156"/>
        <v>AGR24</v>
      </c>
      <c r="C305" t="s">
        <v>16</v>
      </c>
      <c r="D305" s="1">
        <f ca="1">E304</f>
        <v>45203</v>
      </c>
      <c r="E305" s="1">
        <f ca="1">D305+RANDBETWEEN(0,3)</f>
        <v>45205</v>
      </c>
      <c r="F305" s="1">
        <f ca="1">IF(D305&lt;Planilha2!$A$1, D305, "")</f>
        <v>45203</v>
      </c>
      <c r="G305" s="1">
        <f ca="1">IF(E305&lt;Planilha2!$A$1, E305, "")</f>
        <v>45205</v>
      </c>
      <c r="H305" t="str">
        <f ca="1">H302</f>
        <v>Carlos Pereira</v>
      </c>
      <c r="I305" t="s">
        <v>91</v>
      </c>
      <c r="J305">
        <f t="shared" ca="1" si="155"/>
        <v>2</v>
      </c>
      <c r="K305" t="str">
        <f t="shared" si="154"/>
        <v>2 - Cadeia Produtiva</v>
      </c>
      <c r="L305" t="str">
        <f t="shared" si="154"/>
        <v>Culturas — parte 6</v>
      </c>
      <c r="M305" t="str">
        <f t="shared" ca="1" si="154"/>
        <v>Laura Almeida</v>
      </c>
      <c r="N305" t="str">
        <f t="shared" ca="1" si="154"/>
        <v>CONCLUÍDA</v>
      </c>
    </row>
    <row r="306" spans="1:14" x14ac:dyDescent="0.3">
      <c r="A306" t="s">
        <v>138</v>
      </c>
      <c r="B306" t="str">
        <f t="shared" si="156"/>
        <v>AGR24</v>
      </c>
      <c r="C306" t="s">
        <v>17</v>
      </c>
      <c r="D306" s="1">
        <f ca="1">E305</f>
        <v>45205</v>
      </c>
      <c r="E306" s="1">
        <f ca="1">D306+RANDBETWEEN(1,5)</f>
        <v>45208</v>
      </c>
      <c r="F306" s="1">
        <f ca="1">IF(D306&lt;Planilha2!$A$1, D306, "")</f>
        <v>45205</v>
      </c>
      <c r="G306" s="1">
        <f ca="1">IF(E306&lt;Planilha2!$A$1, E306, "")</f>
        <v>45208</v>
      </c>
      <c r="H306" t="str">
        <f ca="1">VLOOKUP(RANDBETWEEN(1, 3), Planilha2!$B$5:$I$32, 6)</f>
        <v>Rafael Ferreira</v>
      </c>
      <c r="I306" t="s">
        <v>95</v>
      </c>
      <c r="J306">
        <f t="shared" ca="1" si="155"/>
        <v>3</v>
      </c>
      <c r="K306" t="str">
        <f t="shared" si="154"/>
        <v>2 - Cadeia Produtiva</v>
      </c>
      <c r="L306" t="str">
        <f t="shared" si="154"/>
        <v>Culturas — parte 6</v>
      </c>
      <c r="M306" t="str">
        <f t="shared" ca="1" si="154"/>
        <v>Laura Almeida</v>
      </c>
      <c r="N306" t="str">
        <f t="shared" ca="1" si="154"/>
        <v>CONCLUÍDA</v>
      </c>
    </row>
    <row r="307" spans="1:14" x14ac:dyDescent="0.3">
      <c r="A307" t="s">
        <v>138</v>
      </c>
      <c r="B307" t="str">
        <f t="shared" si="156"/>
        <v>AGR24</v>
      </c>
      <c r="C307" t="s">
        <v>18</v>
      </c>
      <c r="D307" s="1">
        <f ca="1">E301+RANDBETWEEN(3,14)</f>
        <v>45201</v>
      </c>
      <c r="E307" s="1">
        <f ca="1">D307</f>
        <v>45201</v>
      </c>
      <c r="F307" s="1">
        <f ca="1">IF(D307&lt;Planilha2!$A$1, D307, "")</f>
        <v>45201</v>
      </c>
      <c r="G307" s="1">
        <f ca="1">IF(E307&lt;Planilha2!$A$1, E307, "")</f>
        <v>45201</v>
      </c>
      <c r="H307" t="str">
        <f ca="1">VLOOKUP(RANDBETWEEN(1, 2), Planilha2!$B$5:$I$32, 7)</f>
        <v>Felipe Ribeiro</v>
      </c>
      <c r="I307" t="s">
        <v>96</v>
      </c>
      <c r="J307">
        <f t="shared" ca="1" si="155"/>
        <v>0</v>
      </c>
      <c r="K307" t="str">
        <f t="shared" si="154"/>
        <v>2 - Cadeia Produtiva</v>
      </c>
      <c r="L307" t="str">
        <f t="shared" si="154"/>
        <v>Culturas — parte 6</v>
      </c>
      <c r="M307" t="str">
        <f t="shared" ca="1" si="154"/>
        <v>Laura Almeida</v>
      </c>
      <c r="N307" t="str">
        <f t="shared" ca="1" si="154"/>
        <v>CONCLUÍDA</v>
      </c>
    </row>
    <row r="308" spans="1:14" x14ac:dyDescent="0.3">
      <c r="A308" t="s">
        <v>138</v>
      </c>
      <c r="B308" t="str">
        <f t="shared" si="156"/>
        <v>AGR24</v>
      </c>
      <c r="C308" t="s">
        <v>19</v>
      </c>
      <c r="D308" s="1">
        <f ca="1">E307+RANDBETWEEN(7,21)</f>
        <v>45219</v>
      </c>
      <c r="E308" s="1">
        <f ca="1">D308+RANDBETWEEN(1,3)</f>
        <v>45222</v>
      </c>
      <c r="F308" s="1">
        <f ca="1">IF(D308&lt;Planilha2!$A$1, D308, "")</f>
        <v>45219</v>
      </c>
      <c r="G308" s="1">
        <f ca="1">IF(E308&lt;Planilha2!$A$1, E308, "")</f>
        <v>45222</v>
      </c>
      <c r="H308" t="str">
        <f ca="1">VLOOKUP(RANDBETWEEN(1, 3), Planilha2!$B$5:$I$32, 8)</f>
        <v>Eduardo Carvalho</v>
      </c>
      <c r="I308" t="s">
        <v>94</v>
      </c>
      <c r="J308">
        <f t="shared" ca="1" si="155"/>
        <v>3</v>
      </c>
      <c r="K308" t="str">
        <f t="shared" si="154"/>
        <v>2 - Cadeia Produtiva</v>
      </c>
      <c r="L308" t="str">
        <f t="shared" si="154"/>
        <v>Culturas — parte 6</v>
      </c>
      <c r="M308" t="str">
        <f t="shared" ca="1" si="154"/>
        <v>Laura Almeida</v>
      </c>
      <c r="N308" t="str">
        <f t="shared" ca="1" si="154"/>
        <v>CONCLUÍDA</v>
      </c>
    </row>
    <row r="309" spans="1:14" x14ac:dyDescent="0.3">
      <c r="A309" t="s">
        <v>138</v>
      </c>
      <c r="B309" t="str">
        <f t="shared" si="156"/>
        <v>AGR24</v>
      </c>
      <c r="C309" t="s">
        <v>20</v>
      </c>
      <c r="D309" s="1">
        <f ca="1">E308</f>
        <v>45222</v>
      </c>
      <c r="E309" s="1">
        <f ca="1">D309+RANDBETWEEN(1,3)</f>
        <v>45225</v>
      </c>
      <c r="F309" s="1">
        <f ca="1">IF(D309&lt;Planilha2!$A$1, D309, "")</f>
        <v>45222</v>
      </c>
      <c r="G309" s="1">
        <f ca="1">IF(E309&lt;Planilha2!$A$1, E309, "")</f>
        <v>45225</v>
      </c>
      <c r="H309" t="str">
        <f ca="1">H305</f>
        <v>Carlos Pereira</v>
      </c>
      <c r="I309" t="s">
        <v>91</v>
      </c>
      <c r="J309">
        <f t="shared" ca="1" si="155"/>
        <v>3</v>
      </c>
      <c r="K309" t="str">
        <f t="shared" si="154"/>
        <v>2 - Cadeia Produtiva</v>
      </c>
      <c r="L309" t="str">
        <f t="shared" si="154"/>
        <v>Culturas — parte 6</v>
      </c>
      <c r="M309" t="str">
        <f t="shared" ca="1" si="154"/>
        <v>Laura Almeida</v>
      </c>
      <c r="N309" t="str">
        <f t="shared" ca="1" si="154"/>
        <v>CONCLUÍDA</v>
      </c>
    </row>
    <row r="310" spans="1:14" x14ac:dyDescent="0.3">
      <c r="A310" t="s">
        <v>138</v>
      </c>
      <c r="B310" t="str">
        <f t="shared" si="156"/>
        <v>AGR24</v>
      </c>
      <c r="C310" t="s">
        <v>21</v>
      </c>
      <c r="D310" s="1">
        <f ca="1">E309</f>
        <v>45225</v>
      </c>
      <c r="E310" s="1">
        <f ca="1">D310+RANDBETWEEN(0,3)</f>
        <v>45227</v>
      </c>
      <c r="F310" s="1">
        <f ca="1">IF(D310&lt;Planilha2!$A$1, D310, "")</f>
        <v>45225</v>
      </c>
      <c r="G310" s="1">
        <f ca="1">IF(E310&lt;Planilha2!$A$1, E310, "")</f>
        <v>45227</v>
      </c>
      <c r="H310" t="str">
        <f ca="1">H308</f>
        <v>Eduardo Carvalho</v>
      </c>
      <c r="I310" t="s">
        <v>94</v>
      </c>
      <c r="J310">
        <f t="shared" ca="1" si="155"/>
        <v>2</v>
      </c>
      <c r="K310" t="str">
        <f t="shared" si="154"/>
        <v>2 - Cadeia Produtiva</v>
      </c>
      <c r="L310" t="str">
        <f t="shared" si="154"/>
        <v>Culturas — parte 6</v>
      </c>
      <c r="M310" t="str">
        <f t="shared" ca="1" si="154"/>
        <v>Laura Almeida</v>
      </c>
      <c r="N310" t="str">
        <f t="shared" ca="1" si="154"/>
        <v>CONCLUÍDA</v>
      </c>
    </row>
    <row r="311" spans="1:14" x14ac:dyDescent="0.3">
      <c r="A311" t="s">
        <v>138</v>
      </c>
      <c r="B311" t="str">
        <f t="shared" si="156"/>
        <v>AGR24</v>
      </c>
      <c r="C311" t="s">
        <v>22</v>
      </c>
      <c r="D311" s="1">
        <f ca="1">E310</f>
        <v>45227</v>
      </c>
      <c r="E311" s="1">
        <f ca="1">D311+RANDBETWEEN(0,3)</f>
        <v>45228</v>
      </c>
      <c r="F311" s="1">
        <f ca="1">IF(D311&lt;Planilha2!$A$1, D311, "")</f>
        <v>45227</v>
      </c>
      <c r="G311" s="1">
        <f ca="1">IF(E311&lt;Planilha2!$A$1, E311, "")</f>
        <v>45228</v>
      </c>
      <c r="H311" t="str">
        <f ca="1">H309</f>
        <v>Carlos Pereira</v>
      </c>
      <c r="I311" t="s">
        <v>91</v>
      </c>
      <c r="J311">
        <f t="shared" ca="1" si="155"/>
        <v>1</v>
      </c>
      <c r="K311" t="str">
        <f t="shared" si="154"/>
        <v>2 - Cadeia Produtiva</v>
      </c>
      <c r="L311" t="str">
        <f t="shared" si="154"/>
        <v>Culturas — parte 6</v>
      </c>
      <c r="M311" t="str">
        <f t="shared" ca="1" si="154"/>
        <v>Laura Almeida</v>
      </c>
      <c r="N311" t="str">
        <f t="shared" ca="1" si="154"/>
        <v>CONCLUÍDA</v>
      </c>
    </row>
    <row r="312" spans="1:14" x14ac:dyDescent="0.3">
      <c r="A312" t="s">
        <v>138</v>
      </c>
      <c r="B312" t="str">
        <f t="shared" si="156"/>
        <v>AGR24</v>
      </c>
      <c r="C312" t="s">
        <v>23</v>
      </c>
      <c r="D312" s="1">
        <f ca="1">E311</f>
        <v>45228</v>
      </c>
      <c r="E312" s="1">
        <f ca="1">D312+RANDBETWEEN(1,3)</f>
        <v>45231</v>
      </c>
      <c r="F312" s="1">
        <f ca="1">IF(D312&lt;Planilha2!$A$1, D312, "")</f>
        <v>45228</v>
      </c>
      <c r="G312" s="1">
        <f ca="1">IF(E312&lt;Planilha2!$A$1, E312, "")</f>
        <v>45231</v>
      </c>
      <c r="H312" t="str">
        <f ca="1">H306</f>
        <v>Rafael Ferreira</v>
      </c>
      <c r="I312" t="s">
        <v>95</v>
      </c>
      <c r="J312">
        <f t="shared" ca="1" si="155"/>
        <v>3</v>
      </c>
      <c r="K312" t="str">
        <f t="shared" si="154"/>
        <v>2 - Cadeia Produtiva</v>
      </c>
      <c r="L312" t="str">
        <f t="shared" si="154"/>
        <v>Culturas — parte 6</v>
      </c>
      <c r="M312" t="str">
        <f t="shared" ca="1" si="154"/>
        <v>Laura Almeida</v>
      </c>
      <c r="N312" t="str">
        <f t="shared" ca="1" si="154"/>
        <v>CONCLUÍDA</v>
      </c>
    </row>
    <row r="313" spans="1:14" x14ac:dyDescent="0.3">
      <c r="A313" t="s">
        <v>138</v>
      </c>
      <c r="B313" t="str">
        <f t="shared" si="156"/>
        <v>AGR24</v>
      </c>
      <c r="C313" t="s">
        <v>24</v>
      </c>
      <c r="D313" s="1">
        <f ca="1">E312</f>
        <v>45231</v>
      </c>
      <c r="E313" s="1">
        <f ca="1">D313+RANDBETWEEN(0,3)</f>
        <v>45232</v>
      </c>
      <c r="F313" s="1">
        <f ca="1">IF(D313&lt;Planilha2!$A$1, D313, "")</f>
        <v>45231</v>
      </c>
      <c r="G313" s="1">
        <f ca="1">IF(E313&lt;Planilha2!$A$1, E313, "")</f>
        <v>45232</v>
      </c>
      <c r="H313" t="str">
        <f ca="1">H311</f>
        <v>Carlos Pereira</v>
      </c>
      <c r="I313" t="s">
        <v>91</v>
      </c>
      <c r="J313">
        <f t="shared" ca="1" si="155"/>
        <v>1</v>
      </c>
      <c r="K313" t="str">
        <f t="shared" si="154"/>
        <v>2 - Cadeia Produtiva</v>
      </c>
      <c r="L313" t="str">
        <f t="shared" si="154"/>
        <v>Culturas — parte 6</v>
      </c>
      <c r="M313" t="str">
        <f t="shared" ca="1" si="154"/>
        <v>Laura Almeida</v>
      </c>
      <c r="N313" t="str">
        <f t="shared" ca="1" si="154"/>
        <v>CONCLUÍDA</v>
      </c>
    </row>
    <row r="314" spans="1:14" x14ac:dyDescent="0.3">
      <c r="A314" t="s">
        <v>138</v>
      </c>
      <c r="B314" t="s">
        <v>153</v>
      </c>
      <c r="C314" t="s">
        <v>12</v>
      </c>
      <c r="D314" s="1">
        <f ca="1">E301+RANDBETWEEN(0,7)</f>
        <v>45195</v>
      </c>
      <c r="E314" s="1">
        <f ca="1">D314+RANDBETWEEN(7,14)</f>
        <v>45205</v>
      </c>
      <c r="F314" s="1">
        <f ca="1">IF(D314&lt;Planilha2!$A$1, D314, "")</f>
        <v>45195</v>
      </c>
      <c r="G314" s="1">
        <f ca="1">IF(E314&lt;Planilha2!$A$1, E314, "")</f>
        <v>45205</v>
      </c>
      <c r="H314" t="str">
        <f ca="1">VLOOKUP(RANDBETWEEN(1, 14), Planilha2!$B$5:$I$18, 2)</f>
        <v>Gustavo Barbosa</v>
      </c>
      <c r="I314" t="s">
        <v>8</v>
      </c>
      <c r="J314">
        <f ca="1">E314-D314</f>
        <v>10</v>
      </c>
      <c r="K314" t="s">
        <v>152</v>
      </c>
      <c r="L314" t="s">
        <v>253</v>
      </c>
      <c r="M314" t="str">
        <f ca="1">H314</f>
        <v>Gustavo Barbosa</v>
      </c>
      <c r="N314" t="str" cm="1">
        <f t="array" aca="1" ref="N314" ca="1">_xlfn.IFS(COUNTBLANK(G314:G326)=13,"PENDENTE", COUNTBLANK(G314:G326)&gt;0,"EM ANDAMENTO", COUNTBLANK(G314:G326)=0,"CONCLUÍDA")</f>
        <v>CONCLUÍDA</v>
      </c>
    </row>
    <row r="315" spans="1:14" x14ac:dyDescent="0.3">
      <c r="A315" t="s">
        <v>138</v>
      </c>
      <c r="B315" t="str">
        <f>B314</f>
        <v>AGR25</v>
      </c>
      <c r="C315" t="s">
        <v>13</v>
      </c>
      <c r="D315" s="1">
        <f ca="1">E314</f>
        <v>45205</v>
      </c>
      <c r="E315" s="1">
        <f ca="1">D315+RANDBETWEEN(1,4)</f>
        <v>45209</v>
      </c>
      <c r="F315" s="1">
        <f ca="1">IF(D315&lt;Planilha2!$A$1, D315, "")</f>
        <v>45205</v>
      </c>
      <c r="G315" s="1">
        <f ca="1">IF(E315&lt;Planilha2!$A$1, E315, "")</f>
        <v>45209</v>
      </c>
      <c r="H315" t="str">
        <f ca="1">VLOOKUP(RANDBETWEEN(1, 3), Planilha2!$B$5:$I$32, 3)</f>
        <v>Maria Santos</v>
      </c>
      <c r="I315" t="s">
        <v>91</v>
      </c>
      <c r="J315">
        <f t="shared" ref="J315:J326" ca="1" si="157">E315-D315</f>
        <v>4</v>
      </c>
      <c r="K315" t="str">
        <f>K314</f>
        <v>2 - Cadeia Produtiva</v>
      </c>
      <c r="L315" t="str">
        <f>L314</f>
        <v>Culturas — parte 7</v>
      </c>
      <c r="M315" t="str">
        <f ca="1">M314</f>
        <v>Gustavo Barbosa</v>
      </c>
      <c r="N315" t="str">
        <f ca="1">N314</f>
        <v>CONCLUÍDA</v>
      </c>
    </row>
    <row r="316" spans="1:14" x14ac:dyDescent="0.3">
      <c r="A316" t="s">
        <v>138</v>
      </c>
      <c r="B316" t="str">
        <f t="shared" ref="B316:B326" si="158">B315</f>
        <v>AGR25</v>
      </c>
      <c r="C316" t="s">
        <v>14</v>
      </c>
      <c r="D316" s="1">
        <f ca="1">E315</f>
        <v>45209</v>
      </c>
      <c r="E316" s="1">
        <f ca="1">D316+RANDBETWEEN(0,3)</f>
        <v>45212</v>
      </c>
      <c r="F316" s="1">
        <f ca="1">IF(D316&lt;Planilha2!$A$1, D316, "")</f>
        <v>45209</v>
      </c>
      <c r="G316" s="1">
        <f ca="1">IF(E316&lt;Planilha2!$A$1, E316, "")</f>
        <v>45212</v>
      </c>
      <c r="H316" t="str">
        <f ca="1">VLOOKUP(RANDBETWEEN(1, 2), Planilha2!$B$5:$I$32, 4)</f>
        <v>Pedro Rodrigues</v>
      </c>
      <c r="I316" t="s">
        <v>92</v>
      </c>
      <c r="J316">
        <f t="shared" ca="1" si="157"/>
        <v>3</v>
      </c>
      <c r="K316" t="str">
        <f t="shared" ref="K316:N316" si="159">K315</f>
        <v>2 - Cadeia Produtiva</v>
      </c>
      <c r="L316" t="str">
        <f t="shared" si="159"/>
        <v>Culturas — parte 7</v>
      </c>
      <c r="M316" t="str">
        <f t="shared" ca="1" si="159"/>
        <v>Gustavo Barbosa</v>
      </c>
      <c r="N316" t="str">
        <f t="shared" ca="1" si="159"/>
        <v>CONCLUÍDA</v>
      </c>
    </row>
    <row r="317" spans="1:14" x14ac:dyDescent="0.3">
      <c r="A317" t="s">
        <v>138</v>
      </c>
      <c r="B317" t="str">
        <f t="shared" si="158"/>
        <v>AGR25</v>
      </c>
      <c r="C317" t="s">
        <v>15</v>
      </c>
      <c r="D317" s="1">
        <f ca="1">E316</f>
        <v>45212</v>
      </c>
      <c r="E317" s="1">
        <f ca="1">D317+RANDBETWEEN(3,7)</f>
        <v>45216</v>
      </c>
      <c r="F317" s="1">
        <f ca="1">IF(D317&lt;Planilha2!$A$1, D317, "")</f>
        <v>45212</v>
      </c>
      <c r="G317" s="1">
        <f ca="1">IF(E317&lt;Planilha2!$A$1, E317, "")</f>
        <v>45216</v>
      </c>
      <c r="H317" t="str">
        <f ca="1">VLOOKUP(RANDBETWEEN(1, 3), Planilha2!$B$5:$I$32, 5)</f>
        <v>Isabela Costa</v>
      </c>
      <c r="I317" t="s">
        <v>93</v>
      </c>
      <c r="J317">
        <f t="shared" ca="1" si="157"/>
        <v>4</v>
      </c>
      <c r="K317" t="str">
        <f t="shared" ref="K317:N317" si="160">K316</f>
        <v>2 - Cadeia Produtiva</v>
      </c>
      <c r="L317" t="str">
        <f t="shared" si="160"/>
        <v>Culturas — parte 7</v>
      </c>
      <c r="M317" t="str">
        <f t="shared" ca="1" si="160"/>
        <v>Gustavo Barbosa</v>
      </c>
      <c r="N317" t="str">
        <f t="shared" ca="1" si="160"/>
        <v>CONCLUÍDA</v>
      </c>
    </row>
    <row r="318" spans="1:14" x14ac:dyDescent="0.3">
      <c r="A318" t="s">
        <v>138</v>
      </c>
      <c r="B318" t="str">
        <f t="shared" si="158"/>
        <v>AGR25</v>
      </c>
      <c r="C318" t="s">
        <v>16</v>
      </c>
      <c r="D318" s="1">
        <f ca="1">E317</f>
        <v>45216</v>
      </c>
      <c r="E318" s="1">
        <f ca="1">D318+RANDBETWEEN(0,3)</f>
        <v>45219</v>
      </c>
      <c r="F318" s="1">
        <f ca="1">IF(D318&lt;Planilha2!$A$1, D318, "")</f>
        <v>45216</v>
      </c>
      <c r="G318" s="1">
        <f ca="1">IF(E318&lt;Planilha2!$A$1, E318, "")</f>
        <v>45219</v>
      </c>
      <c r="H318" t="str">
        <f ca="1">H315</f>
        <v>Maria Santos</v>
      </c>
      <c r="I318" t="s">
        <v>91</v>
      </c>
      <c r="J318">
        <f t="shared" ca="1" si="157"/>
        <v>3</v>
      </c>
      <c r="K318" t="str">
        <f t="shared" ref="K318:N318" si="161">K317</f>
        <v>2 - Cadeia Produtiva</v>
      </c>
      <c r="L318" t="str">
        <f t="shared" si="161"/>
        <v>Culturas — parte 7</v>
      </c>
      <c r="M318" t="str">
        <f t="shared" ca="1" si="161"/>
        <v>Gustavo Barbosa</v>
      </c>
      <c r="N318" t="str">
        <f t="shared" ca="1" si="161"/>
        <v>CONCLUÍDA</v>
      </c>
    </row>
    <row r="319" spans="1:14" x14ac:dyDescent="0.3">
      <c r="A319" t="s">
        <v>138</v>
      </c>
      <c r="B319" t="str">
        <f t="shared" si="158"/>
        <v>AGR25</v>
      </c>
      <c r="C319" t="s">
        <v>17</v>
      </c>
      <c r="D319" s="1">
        <f ca="1">E318</f>
        <v>45219</v>
      </c>
      <c r="E319" s="1">
        <f ca="1">D319+RANDBETWEEN(1,5)</f>
        <v>45224</v>
      </c>
      <c r="F319" s="1">
        <f ca="1">IF(D319&lt;Planilha2!$A$1, D319, "")</f>
        <v>45219</v>
      </c>
      <c r="G319" s="1">
        <f ca="1">IF(E319&lt;Planilha2!$A$1, E319, "")</f>
        <v>45224</v>
      </c>
      <c r="H319" t="str">
        <f ca="1">VLOOKUP(RANDBETWEEN(1, 3), Planilha2!$B$5:$I$32, 6)</f>
        <v>Bruno Gomes</v>
      </c>
      <c r="I319" t="s">
        <v>95</v>
      </c>
      <c r="J319">
        <f t="shared" ca="1" si="157"/>
        <v>5</v>
      </c>
      <c r="K319" t="str">
        <f t="shared" ref="K319:N319" si="162">K318</f>
        <v>2 - Cadeia Produtiva</v>
      </c>
      <c r="L319" t="str">
        <f t="shared" si="162"/>
        <v>Culturas — parte 7</v>
      </c>
      <c r="M319" t="str">
        <f t="shared" ca="1" si="162"/>
        <v>Gustavo Barbosa</v>
      </c>
      <c r="N319" t="str">
        <f t="shared" ca="1" si="162"/>
        <v>CONCLUÍDA</v>
      </c>
    </row>
    <row r="320" spans="1:14" x14ac:dyDescent="0.3">
      <c r="A320" t="s">
        <v>138</v>
      </c>
      <c r="B320" t="str">
        <f t="shared" si="158"/>
        <v>AGR25</v>
      </c>
      <c r="C320" t="s">
        <v>18</v>
      </c>
      <c r="D320" s="1">
        <f ca="1">E314+RANDBETWEEN(3,14)</f>
        <v>45208</v>
      </c>
      <c r="E320" s="1">
        <f ca="1">D320</f>
        <v>45208</v>
      </c>
      <c r="F320" s="1">
        <f ca="1">IF(D320&lt;Planilha2!$A$1, D320, "")</f>
        <v>45208</v>
      </c>
      <c r="G320" s="1">
        <f ca="1">IF(E320&lt;Planilha2!$A$1, E320, "")</f>
        <v>45208</v>
      </c>
      <c r="H320" t="str">
        <f ca="1">VLOOKUP(RANDBETWEEN(1, 2), Planilha2!$B$5:$I$32, 7)</f>
        <v>Gabriela Lima</v>
      </c>
      <c r="I320" t="s">
        <v>96</v>
      </c>
      <c r="J320">
        <f t="shared" ca="1" si="157"/>
        <v>0</v>
      </c>
      <c r="K320" t="str">
        <f t="shared" ref="K320:N320" si="163">K319</f>
        <v>2 - Cadeia Produtiva</v>
      </c>
      <c r="L320" t="str">
        <f t="shared" si="163"/>
        <v>Culturas — parte 7</v>
      </c>
      <c r="M320" t="str">
        <f t="shared" ca="1" si="163"/>
        <v>Gustavo Barbosa</v>
      </c>
      <c r="N320" t="str">
        <f t="shared" ca="1" si="163"/>
        <v>CONCLUÍDA</v>
      </c>
    </row>
    <row r="321" spans="1:14" x14ac:dyDescent="0.3">
      <c r="A321" t="s">
        <v>138</v>
      </c>
      <c r="B321" t="str">
        <f t="shared" si="158"/>
        <v>AGR25</v>
      </c>
      <c r="C321" t="s">
        <v>19</v>
      </c>
      <c r="D321" s="1">
        <f ca="1">E320+RANDBETWEEN(7,21)</f>
        <v>45218</v>
      </c>
      <c r="E321" s="1">
        <f ca="1">D321+RANDBETWEEN(1,3)</f>
        <v>45221</v>
      </c>
      <c r="F321" s="1">
        <f ca="1">IF(D321&lt;Planilha2!$A$1, D321, "")</f>
        <v>45218</v>
      </c>
      <c r="G321" s="1">
        <f ca="1">IF(E321&lt;Planilha2!$A$1, E321, "")</f>
        <v>45221</v>
      </c>
      <c r="H321" t="str">
        <f ca="1">VLOOKUP(RANDBETWEEN(1, 3), Planilha2!$B$5:$I$32, 8)</f>
        <v>Eduardo Carvalho</v>
      </c>
      <c r="I321" t="s">
        <v>94</v>
      </c>
      <c r="J321">
        <f t="shared" ca="1" si="157"/>
        <v>3</v>
      </c>
      <c r="K321" t="str">
        <f t="shared" ref="K321:N321" si="164">K320</f>
        <v>2 - Cadeia Produtiva</v>
      </c>
      <c r="L321" t="str">
        <f t="shared" si="164"/>
        <v>Culturas — parte 7</v>
      </c>
      <c r="M321" t="str">
        <f t="shared" ca="1" si="164"/>
        <v>Gustavo Barbosa</v>
      </c>
      <c r="N321" t="str">
        <f t="shared" ca="1" si="164"/>
        <v>CONCLUÍDA</v>
      </c>
    </row>
    <row r="322" spans="1:14" x14ac:dyDescent="0.3">
      <c r="A322" t="s">
        <v>138</v>
      </c>
      <c r="B322" t="str">
        <f t="shared" si="158"/>
        <v>AGR25</v>
      </c>
      <c r="C322" t="s">
        <v>20</v>
      </c>
      <c r="D322" s="1">
        <f ca="1">E321</f>
        <v>45221</v>
      </c>
      <c r="E322" s="1">
        <f ca="1">D322+RANDBETWEEN(1,3)</f>
        <v>45223</v>
      </c>
      <c r="F322" s="1">
        <f ca="1">IF(D322&lt;Planilha2!$A$1, D322, "")</f>
        <v>45221</v>
      </c>
      <c r="G322" s="1">
        <f ca="1">IF(E322&lt;Planilha2!$A$1, E322, "")</f>
        <v>45223</v>
      </c>
      <c r="H322" t="str">
        <f ca="1">H318</f>
        <v>Maria Santos</v>
      </c>
      <c r="I322" t="s">
        <v>91</v>
      </c>
      <c r="J322">
        <f t="shared" ca="1" si="157"/>
        <v>2</v>
      </c>
      <c r="K322" t="str">
        <f t="shared" ref="K322:N322" si="165">K321</f>
        <v>2 - Cadeia Produtiva</v>
      </c>
      <c r="L322" t="str">
        <f t="shared" si="165"/>
        <v>Culturas — parte 7</v>
      </c>
      <c r="M322" t="str">
        <f t="shared" ca="1" si="165"/>
        <v>Gustavo Barbosa</v>
      </c>
      <c r="N322" t="str">
        <f t="shared" ca="1" si="165"/>
        <v>CONCLUÍDA</v>
      </c>
    </row>
    <row r="323" spans="1:14" x14ac:dyDescent="0.3">
      <c r="A323" t="s">
        <v>138</v>
      </c>
      <c r="B323" t="str">
        <f t="shared" si="158"/>
        <v>AGR25</v>
      </c>
      <c r="C323" t="s">
        <v>21</v>
      </c>
      <c r="D323" s="1">
        <f ca="1">E322</f>
        <v>45223</v>
      </c>
      <c r="E323" s="1">
        <f ca="1">D323+RANDBETWEEN(0,3)</f>
        <v>45226</v>
      </c>
      <c r="F323" s="1">
        <f ca="1">IF(D323&lt;Planilha2!$A$1, D323, "")</f>
        <v>45223</v>
      </c>
      <c r="G323" s="1">
        <f ca="1">IF(E323&lt;Planilha2!$A$1, E323, "")</f>
        <v>45226</v>
      </c>
      <c r="H323" t="str">
        <f ca="1">H321</f>
        <v>Eduardo Carvalho</v>
      </c>
      <c r="I323" t="s">
        <v>94</v>
      </c>
      <c r="J323">
        <f t="shared" ca="1" si="157"/>
        <v>3</v>
      </c>
      <c r="K323" t="str">
        <f t="shared" ref="K323:N323" si="166">K322</f>
        <v>2 - Cadeia Produtiva</v>
      </c>
      <c r="L323" t="str">
        <f t="shared" si="166"/>
        <v>Culturas — parte 7</v>
      </c>
      <c r="M323" t="str">
        <f t="shared" ca="1" si="166"/>
        <v>Gustavo Barbosa</v>
      </c>
      <c r="N323" t="str">
        <f t="shared" ca="1" si="166"/>
        <v>CONCLUÍDA</v>
      </c>
    </row>
    <row r="324" spans="1:14" x14ac:dyDescent="0.3">
      <c r="A324" t="s">
        <v>138</v>
      </c>
      <c r="B324" t="str">
        <f t="shared" si="158"/>
        <v>AGR25</v>
      </c>
      <c r="C324" t="s">
        <v>22</v>
      </c>
      <c r="D324" s="1">
        <f ca="1">E323</f>
        <v>45226</v>
      </c>
      <c r="E324" s="1">
        <f ca="1">D324+RANDBETWEEN(0,3)</f>
        <v>45229</v>
      </c>
      <c r="F324" s="1">
        <f ca="1">IF(D324&lt;Planilha2!$A$1, D324, "")</f>
        <v>45226</v>
      </c>
      <c r="G324" s="1">
        <f ca="1">IF(E324&lt;Planilha2!$A$1, E324, "")</f>
        <v>45229</v>
      </c>
      <c r="H324" t="str">
        <f ca="1">H322</f>
        <v>Maria Santos</v>
      </c>
      <c r="I324" t="s">
        <v>91</v>
      </c>
      <c r="J324">
        <f t="shared" ca="1" si="157"/>
        <v>3</v>
      </c>
      <c r="K324" t="str">
        <f t="shared" ref="K324:N324" si="167">K323</f>
        <v>2 - Cadeia Produtiva</v>
      </c>
      <c r="L324" t="str">
        <f t="shared" si="167"/>
        <v>Culturas — parte 7</v>
      </c>
      <c r="M324" t="str">
        <f t="shared" ca="1" si="167"/>
        <v>Gustavo Barbosa</v>
      </c>
      <c r="N324" t="str">
        <f t="shared" ca="1" si="167"/>
        <v>CONCLUÍDA</v>
      </c>
    </row>
    <row r="325" spans="1:14" x14ac:dyDescent="0.3">
      <c r="A325" t="s">
        <v>138</v>
      </c>
      <c r="B325" t="str">
        <f t="shared" si="158"/>
        <v>AGR25</v>
      </c>
      <c r="C325" t="s">
        <v>23</v>
      </c>
      <c r="D325" s="1">
        <f ca="1">E324</f>
        <v>45229</v>
      </c>
      <c r="E325" s="1">
        <f ca="1">D325+RANDBETWEEN(1,3)</f>
        <v>45230</v>
      </c>
      <c r="F325" s="1">
        <f ca="1">IF(D325&lt;Planilha2!$A$1, D325, "")</f>
        <v>45229</v>
      </c>
      <c r="G325" s="1">
        <f ca="1">IF(E325&lt;Planilha2!$A$1, E325, "")</f>
        <v>45230</v>
      </c>
      <c r="H325" t="str">
        <f ca="1">H319</f>
        <v>Bruno Gomes</v>
      </c>
      <c r="I325" t="s">
        <v>95</v>
      </c>
      <c r="J325">
        <f t="shared" ca="1" si="157"/>
        <v>1</v>
      </c>
      <c r="K325" t="str">
        <f t="shared" ref="K325:N325" si="168">K324</f>
        <v>2 - Cadeia Produtiva</v>
      </c>
      <c r="L325" t="str">
        <f t="shared" si="168"/>
        <v>Culturas — parte 7</v>
      </c>
      <c r="M325" t="str">
        <f t="shared" ca="1" si="168"/>
        <v>Gustavo Barbosa</v>
      </c>
      <c r="N325" t="str">
        <f t="shared" ca="1" si="168"/>
        <v>CONCLUÍDA</v>
      </c>
    </row>
    <row r="326" spans="1:14" x14ac:dyDescent="0.3">
      <c r="A326" t="s">
        <v>138</v>
      </c>
      <c r="B326" t="str">
        <f t="shared" si="158"/>
        <v>AGR25</v>
      </c>
      <c r="C326" t="s">
        <v>24</v>
      </c>
      <c r="D326" s="1">
        <f ca="1">E325</f>
        <v>45230</v>
      </c>
      <c r="E326" s="1">
        <f ca="1">D326+RANDBETWEEN(0,3)</f>
        <v>45233</v>
      </c>
      <c r="F326" s="1">
        <f ca="1">IF(D326&lt;Planilha2!$A$1, D326, "")</f>
        <v>45230</v>
      </c>
      <c r="G326" s="1">
        <f ca="1">IF(E326&lt;Planilha2!$A$1, E326, "")</f>
        <v>45233</v>
      </c>
      <c r="H326" t="str">
        <f ca="1">H324</f>
        <v>Maria Santos</v>
      </c>
      <c r="I326" t="s">
        <v>91</v>
      </c>
      <c r="J326">
        <f t="shared" ca="1" si="157"/>
        <v>3</v>
      </c>
      <c r="K326" t="str">
        <f t="shared" ref="K326:N326" si="169">K325</f>
        <v>2 - Cadeia Produtiva</v>
      </c>
      <c r="L326" t="str">
        <f t="shared" si="169"/>
        <v>Culturas — parte 7</v>
      </c>
      <c r="M326" t="str">
        <f t="shared" ca="1" si="169"/>
        <v>Gustavo Barbosa</v>
      </c>
      <c r="N326" t="str">
        <f t="shared" ca="1" si="169"/>
        <v>CONCLUÍDA</v>
      </c>
    </row>
    <row r="327" spans="1:14" x14ac:dyDescent="0.3">
      <c r="A327" t="s">
        <v>138</v>
      </c>
      <c r="B327" t="s">
        <v>154</v>
      </c>
      <c r="C327" t="s">
        <v>12</v>
      </c>
      <c r="D327" s="1">
        <f ca="1">E314+7</f>
        <v>45212</v>
      </c>
      <c r="E327" s="1">
        <f ca="1">D327+RANDBETWEEN(7,14)</f>
        <v>45222</v>
      </c>
      <c r="F327" s="1">
        <f ca="1">IF(D327&lt;Planilha2!$A$1, D327, "")</f>
        <v>45212</v>
      </c>
      <c r="G327" s="1">
        <f ca="1">IF(E327&lt;Planilha2!$A$1, E327, "")</f>
        <v>45222</v>
      </c>
      <c r="H327" t="str">
        <f ca="1">H314</f>
        <v>Gustavo Barbosa</v>
      </c>
      <c r="I327" t="s">
        <v>8</v>
      </c>
      <c r="J327">
        <f ca="1">E327-D327</f>
        <v>10</v>
      </c>
      <c r="K327" t="str">
        <f t="shared" ref="K327:N327" si="170">K326</f>
        <v>2 - Cadeia Produtiva</v>
      </c>
      <c r="L327" t="s">
        <v>252</v>
      </c>
      <c r="M327" t="str">
        <f ca="1">H327</f>
        <v>Gustavo Barbosa</v>
      </c>
      <c r="N327" t="str" cm="1">
        <f t="array" aca="1" ref="N327" ca="1">_xlfn.IFS(COUNTBLANK(G327:G339)=13,"PENDENTE", COUNTBLANK(G327:G339)&gt;0,"EM ANDAMENTO", COUNTBLANK(G327:G339)=0,"CONCLUÍDA")</f>
        <v>CONCLUÍDA</v>
      </c>
    </row>
    <row r="328" spans="1:14" x14ac:dyDescent="0.3">
      <c r="A328" t="s">
        <v>138</v>
      </c>
      <c r="B328" t="str">
        <f>B327</f>
        <v>AGR26</v>
      </c>
      <c r="C328" t="s">
        <v>13</v>
      </c>
      <c r="D328" s="1">
        <f ca="1">E327</f>
        <v>45222</v>
      </c>
      <c r="E328" s="1">
        <f ca="1">D328+RANDBETWEEN(1,4)</f>
        <v>45223</v>
      </c>
      <c r="F328" s="1">
        <f ca="1">IF(D328&lt;Planilha2!$A$1, D328, "")</f>
        <v>45222</v>
      </c>
      <c r="G328" s="1">
        <f ca="1">IF(E328&lt;Planilha2!$A$1, E328, "")</f>
        <v>45223</v>
      </c>
      <c r="H328" t="str">
        <f ca="1">H315</f>
        <v>Maria Santos</v>
      </c>
      <c r="I328" t="s">
        <v>91</v>
      </c>
      <c r="J328">
        <f t="shared" ref="J328:J339" ca="1" si="171">E328-D328</f>
        <v>1</v>
      </c>
      <c r="K328" t="str">
        <f t="shared" ref="K328:N328" si="172">K327</f>
        <v>2 - Cadeia Produtiva</v>
      </c>
      <c r="L328" t="str">
        <f>L327</f>
        <v>Culturas — parte 8</v>
      </c>
      <c r="M328" t="str">
        <f ca="1">M327</f>
        <v>Gustavo Barbosa</v>
      </c>
      <c r="N328" t="str">
        <f ca="1">N327</f>
        <v>CONCLUÍDA</v>
      </c>
    </row>
    <row r="329" spans="1:14" x14ac:dyDescent="0.3">
      <c r="A329" t="s">
        <v>138</v>
      </c>
      <c r="B329" t="str">
        <f t="shared" ref="B329:B339" si="173">B328</f>
        <v>AGR26</v>
      </c>
      <c r="C329" t="s">
        <v>14</v>
      </c>
      <c r="D329" s="1">
        <f ca="1">E328</f>
        <v>45223</v>
      </c>
      <c r="E329" s="1">
        <f ca="1">D329+RANDBETWEEN(0,3)</f>
        <v>45226</v>
      </c>
      <c r="F329" s="1">
        <f ca="1">IF(D329&lt;Planilha2!$A$1, D329, "")</f>
        <v>45223</v>
      </c>
      <c r="G329" s="1">
        <f ca="1">IF(E329&lt;Planilha2!$A$1, E329, "")</f>
        <v>45226</v>
      </c>
      <c r="H329" t="str">
        <f ca="1">VLOOKUP(RANDBETWEEN(1, 2), Planilha2!$B$5:$I$32, 4)</f>
        <v>Pedro Rodrigues</v>
      </c>
      <c r="I329" t="s">
        <v>92</v>
      </c>
      <c r="J329">
        <f t="shared" ca="1" si="171"/>
        <v>3</v>
      </c>
      <c r="K329" t="str">
        <f t="shared" ref="K329:N329" si="174">K328</f>
        <v>2 - Cadeia Produtiva</v>
      </c>
      <c r="L329" t="str">
        <f t="shared" si="174"/>
        <v>Culturas — parte 8</v>
      </c>
      <c r="M329" t="str">
        <f t="shared" ca="1" si="174"/>
        <v>Gustavo Barbosa</v>
      </c>
      <c r="N329" t="str">
        <f t="shared" ca="1" si="174"/>
        <v>CONCLUÍDA</v>
      </c>
    </row>
    <row r="330" spans="1:14" x14ac:dyDescent="0.3">
      <c r="A330" t="s">
        <v>138</v>
      </c>
      <c r="B330" t="str">
        <f t="shared" si="173"/>
        <v>AGR26</v>
      </c>
      <c r="C330" t="s">
        <v>15</v>
      </c>
      <c r="D330" s="1">
        <f ca="1">E329</f>
        <v>45226</v>
      </c>
      <c r="E330" s="1">
        <f ca="1">D330+RANDBETWEEN(3,7)</f>
        <v>45230</v>
      </c>
      <c r="F330" s="1">
        <f ca="1">IF(D330&lt;Planilha2!$A$1, D330, "")</f>
        <v>45226</v>
      </c>
      <c r="G330" s="1">
        <f ca="1">IF(E330&lt;Planilha2!$A$1, E330, "")</f>
        <v>45230</v>
      </c>
      <c r="H330" t="str">
        <f ca="1">VLOOKUP(RANDBETWEEN(1, 3), Planilha2!$B$5:$I$32, 5)</f>
        <v>Gustavo Pereira</v>
      </c>
      <c r="I330" t="s">
        <v>93</v>
      </c>
      <c r="J330">
        <f t="shared" ca="1" si="171"/>
        <v>4</v>
      </c>
      <c r="K330" t="str">
        <f t="shared" ref="K330:N330" si="175">K329</f>
        <v>2 - Cadeia Produtiva</v>
      </c>
      <c r="L330" t="str">
        <f t="shared" si="175"/>
        <v>Culturas — parte 8</v>
      </c>
      <c r="M330" t="str">
        <f t="shared" ca="1" si="175"/>
        <v>Gustavo Barbosa</v>
      </c>
      <c r="N330" t="str">
        <f t="shared" ca="1" si="175"/>
        <v>CONCLUÍDA</v>
      </c>
    </row>
    <row r="331" spans="1:14" x14ac:dyDescent="0.3">
      <c r="A331" t="s">
        <v>138</v>
      </c>
      <c r="B331" t="str">
        <f t="shared" si="173"/>
        <v>AGR26</v>
      </c>
      <c r="C331" t="s">
        <v>16</v>
      </c>
      <c r="D331" s="1">
        <f ca="1">E330</f>
        <v>45230</v>
      </c>
      <c r="E331" s="1">
        <f ca="1">D331+RANDBETWEEN(0,3)</f>
        <v>45232</v>
      </c>
      <c r="F331" s="1">
        <f ca="1">IF(D331&lt;Planilha2!$A$1, D331, "")</f>
        <v>45230</v>
      </c>
      <c r="G331" s="1">
        <f ca="1">IF(E331&lt;Planilha2!$A$1, E331, "")</f>
        <v>45232</v>
      </c>
      <c r="H331" t="str">
        <f ca="1">H328</f>
        <v>Maria Santos</v>
      </c>
      <c r="I331" t="s">
        <v>91</v>
      </c>
      <c r="J331">
        <f t="shared" ca="1" si="171"/>
        <v>2</v>
      </c>
      <c r="K331" t="str">
        <f t="shared" ref="K331:N331" si="176">K330</f>
        <v>2 - Cadeia Produtiva</v>
      </c>
      <c r="L331" t="str">
        <f t="shared" si="176"/>
        <v>Culturas — parte 8</v>
      </c>
      <c r="M331" t="str">
        <f t="shared" ca="1" si="176"/>
        <v>Gustavo Barbosa</v>
      </c>
      <c r="N331" t="str">
        <f t="shared" ca="1" si="176"/>
        <v>CONCLUÍDA</v>
      </c>
    </row>
    <row r="332" spans="1:14" x14ac:dyDescent="0.3">
      <c r="A332" t="s">
        <v>138</v>
      </c>
      <c r="B332" t="str">
        <f t="shared" si="173"/>
        <v>AGR26</v>
      </c>
      <c r="C332" t="s">
        <v>17</v>
      </c>
      <c r="D332" s="1">
        <f ca="1">E331</f>
        <v>45232</v>
      </c>
      <c r="E332" s="1">
        <f ca="1">D332+RANDBETWEEN(1,5)</f>
        <v>45236</v>
      </c>
      <c r="F332" s="1">
        <f ca="1">IF(D332&lt;Planilha2!$A$1, D332, "")</f>
        <v>45232</v>
      </c>
      <c r="G332" s="1">
        <f ca="1">IF(E332&lt;Planilha2!$A$1, E332, "")</f>
        <v>45236</v>
      </c>
      <c r="H332" t="str">
        <f ca="1">VLOOKUP(RANDBETWEEN(1, 3), Planilha2!$B$5:$I$32, 6)</f>
        <v>Mariana Alves</v>
      </c>
      <c r="I332" t="s">
        <v>95</v>
      </c>
      <c r="J332">
        <f t="shared" ca="1" si="171"/>
        <v>4</v>
      </c>
      <c r="K332" t="str">
        <f t="shared" ref="K332:N332" si="177">K331</f>
        <v>2 - Cadeia Produtiva</v>
      </c>
      <c r="L332" t="str">
        <f t="shared" si="177"/>
        <v>Culturas — parte 8</v>
      </c>
      <c r="M332" t="str">
        <f t="shared" ca="1" si="177"/>
        <v>Gustavo Barbosa</v>
      </c>
      <c r="N332" t="str">
        <f t="shared" ca="1" si="177"/>
        <v>CONCLUÍDA</v>
      </c>
    </row>
    <row r="333" spans="1:14" x14ac:dyDescent="0.3">
      <c r="A333" t="s">
        <v>138</v>
      </c>
      <c r="B333" t="str">
        <f t="shared" si="173"/>
        <v>AGR26</v>
      </c>
      <c r="C333" t="s">
        <v>18</v>
      </c>
      <c r="D333" s="1">
        <f ca="1">E327+RANDBETWEEN(3,14)</f>
        <v>45229</v>
      </c>
      <c r="E333" s="1">
        <f ca="1">D333</f>
        <v>45229</v>
      </c>
      <c r="F333" s="1">
        <f ca="1">IF(D333&lt;Planilha2!$A$1, D333, "")</f>
        <v>45229</v>
      </c>
      <c r="G333" s="1">
        <f ca="1">IF(E333&lt;Planilha2!$A$1, E333, "")</f>
        <v>45229</v>
      </c>
      <c r="H333" t="str">
        <f ca="1">VLOOKUP(RANDBETWEEN(1, 2), Planilha2!$B$5:$I$32, 7)</f>
        <v>Gabriela Lima</v>
      </c>
      <c r="I333" t="s">
        <v>96</v>
      </c>
      <c r="J333">
        <f t="shared" ca="1" si="171"/>
        <v>0</v>
      </c>
      <c r="K333" t="str">
        <f t="shared" ref="K333:N333" si="178">K332</f>
        <v>2 - Cadeia Produtiva</v>
      </c>
      <c r="L333" t="str">
        <f t="shared" si="178"/>
        <v>Culturas — parte 8</v>
      </c>
      <c r="M333" t="str">
        <f t="shared" ca="1" si="178"/>
        <v>Gustavo Barbosa</v>
      </c>
      <c r="N333" t="str">
        <f t="shared" ca="1" si="178"/>
        <v>CONCLUÍDA</v>
      </c>
    </row>
    <row r="334" spans="1:14" x14ac:dyDescent="0.3">
      <c r="A334" t="s">
        <v>138</v>
      </c>
      <c r="B334" t="str">
        <f t="shared" si="173"/>
        <v>AGR26</v>
      </c>
      <c r="C334" t="s">
        <v>19</v>
      </c>
      <c r="D334" s="1">
        <f ca="1">E333+RANDBETWEEN(7,21)</f>
        <v>45240</v>
      </c>
      <c r="E334" s="1">
        <f ca="1">D334+RANDBETWEEN(1,3)</f>
        <v>45242</v>
      </c>
      <c r="F334" s="1">
        <f ca="1">IF(D334&lt;Planilha2!$A$1, D334, "")</f>
        <v>45240</v>
      </c>
      <c r="G334" s="1">
        <f ca="1">IF(E334&lt;Planilha2!$A$1, E334, "")</f>
        <v>45242</v>
      </c>
      <c r="H334" t="str">
        <f ca="1">VLOOKUP(RANDBETWEEN(1, 3), Planilha2!$B$5:$I$32, 8)</f>
        <v>Larissa Martins</v>
      </c>
      <c r="I334" t="s">
        <v>94</v>
      </c>
      <c r="J334">
        <f t="shared" ca="1" si="171"/>
        <v>2</v>
      </c>
      <c r="K334" t="str">
        <f t="shared" ref="K334:N334" si="179">K333</f>
        <v>2 - Cadeia Produtiva</v>
      </c>
      <c r="L334" t="str">
        <f t="shared" si="179"/>
        <v>Culturas — parte 8</v>
      </c>
      <c r="M334" t="str">
        <f t="shared" ca="1" si="179"/>
        <v>Gustavo Barbosa</v>
      </c>
      <c r="N334" t="str">
        <f t="shared" ca="1" si="179"/>
        <v>CONCLUÍDA</v>
      </c>
    </row>
    <row r="335" spans="1:14" x14ac:dyDescent="0.3">
      <c r="A335" t="s">
        <v>138</v>
      </c>
      <c r="B335" t="str">
        <f t="shared" si="173"/>
        <v>AGR26</v>
      </c>
      <c r="C335" t="s">
        <v>20</v>
      </c>
      <c r="D335" s="1">
        <f ca="1">E334</f>
        <v>45242</v>
      </c>
      <c r="E335" s="1">
        <f ca="1">D335+RANDBETWEEN(1,3)</f>
        <v>45243</v>
      </c>
      <c r="F335" s="1">
        <f ca="1">IF(D335&lt;Planilha2!$A$1, D335, "")</f>
        <v>45242</v>
      </c>
      <c r="G335" s="1">
        <f ca="1">IF(E335&lt;Planilha2!$A$1, E335, "")</f>
        <v>45243</v>
      </c>
      <c r="H335" t="str">
        <f ca="1">H331</f>
        <v>Maria Santos</v>
      </c>
      <c r="I335" t="s">
        <v>91</v>
      </c>
      <c r="J335">
        <f t="shared" ca="1" si="171"/>
        <v>1</v>
      </c>
      <c r="K335" t="str">
        <f t="shared" ref="K335:N335" si="180">K334</f>
        <v>2 - Cadeia Produtiva</v>
      </c>
      <c r="L335" t="str">
        <f t="shared" si="180"/>
        <v>Culturas — parte 8</v>
      </c>
      <c r="M335" t="str">
        <f t="shared" ca="1" si="180"/>
        <v>Gustavo Barbosa</v>
      </c>
      <c r="N335" t="str">
        <f t="shared" ca="1" si="180"/>
        <v>CONCLUÍDA</v>
      </c>
    </row>
    <row r="336" spans="1:14" x14ac:dyDescent="0.3">
      <c r="A336" t="s">
        <v>138</v>
      </c>
      <c r="B336" t="str">
        <f t="shared" si="173"/>
        <v>AGR26</v>
      </c>
      <c r="C336" t="s">
        <v>21</v>
      </c>
      <c r="D336" s="1">
        <f ca="1">E335</f>
        <v>45243</v>
      </c>
      <c r="E336" s="1">
        <f ca="1">D336+RANDBETWEEN(0,3)</f>
        <v>45246</v>
      </c>
      <c r="F336" s="1">
        <f ca="1">IF(D336&lt;Planilha2!$A$1, D336, "")</f>
        <v>45243</v>
      </c>
      <c r="G336" s="1">
        <f ca="1">IF(E336&lt;Planilha2!$A$1, E336, "")</f>
        <v>45246</v>
      </c>
      <c r="H336" t="str">
        <f ca="1">H334</f>
        <v>Larissa Martins</v>
      </c>
      <c r="I336" t="s">
        <v>94</v>
      </c>
      <c r="J336">
        <f t="shared" ca="1" si="171"/>
        <v>3</v>
      </c>
      <c r="K336" t="str">
        <f t="shared" ref="K336:N336" si="181">K335</f>
        <v>2 - Cadeia Produtiva</v>
      </c>
      <c r="L336" t="str">
        <f t="shared" si="181"/>
        <v>Culturas — parte 8</v>
      </c>
      <c r="M336" t="str">
        <f t="shared" ca="1" si="181"/>
        <v>Gustavo Barbosa</v>
      </c>
      <c r="N336" t="str">
        <f t="shared" ca="1" si="181"/>
        <v>CONCLUÍDA</v>
      </c>
    </row>
    <row r="337" spans="1:14" x14ac:dyDescent="0.3">
      <c r="A337" t="s">
        <v>138</v>
      </c>
      <c r="B337" t="str">
        <f t="shared" si="173"/>
        <v>AGR26</v>
      </c>
      <c r="C337" t="s">
        <v>22</v>
      </c>
      <c r="D337" s="1">
        <f ca="1">E336</f>
        <v>45246</v>
      </c>
      <c r="E337" s="1">
        <f ca="1">D337+RANDBETWEEN(0,3)</f>
        <v>45248</v>
      </c>
      <c r="F337" s="1">
        <f ca="1">IF(D337&lt;Planilha2!$A$1, D337, "")</f>
        <v>45246</v>
      </c>
      <c r="G337" s="1">
        <f ca="1">IF(E337&lt;Planilha2!$A$1, E337, "")</f>
        <v>45248</v>
      </c>
      <c r="H337" t="str">
        <f ca="1">H335</f>
        <v>Maria Santos</v>
      </c>
      <c r="I337" t="s">
        <v>91</v>
      </c>
      <c r="J337">
        <f t="shared" ca="1" si="171"/>
        <v>2</v>
      </c>
      <c r="K337" t="str">
        <f t="shared" ref="K337:N337" si="182">K336</f>
        <v>2 - Cadeia Produtiva</v>
      </c>
      <c r="L337" t="str">
        <f t="shared" si="182"/>
        <v>Culturas — parte 8</v>
      </c>
      <c r="M337" t="str">
        <f t="shared" ca="1" si="182"/>
        <v>Gustavo Barbosa</v>
      </c>
      <c r="N337" t="str">
        <f t="shared" ca="1" si="182"/>
        <v>CONCLUÍDA</v>
      </c>
    </row>
    <row r="338" spans="1:14" x14ac:dyDescent="0.3">
      <c r="A338" t="s">
        <v>138</v>
      </c>
      <c r="B338" t="str">
        <f t="shared" si="173"/>
        <v>AGR26</v>
      </c>
      <c r="C338" t="s">
        <v>23</v>
      </c>
      <c r="D338" s="1">
        <f ca="1">E337</f>
        <v>45248</v>
      </c>
      <c r="E338" s="1">
        <f ca="1">D338+RANDBETWEEN(1,3)</f>
        <v>45251</v>
      </c>
      <c r="F338" s="1">
        <f ca="1">IF(D338&lt;Planilha2!$A$1, D338, "")</f>
        <v>45248</v>
      </c>
      <c r="G338" s="1">
        <f ca="1">IF(E338&lt;Planilha2!$A$1, E338, "")</f>
        <v>45251</v>
      </c>
      <c r="H338" t="str">
        <f ca="1">H332</f>
        <v>Mariana Alves</v>
      </c>
      <c r="I338" t="s">
        <v>95</v>
      </c>
      <c r="J338">
        <f t="shared" ca="1" si="171"/>
        <v>3</v>
      </c>
      <c r="K338" t="str">
        <f t="shared" ref="K338:N338" si="183">K337</f>
        <v>2 - Cadeia Produtiva</v>
      </c>
      <c r="L338" t="str">
        <f t="shared" si="183"/>
        <v>Culturas — parte 8</v>
      </c>
      <c r="M338" t="str">
        <f t="shared" ca="1" si="183"/>
        <v>Gustavo Barbosa</v>
      </c>
      <c r="N338" t="str">
        <f t="shared" ca="1" si="183"/>
        <v>CONCLUÍDA</v>
      </c>
    </row>
    <row r="339" spans="1:14" x14ac:dyDescent="0.3">
      <c r="A339" t="s">
        <v>138</v>
      </c>
      <c r="B339" t="str">
        <f t="shared" si="173"/>
        <v>AGR26</v>
      </c>
      <c r="C339" t="s">
        <v>24</v>
      </c>
      <c r="D339" s="1">
        <f ca="1">E338</f>
        <v>45251</v>
      </c>
      <c r="E339" s="1">
        <f ca="1">D339+RANDBETWEEN(0,3)</f>
        <v>45254</v>
      </c>
      <c r="F339" s="1">
        <f ca="1">IF(D339&lt;Planilha2!$A$1, D339, "")</f>
        <v>45251</v>
      </c>
      <c r="G339" s="1">
        <f ca="1">IF(E339&lt;Planilha2!$A$1, E339, "")</f>
        <v>45254</v>
      </c>
      <c r="H339" t="str">
        <f ca="1">H337</f>
        <v>Maria Santos</v>
      </c>
      <c r="I339" t="s">
        <v>91</v>
      </c>
      <c r="J339">
        <f t="shared" ca="1" si="171"/>
        <v>3</v>
      </c>
      <c r="K339" t="str">
        <f t="shared" ref="K339:N339" si="184">K338</f>
        <v>2 - Cadeia Produtiva</v>
      </c>
      <c r="L339" t="str">
        <f t="shared" si="184"/>
        <v>Culturas — parte 8</v>
      </c>
      <c r="M339" t="str">
        <f t="shared" ca="1" si="184"/>
        <v>Gustavo Barbosa</v>
      </c>
      <c r="N339" t="str">
        <f t="shared" ca="1" si="184"/>
        <v>CONCLUÍDA</v>
      </c>
    </row>
    <row r="340" spans="1:14" x14ac:dyDescent="0.3">
      <c r="A340" t="s">
        <v>138</v>
      </c>
      <c r="B340" t="s">
        <v>155</v>
      </c>
      <c r="C340" t="s">
        <v>12</v>
      </c>
      <c r="D340" s="1">
        <f ca="1">E327+RANDBETWEEN(3,7)</f>
        <v>45225</v>
      </c>
      <c r="E340" s="1">
        <f ca="1">D340+RANDBETWEEN(7,14)</f>
        <v>45235</v>
      </c>
      <c r="F340" s="1">
        <f ca="1">IF(D340&lt;Planilha2!$A$1, D340, "")</f>
        <v>45225</v>
      </c>
      <c r="G340" s="1">
        <f ca="1">IF(E340&lt;Planilha2!$A$1, E340, "")</f>
        <v>45235</v>
      </c>
      <c r="H340" t="str">
        <f ca="1">H327</f>
        <v>Gustavo Barbosa</v>
      </c>
      <c r="I340" t="s">
        <v>8</v>
      </c>
      <c r="J340">
        <f ca="1">E340-D340</f>
        <v>10</v>
      </c>
      <c r="K340" t="str">
        <f t="shared" ref="K340:N340" si="185">K339</f>
        <v>2 - Cadeia Produtiva</v>
      </c>
      <c r="L340" t="s">
        <v>251</v>
      </c>
      <c r="M340" t="str">
        <f ca="1">H340</f>
        <v>Gustavo Barbosa</v>
      </c>
      <c r="N340" t="str" cm="1">
        <f t="array" aca="1" ref="N340" ca="1">_xlfn.IFS(COUNTBLANK(G340:G352)=13,"PENDENTE", COUNTBLANK(G340:G352)&gt;0,"EM ANDAMENTO", COUNTBLANK(G340:G352)=0,"CONCLUÍDA")</f>
        <v>CONCLUÍDA</v>
      </c>
    </row>
    <row r="341" spans="1:14" x14ac:dyDescent="0.3">
      <c r="A341" t="s">
        <v>138</v>
      </c>
      <c r="B341" t="str">
        <f>B340</f>
        <v>AGR27</v>
      </c>
      <c r="C341" t="s">
        <v>13</v>
      </c>
      <c r="D341" s="1">
        <f ca="1">E340</f>
        <v>45235</v>
      </c>
      <c r="E341" s="1">
        <f ca="1">D341+RANDBETWEEN(1,4)</f>
        <v>45236</v>
      </c>
      <c r="F341" s="1">
        <f ca="1">IF(D341&lt;Planilha2!$A$1, D341, "")</f>
        <v>45235</v>
      </c>
      <c r="G341" s="1">
        <f ca="1">IF(E341&lt;Planilha2!$A$1, E341, "")</f>
        <v>45236</v>
      </c>
      <c r="H341" t="str">
        <f ca="1">H328</f>
        <v>Maria Santos</v>
      </c>
      <c r="I341" t="s">
        <v>91</v>
      </c>
      <c r="J341">
        <f t="shared" ref="J341:J352" ca="1" si="186">E341-D341</f>
        <v>1</v>
      </c>
      <c r="K341" t="str">
        <f t="shared" ref="K341:N341" si="187">K340</f>
        <v>2 - Cadeia Produtiva</v>
      </c>
      <c r="L341" t="str">
        <f>L340</f>
        <v>Culturas — parte 9</v>
      </c>
      <c r="M341" t="str">
        <f ca="1">M340</f>
        <v>Gustavo Barbosa</v>
      </c>
      <c r="N341" t="str">
        <f ca="1">N340</f>
        <v>CONCLUÍDA</v>
      </c>
    </row>
    <row r="342" spans="1:14" x14ac:dyDescent="0.3">
      <c r="A342" t="s">
        <v>138</v>
      </c>
      <c r="B342" t="str">
        <f t="shared" ref="B342:B352" si="188">B341</f>
        <v>AGR27</v>
      </c>
      <c r="C342" t="s">
        <v>14</v>
      </c>
      <c r="D342" s="1">
        <f ca="1">E341</f>
        <v>45236</v>
      </c>
      <c r="E342" s="1">
        <f ca="1">D342+RANDBETWEEN(0,3)</f>
        <v>45239</v>
      </c>
      <c r="F342" s="1">
        <f ca="1">IF(D342&lt;Planilha2!$A$1, D342, "")</f>
        <v>45236</v>
      </c>
      <c r="G342" s="1">
        <f ca="1">IF(E342&lt;Planilha2!$A$1, E342, "")</f>
        <v>45239</v>
      </c>
      <c r="H342" t="str">
        <f ca="1">VLOOKUP(RANDBETWEEN(1, 2), Planilha2!$B$5:$I$32, 4)</f>
        <v>Ana Souza</v>
      </c>
      <c r="I342" t="s">
        <v>92</v>
      </c>
      <c r="J342">
        <f t="shared" ca="1" si="186"/>
        <v>3</v>
      </c>
      <c r="K342" t="str">
        <f t="shared" ref="K342:N342" si="189">K341</f>
        <v>2 - Cadeia Produtiva</v>
      </c>
      <c r="L342" t="str">
        <f t="shared" si="189"/>
        <v>Culturas — parte 9</v>
      </c>
      <c r="M342" t="str">
        <f t="shared" ca="1" si="189"/>
        <v>Gustavo Barbosa</v>
      </c>
      <c r="N342" t="str">
        <f t="shared" ca="1" si="189"/>
        <v>CONCLUÍDA</v>
      </c>
    </row>
    <row r="343" spans="1:14" x14ac:dyDescent="0.3">
      <c r="A343" t="s">
        <v>138</v>
      </c>
      <c r="B343" t="str">
        <f t="shared" si="188"/>
        <v>AGR27</v>
      </c>
      <c r="C343" t="s">
        <v>15</v>
      </c>
      <c r="D343" s="1">
        <f ca="1">E342</f>
        <v>45239</v>
      </c>
      <c r="E343" s="1">
        <f ca="1">D343+RANDBETWEEN(3,7)</f>
        <v>45242</v>
      </c>
      <c r="F343" s="1">
        <f ca="1">IF(D343&lt;Planilha2!$A$1, D343, "")</f>
        <v>45239</v>
      </c>
      <c r="G343" s="1">
        <f ca="1">IF(E343&lt;Planilha2!$A$1, E343, "")</f>
        <v>45242</v>
      </c>
      <c r="H343" t="str">
        <f ca="1">VLOOKUP(RANDBETWEEN(1, 3), Planilha2!$B$5:$I$32, 5)</f>
        <v>Fernanda Almeida</v>
      </c>
      <c r="I343" t="s">
        <v>93</v>
      </c>
      <c r="J343">
        <f t="shared" ca="1" si="186"/>
        <v>3</v>
      </c>
      <c r="K343" t="str">
        <f t="shared" ref="K343:N343" si="190">K342</f>
        <v>2 - Cadeia Produtiva</v>
      </c>
      <c r="L343" t="str">
        <f t="shared" si="190"/>
        <v>Culturas — parte 9</v>
      </c>
      <c r="M343" t="str">
        <f t="shared" ca="1" si="190"/>
        <v>Gustavo Barbosa</v>
      </c>
      <c r="N343" t="str">
        <f t="shared" ca="1" si="190"/>
        <v>CONCLUÍDA</v>
      </c>
    </row>
    <row r="344" spans="1:14" x14ac:dyDescent="0.3">
      <c r="A344" t="s">
        <v>138</v>
      </c>
      <c r="B344" t="str">
        <f t="shared" si="188"/>
        <v>AGR27</v>
      </c>
      <c r="C344" t="s">
        <v>16</v>
      </c>
      <c r="D344" s="1">
        <f ca="1">E343</f>
        <v>45242</v>
      </c>
      <c r="E344" s="1">
        <f ca="1">D344+RANDBETWEEN(0,3)</f>
        <v>45242</v>
      </c>
      <c r="F344" s="1">
        <f ca="1">IF(D344&lt;Planilha2!$A$1, D344, "")</f>
        <v>45242</v>
      </c>
      <c r="G344" s="1">
        <f ca="1">IF(E344&lt;Planilha2!$A$1, E344, "")</f>
        <v>45242</v>
      </c>
      <c r="H344" t="str">
        <f ca="1">H341</f>
        <v>Maria Santos</v>
      </c>
      <c r="I344" t="s">
        <v>91</v>
      </c>
      <c r="J344">
        <f t="shared" ca="1" si="186"/>
        <v>0</v>
      </c>
      <c r="K344" t="str">
        <f t="shared" ref="K344:N344" si="191">K343</f>
        <v>2 - Cadeia Produtiva</v>
      </c>
      <c r="L344" t="str">
        <f t="shared" si="191"/>
        <v>Culturas — parte 9</v>
      </c>
      <c r="M344" t="str">
        <f t="shared" ca="1" si="191"/>
        <v>Gustavo Barbosa</v>
      </c>
      <c r="N344" t="str">
        <f t="shared" ca="1" si="191"/>
        <v>CONCLUÍDA</v>
      </c>
    </row>
    <row r="345" spans="1:14" x14ac:dyDescent="0.3">
      <c r="A345" t="s">
        <v>138</v>
      </c>
      <c r="B345" t="str">
        <f t="shared" si="188"/>
        <v>AGR27</v>
      </c>
      <c r="C345" t="s">
        <v>17</v>
      </c>
      <c r="D345" s="1">
        <f ca="1">E344</f>
        <v>45242</v>
      </c>
      <c r="E345" s="1">
        <f ca="1">D345+RANDBETWEEN(1,5)</f>
        <v>45245</v>
      </c>
      <c r="F345" s="1">
        <f ca="1">IF(D345&lt;Planilha2!$A$1, D345, "")</f>
        <v>45242</v>
      </c>
      <c r="G345" s="1">
        <f ca="1">IF(E345&lt;Planilha2!$A$1, E345, "")</f>
        <v>45245</v>
      </c>
      <c r="H345" t="str">
        <f ca="1">VLOOKUP(RANDBETWEEN(1, 3), Planilha2!$B$5:$I$32, 6)</f>
        <v>Mariana Alves</v>
      </c>
      <c r="I345" t="s">
        <v>95</v>
      </c>
      <c r="J345">
        <f t="shared" ca="1" si="186"/>
        <v>3</v>
      </c>
      <c r="K345" t="str">
        <f t="shared" ref="K345:N345" si="192">K344</f>
        <v>2 - Cadeia Produtiva</v>
      </c>
      <c r="L345" t="str">
        <f t="shared" si="192"/>
        <v>Culturas — parte 9</v>
      </c>
      <c r="M345" t="str">
        <f t="shared" ca="1" si="192"/>
        <v>Gustavo Barbosa</v>
      </c>
      <c r="N345" t="str">
        <f t="shared" ca="1" si="192"/>
        <v>CONCLUÍDA</v>
      </c>
    </row>
    <row r="346" spans="1:14" x14ac:dyDescent="0.3">
      <c r="A346" t="s">
        <v>138</v>
      </c>
      <c r="B346" t="str">
        <f t="shared" si="188"/>
        <v>AGR27</v>
      </c>
      <c r="C346" t="s">
        <v>18</v>
      </c>
      <c r="D346" s="1">
        <f ca="1">E340+RANDBETWEEN(3,14)</f>
        <v>45240</v>
      </c>
      <c r="E346" s="1">
        <f ca="1">D346</f>
        <v>45240</v>
      </c>
      <c r="F346" s="1">
        <f ca="1">IF(D346&lt;Planilha2!$A$1, D346, "")</f>
        <v>45240</v>
      </c>
      <c r="G346" s="1">
        <f ca="1">IF(E346&lt;Planilha2!$A$1, E346, "")</f>
        <v>45240</v>
      </c>
      <c r="H346" t="str">
        <f ca="1">VLOOKUP(RANDBETWEEN(1, 2), Planilha2!$B$5:$I$32, 7)</f>
        <v>Felipe Ribeiro</v>
      </c>
      <c r="I346" t="s">
        <v>96</v>
      </c>
      <c r="J346">
        <f t="shared" ca="1" si="186"/>
        <v>0</v>
      </c>
      <c r="K346" t="str">
        <f t="shared" ref="K346:N346" si="193">K345</f>
        <v>2 - Cadeia Produtiva</v>
      </c>
      <c r="L346" t="str">
        <f t="shared" si="193"/>
        <v>Culturas — parte 9</v>
      </c>
      <c r="M346" t="str">
        <f t="shared" ca="1" si="193"/>
        <v>Gustavo Barbosa</v>
      </c>
      <c r="N346" t="str">
        <f t="shared" ca="1" si="193"/>
        <v>CONCLUÍDA</v>
      </c>
    </row>
    <row r="347" spans="1:14" x14ac:dyDescent="0.3">
      <c r="A347" t="s">
        <v>138</v>
      </c>
      <c r="B347" t="str">
        <f t="shared" si="188"/>
        <v>AGR27</v>
      </c>
      <c r="C347" t="s">
        <v>19</v>
      </c>
      <c r="D347" s="1">
        <f ca="1">E346+RANDBETWEEN(7,21)</f>
        <v>45257</v>
      </c>
      <c r="E347" s="1">
        <f ca="1">D347+RANDBETWEEN(1,3)</f>
        <v>45260</v>
      </c>
      <c r="F347" s="1">
        <f ca="1">IF(D347&lt;Planilha2!$A$1, D347, "")</f>
        <v>45257</v>
      </c>
      <c r="G347" s="1">
        <f ca="1">IF(E347&lt;Planilha2!$A$1, E347, "")</f>
        <v>45260</v>
      </c>
      <c r="H347" t="str">
        <f ca="1">VLOOKUP(RANDBETWEEN(1, 3), Planilha2!$B$5:$I$32, 8)</f>
        <v>Eduardo Carvalho</v>
      </c>
      <c r="I347" t="s">
        <v>94</v>
      </c>
      <c r="J347">
        <f t="shared" ca="1" si="186"/>
        <v>3</v>
      </c>
      <c r="K347" t="str">
        <f t="shared" ref="K347:N347" si="194">K346</f>
        <v>2 - Cadeia Produtiva</v>
      </c>
      <c r="L347" t="str">
        <f t="shared" si="194"/>
        <v>Culturas — parte 9</v>
      </c>
      <c r="M347" t="str">
        <f t="shared" ca="1" si="194"/>
        <v>Gustavo Barbosa</v>
      </c>
      <c r="N347" t="str">
        <f t="shared" ca="1" si="194"/>
        <v>CONCLUÍDA</v>
      </c>
    </row>
    <row r="348" spans="1:14" x14ac:dyDescent="0.3">
      <c r="A348" t="s">
        <v>138</v>
      </c>
      <c r="B348" t="str">
        <f t="shared" si="188"/>
        <v>AGR27</v>
      </c>
      <c r="C348" t="s">
        <v>20</v>
      </c>
      <c r="D348" s="1">
        <f ca="1">E347</f>
        <v>45260</v>
      </c>
      <c r="E348" s="1">
        <f ca="1">D348+RANDBETWEEN(1,3)</f>
        <v>45262</v>
      </c>
      <c r="F348" s="1">
        <f ca="1">IF(D348&lt;Planilha2!$A$1, D348, "")</f>
        <v>45260</v>
      </c>
      <c r="G348" s="1">
        <f ca="1">IF(E348&lt;Planilha2!$A$1, E348, "")</f>
        <v>45262</v>
      </c>
      <c r="H348" t="str">
        <f ca="1">H344</f>
        <v>Maria Santos</v>
      </c>
      <c r="I348" t="s">
        <v>91</v>
      </c>
      <c r="J348">
        <f t="shared" ca="1" si="186"/>
        <v>2</v>
      </c>
      <c r="K348" t="str">
        <f t="shared" ref="K348:N348" si="195">K347</f>
        <v>2 - Cadeia Produtiva</v>
      </c>
      <c r="L348" t="str">
        <f t="shared" si="195"/>
        <v>Culturas — parte 9</v>
      </c>
      <c r="M348" t="str">
        <f t="shared" ca="1" si="195"/>
        <v>Gustavo Barbosa</v>
      </c>
      <c r="N348" t="str">
        <f t="shared" ca="1" si="195"/>
        <v>CONCLUÍDA</v>
      </c>
    </row>
    <row r="349" spans="1:14" x14ac:dyDescent="0.3">
      <c r="A349" t="s">
        <v>138</v>
      </c>
      <c r="B349" t="str">
        <f t="shared" si="188"/>
        <v>AGR27</v>
      </c>
      <c r="C349" t="s">
        <v>21</v>
      </c>
      <c r="D349" s="1">
        <f ca="1">E348</f>
        <v>45262</v>
      </c>
      <c r="E349" s="1">
        <f ca="1">D349+RANDBETWEEN(0,3)</f>
        <v>45265</v>
      </c>
      <c r="F349" s="1">
        <f ca="1">IF(D349&lt;Planilha2!$A$1, D349, "")</f>
        <v>45262</v>
      </c>
      <c r="G349" s="1">
        <f ca="1">IF(E349&lt;Planilha2!$A$1, E349, "")</f>
        <v>45265</v>
      </c>
      <c r="H349" t="str">
        <f ca="1">H347</f>
        <v>Eduardo Carvalho</v>
      </c>
      <c r="I349" t="s">
        <v>94</v>
      </c>
      <c r="J349">
        <f t="shared" ca="1" si="186"/>
        <v>3</v>
      </c>
      <c r="K349" t="str">
        <f t="shared" ref="K349:N349" si="196">K348</f>
        <v>2 - Cadeia Produtiva</v>
      </c>
      <c r="L349" t="str">
        <f t="shared" si="196"/>
        <v>Culturas — parte 9</v>
      </c>
      <c r="M349" t="str">
        <f t="shared" ca="1" si="196"/>
        <v>Gustavo Barbosa</v>
      </c>
      <c r="N349" t="str">
        <f t="shared" ca="1" si="196"/>
        <v>CONCLUÍDA</v>
      </c>
    </row>
    <row r="350" spans="1:14" x14ac:dyDescent="0.3">
      <c r="A350" t="s">
        <v>138</v>
      </c>
      <c r="B350" t="str">
        <f t="shared" si="188"/>
        <v>AGR27</v>
      </c>
      <c r="C350" t="s">
        <v>22</v>
      </c>
      <c r="D350" s="1">
        <f ca="1">E349</f>
        <v>45265</v>
      </c>
      <c r="E350" s="1">
        <f ca="1">D350+RANDBETWEEN(0,3)</f>
        <v>45266</v>
      </c>
      <c r="F350" s="1">
        <f ca="1">IF(D350&lt;Planilha2!$A$1, D350, "")</f>
        <v>45265</v>
      </c>
      <c r="G350" s="1">
        <f ca="1">IF(E350&lt;Planilha2!$A$1, E350, "")</f>
        <v>45266</v>
      </c>
      <c r="H350" t="str">
        <f ca="1">H348</f>
        <v>Maria Santos</v>
      </c>
      <c r="I350" t="s">
        <v>91</v>
      </c>
      <c r="J350">
        <f t="shared" ca="1" si="186"/>
        <v>1</v>
      </c>
      <c r="K350" t="str">
        <f t="shared" ref="K350:N350" si="197">K349</f>
        <v>2 - Cadeia Produtiva</v>
      </c>
      <c r="L350" t="str">
        <f t="shared" si="197"/>
        <v>Culturas — parte 9</v>
      </c>
      <c r="M350" t="str">
        <f t="shared" ca="1" si="197"/>
        <v>Gustavo Barbosa</v>
      </c>
      <c r="N350" t="str">
        <f t="shared" ca="1" si="197"/>
        <v>CONCLUÍDA</v>
      </c>
    </row>
    <row r="351" spans="1:14" x14ac:dyDescent="0.3">
      <c r="A351" t="s">
        <v>138</v>
      </c>
      <c r="B351" t="str">
        <f t="shared" si="188"/>
        <v>AGR27</v>
      </c>
      <c r="C351" t="s">
        <v>23</v>
      </c>
      <c r="D351" s="1">
        <f ca="1">E350</f>
        <v>45266</v>
      </c>
      <c r="E351" s="1">
        <f ca="1">D351+RANDBETWEEN(1,3)</f>
        <v>45267</v>
      </c>
      <c r="F351" s="1">
        <f ca="1">IF(D351&lt;Planilha2!$A$1, D351, "")</f>
        <v>45266</v>
      </c>
      <c r="G351" s="1">
        <f ca="1">IF(E351&lt;Planilha2!$A$1, E351, "")</f>
        <v>45267</v>
      </c>
      <c r="H351" t="str">
        <f ca="1">H345</f>
        <v>Mariana Alves</v>
      </c>
      <c r="I351" t="s">
        <v>95</v>
      </c>
      <c r="J351">
        <f t="shared" ca="1" si="186"/>
        <v>1</v>
      </c>
      <c r="K351" t="str">
        <f t="shared" ref="K351:N351" si="198">K350</f>
        <v>2 - Cadeia Produtiva</v>
      </c>
      <c r="L351" t="str">
        <f t="shared" si="198"/>
        <v>Culturas — parte 9</v>
      </c>
      <c r="M351" t="str">
        <f t="shared" ca="1" si="198"/>
        <v>Gustavo Barbosa</v>
      </c>
      <c r="N351" t="str">
        <f t="shared" ca="1" si="198"/>
        <v>CONCLUÍDA</v>
      </c>
    </row>
    <row r="352" spans="1:14" x14ac:dyDescent="0.3">
      <c r="A352" t="s">
        <v>138</v>
      </c>
      <c r="B352" t="str">
        <f t="shared" si="188"/>
        <v>AGR27</v>
      </c>
      <c r="C352" t="s">
        <v>24</v>
      </c>
      <c r="D352" s="1">
        <f ca="1">E351</f>
        <v>45267</v>
      </c>
      <c r="E352" s="1">
        <f ca="1">D352+RANDBETWEEN(0,3)</f>
        <v>45270</v>
      </c>
      <c r="F352" s="1">
        <f ca="1">IF(D352&lt;Planilha2!$A$1, D352, "")</f>
        <v>45267</v>
      </c>
      <c r="G352" s="1">
        <f ca="1">IF(E352&lt;Planilha2!$A$1, E352, "")</f>
        <v>45270</v>
      </c>
      <c r="H352" t="str">
        <f ca="1">H350</f>
        <v>Maria Santos</v>
      </c>
      <c r="I352" t="s">
        <v>91</v>
      </c>
      <c r="J352">
        <f t="shared" ca="1" si="186"/>
        <v>3</v>
      </c>
      <c r="K352" t="str">
        <f t="shared" ref="K352:N352" si="199">K351</f>
        <v>2 - Cadeia Produtiva</v>
      </c>
      <c r="L352" t="str">
        <f t="shared" si="199"/>
        <v>Culturas — parte 9</v>
      </c>
      <c r="M352" t="str">
        <f t="shared" ca="1" si="199"/>
        <v>Gustavo Barbosa</v>
      </c>
      <c r="N352" t="str">
        <f t="shared" ca="1" si="199"/>
        <v>CONCLUÍDA</v>
      </c>
    </row>
    <row r="353" spans="1:14" x14ac:dyDescent="0.3">
      <c r="A353" t="s">
        <v>138</v>
      </c>
      <c r="B353" t="s">
        <v>156</v>
      </c>
      <c r="C353" t="s">
        <v>12</v>
      </c>
      <c r="D353" s="1">
        <f ca="1">E279</f>
        <v>45164</v>
      </c>
      <c r="E353" s="1">
        <f ca="1">D353+RANDBETWEEN(7,14)</f>
        <v>45176</v>
      </c>
      <c r="F353" s="1">
        <f ca="1">IF(D353&lt;Planilha2!$A$1, D353, "")</f>
        <v>45164</v>
      </c>
      <c r="G353" s="1">
        <f ca="1">IF(E353&lt;Planilha2!$A$1, E353, "")</f>
        <v>45176</v>
      </c>
      <c r="H353" t="str">
        <f ca="1">VLOOKUP(RANDBETWEEN(1, 14), Planilha2!$B$5:$I$18, 2)</f>
        <v>Sofia Costa</v>
      </c>
      <c r="I353" t="s">
        <v>8</v>
      </c>
      <c r="J353">
        <f ca="1">E353-D353</f>
        <v>12</v>
      </c>
      <c r="K353" t="s">
        <v>152</v>
      </c>
      <c r="L353" t="s">
        <v>115</v>
      </c>
      <c r="M353" t="str">
        <f ca="1">H353</f>
        <v>Sofia Costa</v>
      </c>
      <c r="N353" t="str" cm="1">
        <f t="array" aca="1" ref="N353" ca="1">_xlfn.IFS(COUNTBLANK(G353:G365)=13,"PENDENTE", COUNTBLANK(G353:G365)&gt;0,"EM ANDAMENTO", COUNTBLANK(G353:G365)=0,"CONCLUÍDA")</f>
        <v>CONCLUÍDA</v>
      </c>
    </row>
    <row r="354" spans="1:14" x14ac:dyDescent="0.3">
      <c r="A354" t="s">
        <v>138</v>
      </c>
      <c r="B354" t="str">
        <f>B353</f>
        <v>AGR28</v>
      </c>
      <c r="C354" t="s">
        <v>13</v>
      </c>
      <c r="D354" s="1">
        <f ca="1">E353</f>
        <v>45176</v>
      </c>
      <c r="E354" s="1">
        <f ca="1">D354+RANDBETWEEN(1,4)</f>
        <v>45180</v>
      </c>
      <c r="F354" s="1">
        <f ca="1">IF(D354&lt;Planilha2!$A$1, D354, "")</f>
        <v>45176</v>
      </c>
      <c r="G354" s="1">
        <f ca="1">IF(E354&lt;Planilha2!$A$1, E354, "")</f>
        <v>45180</v>
      </c>
      <c r="H354" t="str">
        <f ca="1">VLOOKUP(RANDBETWEEN(1, 3), Planilha2!$B$5:$I$32, 3)</f>
        <v>João Silva</v>
      </c>
      <c r="I354" t="s">
        <v>91</v>
      </c>
      <c r="J354">
        <f t="shared" ref="J354:J365" ca="1" si="200">E354-D354</f>
        <v>4</v>
      </c>
      <c r="K354" t="str">
        <f>K353</f>
        <v>2 - Cadeia Produtiva</v>
      </c>
      <c r="L354" t="str">
        <f>L353</f>
        <v>Agroindústria: processamento e beneficiamento — parte 1</v>
      </c>
      <c r="M354" t="str">
        <f ca="1">M353</f>
        <v>Sofia Costa</v>
      </c>
      <c r="N354" t="str">
        <f ca="1">N353</f>
        <v>CONCLUÍDA</v>
      </c>
    </row>
    <row r="355" spans="1:14" x14ac:dyDescent="0.3">
      <c r="A355" t="s">
        <v>138</v>
      </c>
      <c r="B355" t="str">
        <f t="shared" ref="B355:B365" si="201">B354</f>
        <v>AGR28</v>
      </c>
      <c r="C355" t="s">
        <v>14</v>
      </c>
      <c r="D355" s="1">
        <f ca="1">E354</f>
        <v>45180</v>
      </c>
      <c r="E355" s="1">
        <f ca="1">D355+RANDBETWEEN(0,3)</f>
        <v>45182</v>
      </c>
      <c r="F355" s="1">
        <f ca="1">IF(D355&lt;Planilha2!$A$1, D355, "")</f>
        <v>45180</v>
      </c>
      <c r="G355" s="1">
        <f ca="1">IF(E355&lt;Planilha2!$A$1, E355, "")</f>
        <v>45182</v>
      </c>
      <c r="H355" t="str">
        <f ca="1">VLOOKUP(RANDBETWEEN(1, 2), Planilha2!$B$5:$I$32, 4)</f>
        <v>Pedro Rodrigues</v>
      </c>
      <c r="I355" t="s">
        <v>92</v>
      </c>
      <c r="J355">
        <f t="shared" ca="1" si="200"/>
        <v>2</v>
      </c>
      <c r="K355" t="str">
        <f t="shared" ref="K355:N355" si="202">K354</f>
        <v>2 - Cadeia Produtiva</v>
      </c>
      <c r="L355" t="str">
        <f t="shared" si="202"/>
        <v>Agroindústria: processamento e beneficiamento — parte 1</v>
      </c>
      <c r="M355" t="str">
        <f t="shared" ca="1" si="202"/>
        <v>Sofia Costa</v>
      </c>
      <c r="N355" t="str">
        <f t="shared" ca="1" si="202"/>
        <v>CONCLUÍDA</v>
      </c>
    </row>
    <row r="356" spans="1:14" x14ac:dyDescent="0.3">
      <c r="A356" t="s">
        <v>138</v>
      </c>
      <c r="B356" t="str">
        <f t="shared" si="201"/>
        <v>AGR28</v>
      </c>
      <c r="C356" t="s">
        <v>15</v>
      </c>
      <c r="D356" s="1">
        <f ca="1">E355</f>
        <v>45182</v>
      </c>
      <c r="E356" s="1">
        <f ca="1">D356+RANDBETWEEN(3,7)</f>
        <v>45188</v>
      </c>
      <c r="F356" s="1">
        <f ca="1">IF(D356&lt;Planilha2!$A$1, D356, "")</f>
        <v>45182</v>
      </c>
      <c r="G356" s="1">
        <f ca="1">IF(E356&lt;Planilha2!$A$1, E356, "")</f>
        <v>45188</v>
      </c>
      <c r="H356" t="str">
        <f ca="1">VLOOKUP(RANDBETWEEN(1, 3), Planilha2!$B$5:$I$32, 5)</f>
        <v>Fernanda Almeida</v>
      </c>
      <c r="I356" t="s">
        <v>93</v>
      </c>
      <c r="J356">
        <f t="shared" ca="1" si="200"/>
        <v>6</v>
      </c>
      <c r="K356" t="str">
        <f t="shared" ref="K356:N356" si="203">K355</f>
        <v>2 - Cadeia Produtiva</v>
      </c>
      <c r="L356" t="str">
        <f t="shared" si="203"/>
        <v>Agroindústria: processamento e beneficiamento — parte 1</v>
      </c>
      <c r="M356" t="str">
        <f t="shared" ca="1" si="203"/>
        <v>Sofia Costa</v>
      </c>
      <c r="N356" t="str">
        <f t="shared" ca="1" si="203"/>
        <v>CONCLUÍDA</v>
      </c>
    </row>
    <row r="357" spans="1:14" x14ac:dyDescent="0.3">
      <c r="A357" t="s">
        <v>138</v>
      </c>
      <c r="B357" t="str">
        <f t="shared" si="201"/>
        <v>AGR28</v>
      </c>
      <c r="C357" t="s">
        <v>16</v>
      </c>
      <c r="D357" s="1">
        <f ca="1">E356</f>
        <v>45188</v>
      </c>
      <c r="E357" s="1">
        <f ca="1">D357+RANDBETWEEN(0,3)</f>
        <v>45191</v>
      </c>
      <c r="F357" s="1">
        <f ca="1">IF(D357&lt;Planilha2!$A$1, D357, "")</f>
        <v>45188</v>
      </c>
      <c r="G357" s="1">
        <f ca="1">IF(E357&lt;Planilha2!$A$1, E357, "")</f>
        <v>45191</v>
      </c>
      <c r="H357" t="str">
        <f ca="1">H354</f>
        <v>João Silva</v>
      </c>
      <c r="I357" t="s">
        <v>91</v>
      </c>
      <c r="J357">
        <f t="shared" ca="1" si="200"/>
        <v>3</v>
      </c>
      <c r="K357" t="str">
        <f t="shared" ref="K357:N357" si="204">K356</f>
        <v>2 - Cadeia Produtiva</v>
      </c>
      <c r="L357" t="str">
        <f t="shared" si="204"/>
        <v>Agroindústria: processamento e beneficiamento — parte 1</v>
      </c>
      <c r="M357" t="str">
        <f t="shared" ca="1" si="204"/>
        <v>Sofia Costa</v>
      </c>
      <c r="N357" t="str">
        <f t="shared" ca="1" si="204"/>
        <v>CONCLUÍDA</v>
      </c>
    </row>
    <row r="358" spans="1:14" x14ac:dyDescent="0.3">
      <c r="A358" t="s">
        <v>138</v>
      </c>
      <c r="B358" t="str">
        <f t="shared" si="201"/>
        <v>AGR28</v>
      </c>
      <c r="C358" t="s">
        <v>17</v>
      </c>
      <c r="D358" s="1">
        <f ca="1">E357</f>
        <v>45191</v>
      </c>
      <c r="E358" s="1">
        <f ca="1">D358+RANDBETWEEN(1,5)</f>
        <v>45193</v>
      </c>
      <c r="F358" s="1">
        <f ca="1">IF(D358&lt;Planilha2!$A$1, D358, "")</f>
        <v>45191</v>
      </c>
      <c r="G358" s="1">
        <f ca="1">IF(E358&lt;Planilha2!$A$1, E358, "")</f>
        <v>45193</v>
      </c>
      <c r="H358" t="str">
        <f ca="1">VLOOKUP(RANDBETWEEN(1, 3), Planilha2!$B$5:$I$32, 6)</f>
        <v>Rafael Ferreira</v>
      </c>
      <c r="I358" t="s">
        <v>95</v>
      </c>
      <c r="J358">
        <f t="shared" ca="1" si="200"/>
        <v>2</v>
      </c>
      <c r="K358" t="str">
        <f t="shared" ref="K358:N358" si="205">K357</f>
        <v>2 - Cadeia Produtiva</v>
      </c>
      <c r="L358" t="str">
        <f t="shared" si="205"/>
        <v>Agroindústria: processamento e beneficiamento — parte 1</v>
      </c>
      <c r="M358" t="str">
        <f t="shared" ca="1" si="205"/>
        <v>Sofia Costa</v>
      </c>
      <c r="N358" t="str">
        <f t="shared" ca="1" si="205"/>
        <v>CONCLUÍDA</v>
      </c>
    </row>
    <row r="359" spans="1:14" x14ac:dyDescent="0.3">
      <c r="A359" t="s">
        <v>138</v>
      </c>
      <c r="B359" t="str">
        <f t="shared" si="201"/>
        <v>AGR28</v>
      </c>
      <c r="C359" t="s">
        <v>18</v>
      </c>
      <c r="D359" s="1">
        <f ca="1">E353+RANDBETWEEN(3,14)</f>
        <v>45190</v>
      </c>
      <c r="E359" s="1">
        <f ca="1">D359</f>
        <v>45190</v>
      </c>
      <c r="F359" s="1">
        <f ca="1">IF(D359&lt;Planilha2!$A$1, D359, "")</f>
        <v>45190</v>
      </c>
      <c r="G359" s="1">
        <f ca="1">IF(E359&lt;Planilha2!$A$1, E359, "")</f>
        <v>45190</v>
      </c>
      <c r="H359" t="str">
        <f ca="1">VLOOKUP(RANDBETWEEN(1, 2), Planilha2!$B$5:$I$32, 7)</f>
        <v>Felipe Ribeiro</v>
      </c>
      <c r="I359" t="s">
        <v>96</v>
      </c>
      <c r="J359">
        <f t="shared" ca="1" si="200"/>
        <v>0</v>
      </c>
      <c r="K359" t="str">
        <f t="shared" ref="K359:N359" si="206">K358</f>
        <v>2 - Cadeia Produtiva</v>
      </c>
      <c r="L359" t="str">
        <f t="shared" si="206"/>
        <v>Agroindústria: processamento e beneficiamento — parte 1</v>
      </c>
      <c r="M359" t="str">
        <f t="shared" ca="1" si="206"/>
        <v>Sofia Costa</v>
      </c>
      <c r="N359" t="str">
        <f t="shared" ca="1" si="206"/>
        <v>CONCLUÍDA</v>
      </c>
    </row>
    <row r="360" spans="1:14" x14ac:dyDescent="0.3">
      <c r="A360" t="s">
        <v>138</v>
      </c>
      <c r="B360" t="str">
        <f t="shared" si="201"/>
        <v>AGR28</v>
      </c>
      <c r="C360" t="s">
        <v>19</v>
      </c>
      <c r="D360" s="1">
        <f ca="1">E359+RANDBETWEEN(7,21)</f>
        <v>45210</v>
      </c>
      <c r="E360" s="1">
        <f ca="1">D360+RANDBETWEEN(1,3)</f>
        <v>45213</v>
      </c>
      <c r="F360" s="1">
        <f ca="1">IF(D360&lt;Planilha2!$A$1, D360, "")</f>
        <v>45210</v>
      </c>
      <c r="G360" s="1">
        <f ca="1">IF(E360&lt;Planilha2!$A$1, E360, "")</f>
        <v>45213</v>
      </c>
      <c r="H360" t="str">
        <f ca="1">VLOOKUP(RANDBETWEEN(1, 3), Planilha2!$B$5:$I$32, 8)</f>
        <v>Eduardo Carvalho</v>
      </c>
      <c r="I360" t="s">
        <v>94</v>
      </c>
      <c r="J360">
        <f t="shared" ca="1" si="200"/>
        <v>3</v>
      </c>
      <c r="K360" t="str">
        <f t="shared" ref="K360:N360" si="207">K359</f>
        <v>2 - Cadeia Produtiva</v>
      </c>
      <c r="L360" t="str">
        <f t="shared" si="207"/>
        <v>Agroindústria: processamento e beneficiamento — parte 1</v>
      </c>
      <c r="M360" t="str">
        <f t="shared" ca="1" si="207"/>
        <v>Sofia Costa</v>
      </c>
      <c r="N360" t="str">
        <f t="shared" ca="1" si="207"/>
        <v>CONCLUÍDA</v>
      </c>
    </row>
    <row r="361" spans="1:14" x14ac:dyDescent="0.3">
      <c r="A361" t="s">
        <v>138</v>
      </c>
      <c r="B361" t="str">
        <f t="shared" si="201"/>
        <v>AGR28</v>
      </c>
      <c r="C361" t="s">
        <v>20</v>
      </c>
      <c r="D361" s="1">
        <f ca="1">E360</f>
        <v>45213</v>
      </c>
      <c r="E361" s="1">
        <f ca="1">D361+RANDBETWEEN(1,3)</f>
        <v>45214</v>
      </c>
      <c r="F361" s="1">
        <f ca="1">IF(D361&lt;Planilha2!$A$1, D361, "")</f>
        <v>45213</v>
      </c>
      <c r="G361" s="1">
        <f ca="1">IF(E361&lt;Planilha2!$A$1, E361, "")</f>
        <v>45214</v>
      </c>
      <c r="H361" t="str">
        <f ca="1">H357</f>
        <v>João Silva</v>
      </c>
      <c r="I361" t="s">
        <v>91</v>
      </c>
      <c r="J361">
        <f t="shared" ca="1" si="200"/>
        <v>1</v>
      </c>
      <c r="K361" t="str">
        <f t="shared" ref="K361:N361" si="208">K360</f>
        <v>2 - Cadeia Produtiva</v>
      </c>
      <c r="L361" t="str">
        <f t="shared" si="208"/>
        <v>Agroindústria: processamento e beneficiamento — parte 1</v>
      </c>
      <c r="M361" t="str">
        <f t="shared" ca="1" si="208"/>
        <v>Sofia Costa</v>
      </c>
      <c r="N361" t="str">
        <f t="shared" ca="1" si="208"/>
        <v>CONCLUÍDA</v>
      </c>
    </row>
    <row r="362" spans="1:14" x14ac:dyDescent="0.3">
      <c r="A362" t="s">
        <v>138</v>
      </c>
      <c r="B362" t="str">
        <f t="shared" si="201"/>
        <v>AGR28</v>
      </c>
      <c r="C362" t="s">
        <v>21</v>
      </c>
      <c r="D362" s="1">
        <f ca="1">E361</f>
        <v>45214</v>
      </c>
      <c r="E362" s="1">
        <f ca="1">D362+RANDBETWEEN(0,3)</f>
        <v>45214</v>
      </c>
      <c r="F362" s="1">
        <f ca="1">IF(D362&lt;Planilha2!$A$1, D362, "")</f>
        <v>45214</v>
      </c>
      <c r="G362" s="1">
        <f ca="1">IF(E362&lt;Planilha2!$A$1, E362, "")</f>
        <v>45214</v>
      </c>
      <c r="H362" t="str">
        <f ca="1">H360</f>
        <v>Eduardo Carvalho</v>
      </c>
      <c r="I362" t="s">
        <v>94</v>
      </c>
      <c r="J362">
        <f t="shared" ca="1" si="200"/>
        <v>0</v>
      </c>
      <c r="K362" t="str">
        <f t="shared" ref="K362:N362" si="209">K361</f>
        <v>2 - Cadeia Produtiva</v>
      </c>
      <c r="L362" t="str">
        <f t="shared" si="209"/>
        <v>Agroindústria: processamento e beneficiamento — parte 1</v>
      </c>
      <c r="M362" t="str">
        <f t="shared" ca="1" si="209"/>
        <v>Sofia Costa</v>
      </c>
      <c r="N362" t="str">
        <f t="shared" ca="1" si="209"/>
        <v>CONCLUÍDA</v>
      </c>
    </row>
    <row r="363" spans="1:14" x14ac:dyDescent="0.3">
      <c r="A363" t="s">
        <v>138</v>
      </c>
      <c r="B363" t="str">
        <f t="shared" si="201"/>
        <v>AGR28</v>
      </c>
      <c r="C363" t="s">
        <v>22</v>
      </c>
      <c r="D363" s="1">
        <f ca="1">E362</f>
        <v>45214</v>
      </c>
      <c r="E363" s="1">
        <f ca="1">D363+RANDBETWEEN(0,3)</f>
        <v>45214</v>
      </c>
      <c r="F363" s="1">
        <f ca="1">IF(D363&lt;Planilha2!$A$1, D363, "")</f>
        <v>45214</v>
      </c>
      <c r="G363" s="1">
        <f ca="1">IF(E363&lt;Planilha2!$A$1, E363, "")</f>
        <v>45214</v>
      </c>
      <c r="H363" t="str">
        <f ca="1">H361</f>
        <v>João Silva</v>
      </c>
      <c r="I363" t="s">
        <v>91</v>
      </c>
      <c r="J363">
        <f t="shared" ca="1" si="200"/>
        <v>0</v>
      </c>
      <c r="K363" t="str">
        <f t="shared" ref="K363:N363" si="210">K362</f>
        <v>2 - Cadeia Produtiva</v>
      </c>
      <c r="L363" t="str">
        <f t="shared" si="210"/>
        <v>Agroindústria: processamento e beneficiamento — parte 1</v>
      </c>
      <c r="M363" t="str">
        <f t="shared" ca="1" si="210"/>
        <v>Sofia Costa</v>
      </c>
      <c r="N363" t="str">
        <f t="shared" ca="1" si="210"/>
        <v>CONCLUÍDA</v>
      </c>
    </row>
    <row r="364" spans="1:14" x14ac:dyDescent="0.3">
      <c r="A364" t="s">
        <v>138</v>
      </c>
      <c r="B364" t="str">
        <f t="shared" si="201"/>
        <v>AGR28</v>
      </c>
      <c r="C364" t="s">
        <v>23</v>
      </c>
      <c r="D364" s="1">
        <f ca="1">E363</f>
        <v>45214</v>
      </c>
      <c r="E364" s="1">
        <f ca="1">D364+RANDBETWEEN(1,3)</f>
        <v>45217</v>
      </c>
      <c r="F364" s="1">
        <f ca="1">IF(D364&lt;Planilha2!$A$1, D364, "")</f>
        <v>45214</v>
      </c>
      <c r="G364" s="1">
        <f ca="1">IF(E364&lt;Planilha2!$A$1, E364, "")</f>
        <v>45217</v>
      </c>
      <c r="H364" t="str">
        <f ca="1">H358</f>
        <v>Rafael Ferreira</v>
      </c>
      <c r="I364" t="s">
        <v>95</v>
      </c>
      <c r="J364">
        <f t="shared" ca="1" si="200"/>
        <v>3</v>
      </c>
      <c r="K364" t="str">
        <f t="shared" ref="K364:N364" si="211">K363</f>
        <v>2 - Cadeia Produtiva</v>
      </c>
      <c r="L364" t="str">
        <f t="shared" si="211"/>
        <v>Agroindústria: processamento e beneficiamento — parte 1</v>
      </c>
      <c r="M364" t="str">
        <f t="shared" ca="1" si="211"/>
        <v>Sofia Costa</v>
      </c>
      <c r="N364" t="str">
        <f t="shared" ca="1" si="211"/>
        <v>CONCLUÍDA</v>
      </c>
    </row>
    <row r="365" spans="1:14" x14ac:dyDescent="0.3">
      <c r="A365" t="s">
        <v>138</v>
      </c>
      <c r="B365" t="str">
        <f t="shared" si="201"/>
        <v>AGR28</v>
      </c>
      <c r="C365" t="s">
        <v>24</v>
      </c>
      <c r="D365" s="1">
        <f ca="1">E364</f>
        <v>45217</v>
      </c>
      <c r="E365" s="1">
        <f ca="1">D365+RANDBETWEEN(0,3)</f>
        <v>45217</v>
      </c>
      <c r="F365" s="1">
        <f ca="1">IF(D365&lt;Planilha2!$A$1, D365, "")</f>
        <v>45217</v>
      </c>
      <c r="G365" s="1">
        <f ca="1">IF(E365&lt;Planilha2!$A$1, E365, "")</f>
        <v>45217</v>
      </c>
      <c r="H365" t="str">
        <f ca="1">H363</f>
        <v>João Silva</v>
      </c>
      <c r="I365" t="s">
        <v>91</v>
      </c>
      <c r="J365">
        <f t="shared" ca="1" si="200"/>
        <v>0</v>
      </c>
      <c r="K365" t="str">
        <f t="shared" ref="K365:N365" si="212">K364</f>
        <v>2 - Cadeia Produtiva</v>
      </c>
      <c r="L365" t="str">
        <f t="shared" si="212"/>
        <v>Agroindústria: processamento e beneficiamento — parte 1</v>
      </c>
      <c r="M365" t="str">
        <f t="shared" ca="1" si="212"/>
        <v>Sofia Costa</v>
      </c>
      <c r="N365" t="str">
        <f t="shared" ca="1" si="212"/>
        <v>CONCLUÍDA</v>
      </c>
    </row>
    <row r="366" spans="1:14" x14ac:dyDescent="0.3">
      <c r="A366" t="s">
        <v>138</v>
      </c>
      <c r="B366" t="s">
        <v>157</v>
      </c>
      <c r="C366" t="s">
        <v>12</v>
      </c>
      <c r="D366" s="1">
        <f ca="1">E353+RANDBETWEEN(3,7)</f>
        <v>45179</v>
      </c>
      <c r="E366" s="1">
        <f ca="1">D366+RANDBETWEEN(7,14)</f>
        <v>45186</v>
      </c>
      <c r="F366" s="1">
        <f ca="1">IF(D366&lt;Planilha2!$A$1, D366, "")</f>
        <v>45179</v>
      </c>
      <c r="G366" s="1">
        <f ca="1">IF(E366&lt;Planilha2!$A$1, E366, "")</f>
        <v>45186</v>
      </c>
      <c r="H366" t="str">
        <f ca="1">H353</f>
        <v>Sofia Costa</v>
      </c>
      <c r="I366" t="s">
        <v>8</v>
      </c>
      <c r="J366">
        <f ca="1">E366-D366</f>
        <v>7</v>
      </c>
      <c r="K366" t="str">
        <f t="shared" ref="K366" si="213">K365</f>
        <v>2 - Cadeia Produtiva</v>
      </c>
      <c r="L366" t="s">
        <v>116</v>
      </c>
      <c r="M366" t="str">
        <f ca="1">H366</f>
        <v>Sofia Costa</v>
      </c>
      <c r="N366" t="str" cm="1">
        <f t="array" aca="1" ref="N366" ca="1">_xlfn.IFS(COUNTBLANK(G366:G378)=13,"PENDENTE", COUNTBLANK(G366:G378)&gt;0,"EM ANDAMENTO", COUNTBLANK(G366:G378)=0,"CONCLUÍDA")</f>
        <v>CONCLUÍDA</v>
      </c>
    </row>
    <row r="367" spans="1:14" x14ac:dyDescent="0.3">
      <c r="A367" t="s">
        <v>138</v>
      </c>
      <c r="B367" t="str">
        <f>B366</f>
        <v>AGR29</v>
      </c>
      <c r="C367" t="s">
        <v>13</v>
      </c>
      <c r="D367" s="1">
        <f ca="1">E366</f>
        <v>45186</v>
      </c>
      <c r="E367" s="1">
        <f ca="1">D367+RANDBETWEEN(1,4)</f>
        <v>45188</v>
      </c>
      <c r="F367" s="1">
        <f ca="1">IF(D367&lt;Planilha2!$A$1, D367, "")</f>
        <v>45186</v>
      </c>
      <c r="G367" s="1">
        <f ca="1">IF(E367&lt;Planilha2!$A$1, E367, "")</f>
        <v>45188</v>
      </c>
      <c r="H367" t="str">
        <f ca="1">H354</f>
        <v>João Silva</v>
      </c>
      <c r="I367" t="s">
        <v>91</v>
      </c>
      <c r="J367">
        <f t="shared" ref="J367:J378" ca="1" si="214">E367-D367</f>
        <v>2</v>
      </c>
      <c r="K367" t="str">
        <f t="shared" ref="K367" si="215">K366</f>
        <v>2 - Cadeia Produtiva</v>
      </c>
      <c r="L367" t="str">
        <f>L366</f>
        <v>Agroindústria: processamento e beneficiamento — parte 2</v>
      </c>
      <c r="M367" t="str">
        <f ca="1">M366</f>
        <v>Sofia Costa</v>
      </c>
      <c r="N367" t="str">
        <f ca="1">N366</f>
        <v>CONCLUÍDA</v>
      </c>
    </row>
    <row r="368" spans="1:14" x14ac:dyDescent="0.3">
      <c r="A368" t="s">
        <v>138</v>
      </c>
      <c r="B368" t="str">
        <f t="shared" ref="B368:B378" si="216">B367</f>
        <v>AGR29</v>
      </c>
      <c r="C368" t="s">
        <v>14</v>
      </c>
      <c r="D368" s="1">
        <f ca="1">E367</f>
        <v>45188</v>
      </c>
      <c r="E368" s="1">
        <f ca="1">D368+RANDBETWEEN(0,3)</f>
        <v>45190</v>
      </c>
      <c r="F368" s="1">
        <f ca="1">IF(D368&lt;Planilha2!$A$1, D368, "")</f>
        <v>45188</v>
      </c>
      <c r="G368" s="1">
        <f ca="1">IF(E368&lt;Planilha2!$A$1, E368, "")</f>
        <v>45190</v>
      </c>
      <c r="H368" t="str">
        <f ca="1">VLOOKUP(RANDBETWEEN(1, 2), Planilha2!$B$5:$I$32, 4)</f>
        <v>Pedro Rodrigues</v>
      </c>
      <c r="I368" t="s">
        <v>92</v>
      </c>
      <c r="J368">
        <f t="shared" ca="1" si="214"/>
        <v>2</v>
      </c>
      <c r="K368" t="str">
        <f t="shared" ref="K368:N368" si="217">K367</f>
        <v>2 - Cadeia Produtiva</v>
      </c>
      <c r="L368" t="str">
        <f t="shared" si="217"/>
        <v>Agroindústria: processamento e beneficiamento — parte 2</v>
      </c>
      <c r="M368" t="str">
        <f t="shared" ca="1" si="217"/>
        <v>Sofia Costa</v>
      </c>
      <c r="N368" t="str">
        <f t="shared" ca="1" si="217"/>
        <v>CONCLUÍDA</v>
      </c>
    </row>
    <row r="369" spans="1:14" x14ac:dyDescent="0.3">
      <c r="A369" t="s">
        <v>138</v>
      </c>
      <c r="B369" t="str">
        <f t="shared" si="216"/>
        <v>AGR29</v>
      </c>
      <c r="C369" t="s">
        <v>15</v>
      </c>
      <c r="D369" s="1">
        <f ca="1">E368</f>
        <v>45190</v>
      </c>
      <c r="E369" s="1">
        <f ca="1">D369+RANDBETWEEN(3,7)</f>
        <v>45196</v>
      </c>
      <c r="F369" s="1">
        <f ca="1">IF(D369&lt;Planilha2!$A$1, D369, "")</f>
        <v>45190</v>
      </c>
      <c r="G369" s="1">
        <f ca="1">IF(E369&lt;Planilha2!$A$1, E369, "")</f>
        <v>45196</v>
      </c>
      <c r="H369" t="str">
        <f ca="1">VLOOKUP(RANDBETWEEN(1, 3), Planilha2!$B$5:$I$32, 5)</f>
        <v>Gustavo Pereira</v>
      </c>
      <c r="I369" t="s">
        <v>93</v>
      </c>
      <c r="J369">
        <f t="shared" ca="1" si="214"/>
        <v>6</v>
      </c>
      <c r="K369" t="str">
        <f t="shared" ref="K369:N369" si="218">K368</f>
        <v>2 - Cadeia Produtiva</v>
      </c>
      <c r="L369" t="str">
        <f t="shared" si="218"/>
        <v>Agroindústria: processamento e beneficiamento — parte 2</v>
      </c>
      <c r="M369" t="str">
        <f t="shared" ca="1" si="218"/>
        <v>Sofia Costa</v>
      </c>
      <c r="N369" t="str">
        <f t="shared" ca="1" si="218"/>
        <v>CONCLUÍDA</v>
      </c>
    </row>
    <row r="370" spans="1:14" x14ac:dyDescent="0.3">
      <c r="A370" t="s">
        <v>138</v>
      </c>
      <c r="B370" t="str">
        <f t="shared" si="216"/>
        <v>AGR29</v>
      </c>
      <c r="C370" t="s">
        <v>16</v>
      </c>
      <c r="D370" s="1">
        <f ca="1">E369</f>
        <v>45196</v>
      </c>
      <c r="E370" s="1">
        <f ca="1">D370+RANDBETWEEN(0,3)</f>
        <v>45198</v>
      </c>
      <c r="F370" s="1">
        <f ca="1">IF(D370&lt;Planilha2!$A$1, D370, "")</f>
        <v>45196</v>
      </c>
      <c r="G370" s="1">
        <f ca="1">IF(E370&lt;Planilha2!$A$1, E370, "")</f>
        <v>45198</v>
      </c>
      <c r="H370" t="str">
        <f ca="1">H367</f>
        <v>João Silva</v>
      </c>
      <c r="I370" t="s">
        <v>91</v>
      </c>
      <c r="J370">
        <f t="shared" ca="1" si="214"/>
        <v>2</v>
      </c>
      <c r="K370" t="str">
        <f t="shared" ref="K370:N370" si="219">K369</f>
        <v>2 - Cadeia Produtiva</v>
      </c>
      <c r="L370" t="str">
        <f t="shared" si="219"/>
        <v>Agroindústria: processamento e beneficiamento — parte 2</v>
      </c>
      <c r="M370" t="str">
        <f t="shared" ca="1" si="219"/>
        <v>Sofia Costa</v>
      </c>
      <c r="N370" t="str">
        <f t="shared" ca="1" si="219"/>
        <v>CONCLUÍDA</v>
      </c>
    </row>
    <row r="371" spans="1:14" x14ac:dyDescent="0.3">
      <c r="A371" t="s">
        <v>138</v>
      </c>
      <c r="B371" t="str">
        <f t="shared" si="216"/>
        <v>AGR29</v>
      </c>
      <c r="C371" t="s">
        <v>17</v>
      </c>
      <c r="D371" s="1">
        <f ca="1">E370</f>
        <v>45198</v>
      </c>
      <c r="E371" s="1">
        <f ca="1">D371+RANDBETWEEN(1,5)</f>
        <v>45202</v>
      </c>
      <c r="F371" s="1">
        <f ca="1">IF(D371&lt;Planilha2!$A$1, D371, "")</f>
        <v>45198</v>
      </c>
      <c r="G371" s="1">
        <f ca="1">IF(E371&lt;Planilha2!$A$1, E371, "")</f>
        <v>45202</v>
      </c>
      <c r="H371" t="str">
        <f ca="1">VLOOKUP(RANDBETWEEN(1, 3), Planilha2!$B$5:$I$32, 6)</f>
        <v>Mariana Alves</v>
      </c>
      <c r="I371" t="s">
        <v>95</v>
      </c>
      <c r="J371">
        <f t="shared" ca="1" si="214"/>
        <v>4</v>
      </c>
      <c r="K371" t="str">
        <f t="shared" ref="K371:N371" si="220">K370</f>
        <v>2 - Cadeia Produtiva</v>
      </c>
      <c r="L371" t="str">
        <f t="shared" si="220"/>
        <v>Agroindústria: processamento e beneficiamento — parte 2</v>
      </c>
      <c r="M371" t="str">
        <f t="shared" ca="1" si="220"/>
        <v>Sofia Costa</v>
      </c>
      <c r="N371" t="str">
        <f t="shared" ca="1" si="220"/>
        <v>CONCLUÍDA</v>
      </c>
    </row>
    <row r="372" spans="1:14" x14ac:dyDescent="0.3">
      <c r="A372" t="s">
        <v>138</v>
      </c>
      <c r="B372" t="str">
        <f t="shared" si="216"/>
        <v>AGR29</v>
      </c>
      <c r="C372" t="s">
        <v>18</v>
      </c>
      <c r="D372" s="1">
        <f ca="1">E366+RANDBETWEEN(3,14)</f>
        <v>45189</v>
      </c>
      <c r="E372" s="1">
        <f ca="1">D372</f>
        <v>45189</v>
      </c>
      <c r="F372" s="1">
        <f ca="1">IF(D372&lt;Planilha2!$A$1, D372, "")</f>
        <v>45189</v>
      </c>
      <c r="G372" s="1">
        <f ca="1">IF(E372&lt;Planilha2!$A$1, E372, "")</f>
        <v>45189</v>
      </c>
      <c r="H372" t="str">
        <f ca="1">VLOOKUP(RANDBETWEEN(1, 2), Planilha2!$B$5:$I$32, 7)</f>
        <v>Gabriela Lima</v>
      </c>
      <c r="I372" t="s">
        <v>96</v>
      </c>
      <c r="J372">
        <f t="shared" ca="1" si="214"/>
        <v>0</v>
      </c>
      <c r="K372" t="str">
        <f t="shared" ref="K372:N372" si="221">K371</f>
        <v>2 - Cadeia Produtiva</v>
      </c>
      <c r="L372" t="str">
        <f t="shared" si="221"/>
        <v>Agroindústria: processamento e beneficiamento — parte 2</v>
      </c>
      <c r="M372" t="str">
        <f t="shared" ca="1" si="221"/>
        <v>Sofia Costa</v>
      </c>
      <c r="N372" t="str">
        <f t="shared" ca="1" si="221"/>
        <v>CONCLUÍDA</v>
      </c>
    </row>
    <row r="373" spans="1:14" x14ac:dyDescent="0.3">
      <c r="A373" t="s">
        <v>138</v>
      </c>
      <c r="B373" t="str">
        <f t="shared" si="216"/>
        <v>AGR29</v>
      </c>
      <c r="C373" t="s">
        <v>19</v>
      </c>
      <c r="D373" s="1">
        <f ca="1">E372+RANDBETWEEN(7,21)</f>
        <v>45208</v>
      </c>
      <c r="E373" s="1">
        <f ca="1">D373+RANDBETWEEN(1,3)</f>
        <v>45209</v>
      </c>
      <c r="F373" s="1">
        <f ca="1">IF(D373&lt;Planilha2!$A$1, D373, "")</f>
        <v>45208</v>
      </c>
      <c r="G373" s="1">
        <f ca="1">IF(E373&lt;Planilha2!$A$1, E373, "")</f>
        <v>45209</v>
      </c>
      <c r="H373" t="str">
        <f ca="1">VLOOKUP(RANDBETWEEN(1, 3), Planilha2!$B$5:$I$32, 8)</f>
        <v>Luiza Andrade</v>
      </c>
      <c r="I373" t="s">
        <v>94</v>
      </c>
      <c r="J373">
        <f t="shared" ca="1" si="214"/>
        <v>1</v>
      </c>
      <c r="K373" t="str">
        <f t="shared" ref="K373:N373" si="222">K372</f>
        <v>2 - Cadeia Produtiva</v>
      </c>
      <c r="L373" t="str">
        <f t="shared" si="222"/>
        <v>Agroindústria: processamento e beneficiamento — parte 2</v>
      </c>
      <c r="M373" t="str">
        <f t="shared" ca="1" si="222"/>
        <v>Sofia Costa</v>
      </c>
      <c r="N373" t="str">
        <f t="shared" ca="1" si="222"/>
        <v>CONCLUÍDA</v>
      </c>
    </row>
    <row r="374" spans="1:14" x14ac:dyDescent="0.3">
      <c r="A374" t="s">
        <v>138</v>
      </c>
      <c r="B374" t="str">
        <f t="shared" si="216"/>
        <v>AGR29</v>
      </c>
      <c r="C374" t="s">
        <v>20</v>
      </c>
      <c r="D374" s="1">
        <f ca="1">E373</f>
        <v>45209</v>
      </c>
      <c r="E374" s="1">
        <f ca="1">D374+RANDBETWEEN(1,3)</f>
        <v>45212</v>
      </c>
      <c r="F374" s="1">
        <f ca="1">IF(D374&lt;Planilha2!$A$1, D374, "")</f>
        <v>45209</v>
      </c>
      <c r="G374" s="1">
        <f ca="1">IF(E374&lt;Planilha2!$A$1, E374, "")</f>
        <v>45212</v>
      </c>
      <c r="H374" t="str">
        <f ca="1">H370</f>
        <v>João Silva</v>
      </c>
      <c r="I374" t="s">
        <v>91</v>
      </c>
      <c r="J374">
        <f t="shared" ca="1" si="214"/>
        <v>3</v>
      </c>
      <c r="K374" t="str">
        <f t="shared" ref="K374:N374" si="223">K373</f>
        <v>2 - Cadeia Produtiva</v>
      </c>
      <c r="L374" t="str">
        <f t="shared" si="223"/>
        <v>Agroindústria: processamento e beneficiamento — parte 2</v>
      </c>
      <c r="M374" t="str">
        <f t="shared" ca="1" si="223"/>
        <v>Sofia Costa</v>
      </c>
      <c r="N374" t="str">
        <f t="shared" ca="1" si="223"/>
        <v>CONCLUÍDA</v>
      </c>
    </row>
    <row r="375" spans="1:14" x14ac:dyDescent="0.3">
      <c r="A375" t="s">
        <v>138</v>
      </c>
      <c r="B375" t="str">
        <f t="shared" si="216"/>
        <v>AGR29</v>
      </c>
      <c r="C375" t="s">
        <v>21</v>
      </c>
      <c r="D375" s="1">
        <f ca="1">E374</f>
        <v>45212</v>
      </c>
      <c r="E375" s="1">
        <f ca="1">D375+RANDBETWEEN(0,3)</f>
        <v>45214</v>
      </c>
      <c r="F375" s="1">
        <f ca="1">IF(D375&lt;Planilha2!$A$1, D375, "")</f>
        <v>45212</v>
      </c>
      <c r="G375" s="1">
        <f ca="1">IF(E375&lt;Planilha2!$A$1, E375, "")</f>
        <v>45214</v>
      </c>
      <c r="H375" t="str">
        <f ca="1">H373</f>
        <v>Luiza Andrade</v>
      </c>
      <c r="I375" t="s">
        <v>94</v>
      </c>
      <c r="J375">
        <f t="shared" ca="1" si="214"/>
        <v>2</v>
      </c>
      <c r="K375" t="str">
        <f t="shared" ref="K375:N375" si="224">K374</f>
        <v>2 - Cadeia Produtiva</v>
      </c>
      <c r="L375" t="str">
        <f t="shared" si="224"/>
        <v>Agroindústria: processamento e beneficiamento — parte 2</v>
      </c>
      <c r="M375" t="str">
        <f t="shared" ca="1" si="224"/>
        <v>Sofia Costa</v>
      </c>
      <c r="N375" t="str">
        <f t="shared" ca="1" si="224"/>
        <v>CONCLUÍDA</v>
      </c>
    </row>
    <row r="376" spans="1:14" x14ac:dyDescent="0.3">
      <c r="A376" t="s">
        <v>138</v>
      </c>
      <c r="B376" t="str">
        <f t="shared" si="216"/>
        <v>AGR29</v>
      </c>
      <c r="C376" t="s">
        <v>22</v>
      </c>
      <c r="D376" s="1">
        <f ca="1">E375</f>
        <v>45214</v>
      </c>
      <c r="E376" s="1">
        <f ca="1">D376+RANDBETWEEN(0,3)</f>
        <v>45216</v>
      </c>
      <c r="F376" s="1">
        <f ca="1">IF(D376&lt;Planilha2!$A$1, D376, "")</f>
        <v>45214</v>
      </c>
      <c r="G376" s="1">
        <f ca="1">IF(E376&lt;Planilha2!$A$1, E376, "")</f>
        <v>45216</v>
      </c>
      <c r="H376" t="str">
        <f ca="1">H374</f>
        <v>João Silva</v>
      </c>
      <c r="I376" t="s">
        <v>91</v>
      </c>
      <c r="J376">
        <f t="shared" ca="1" si="214"/>
        <v>2</v>
      </c>
      <c r="K376" t="str">
        <f t="shared" ref="K376:N376" si="225">K375</f>
        <v>2 - Cadeia Produtiva</v>
      </c>
      <c r="L376" t="str">
        <f t="shared" si="225"/>
        <v>Agroindústria: processamento e beneficiamento — parte 2</v>
      </c>
      <c r="M376" t="str">
        <f t="shared" ca="1" si="225"/>
        <v>Sofia Costa</v>
      </c>
      <c r="N376" t="str">
        <f t="shared" ca="1" si="225"/>
        <v>CONCLUÍDA</v>
      </c>
    </row>
    <row r="377" spans="1:14" x14ac:dyDescent="0.3">
      <c r="A377" t="s">
        <v>138</v>
      </c>
      <c r="B377" t="str">
        <f t="shared" si="216"/>
        <v>AGR29</v>
      </c>
      <c r="C377" t="s">
        <v>23</v>
      </c>
      <c r="D377" s="1">
        <f ca="1">E376</f>
        <v>45216</v>
      </c>
      <c r="E377" s="1">
        <f ca="1">D377+RANDBETWEEN(1,3)</f>
        <v>45219</v>
      </c>
      <c r="F377" s="1">
        <f ca="1">IF(D377&lt;Planilha2!$A$1, D377, "")</f>
        <v>45216</v>
      </c>
      <c r="G377" s="1">
        <f ca="1">IF(E377&lt;Planilha2!$A$1, E377, "")</f>
        <v>45219</v>
      </c>
      <c r="H377" t="str">
        <f ca="1">H371</f>
        <v>Mariana Alves</v>
      </c>
      <c r="I377" t="s">
        <v>95</v>
      </c>
      <c r="J377">
        <f t="shared" ca="1" si="214"/>
        <v>3</v>
      </c>
      <c r="K377" t="str">
        <f t="shared" ref="K377:N377" si="226">K376</f>
        <v>2 - Cadeia Produtiva</v>
      </c>
      <c r="L377" t="str">
        <f t="shared" si="226"/>
        <v>Agroindústria: processamento e beneficiamento — parte 2</v>
      </c>
      <c r="M377" t="str">
        <f t="shared" ca="1" si="226"/>
        <v>Sofia Costa</v>
      </c>
      <c r="N377" t="str">
        <f t="shared" ca="1" si="226"/>
        <v>CONCLUÍDA</v>
      </c>
    </row>
    <row r="378" spans="1:14" x14ac:dyDescent="0.3">
      <c r="A378" t="s">
        <v>138</v>
      </c>
      <c r="B378" t="str">
        <f t="shared" si="216"/>
        <v>AGR29</v>
      </c>
      <c r="C378" t="s">
        <v>24</v>
      </c>
      <c r="D378" s="1">
        <f ca="1">E377</f>
        <v>45219</v>
      </c>
      <c r="E378" s="1">
        <f ca="1">D378+RANDBETWEEN(0,3)</f>
        <v>45219</v>
      </c>
      <c r="F378" s="1">
        <f ca="1">IF(D378&lt;Planilha2!$A$1, D378, "")</f>
        <v>45219</v>
      </c>
      <c r="G378" s="1">
        <f ca="1">IF(E378&lt;Planilha2!$A$1, E378, "")</f>
        <v>45219</v>
      </c>
      <c r="H378" t="str">
        <f ca="1">H376</f>
        <v>João Silva</v>
      </c>
      <c r="I378" t="s">
        <v>91</v>
      </c>
      <c r="J378">
        <f t="shared" ca="1" si="214"/>
        <v>0</v>
      </c>
      <c r="K378" t="str">
        <f t="shared" ref="K378:N378" si="227">K377</f>
        <v>2 - Cadeia Produtiva</v>
      </c>
      <c r="L378" t="str">
        <f t="shared" si="227"/>
        <v>Agroindústria: processamento e beneficiamento — parte 2</v>
      </c>
      <c r="M378" t="str">
        <f t="shared" ca="1" si="227"/>
        <v>Sofia Costa</v>
      </c>
      <c r="N378" t="str">
        <f t="shared" ca="1" si="227"/>
        <v>CONCLUÍDA</v>
      </c>
    </row>
    <row r="379" spans="1:14" x14ac:dyDescent="0.3">
      <c r="A379" t="s">
        <v>138</v>
      </c>
      <c r="B379" t="s">
        <v>158</v>
      </c>
      <c r="C379" t="s">
        <v>12</v>
      </c>
      <c r="D379" s="1">
        <f ca="1">E366+3</f>
        <v>45189</v>
      </c>
      <c r="E379" s="1">
        <f ca="1">D379+RANDBETWEEN(7,14)</f>
        <v>45198</v>
      </c>
      <c r="F379" s="1">
        <f ca="1">IF(D379&lt;Planilha2!$A$1, D379, "")</f>
        <v>45189</v>
      </c>
      <c r="G379" s="1">
        <f ca="1">IF(E379&lt;Planilha2!$A$1, E379, "")</f>
        <v>45198</v>
      </c>
      <c r="H379" t="str">
        <f ca="1">H366</f>
        <v>Sofia Costa</v>
      </c>
      <c r="I379" t="s">
        <v>8</v>
      </c>
      <c r="J379">
        <f ca="1">E379-D379</f>
        <v>9</v>
      </c>
      <c r="K379" t="str">
        <f t="shared" ref="K379" si="228">K378</f>
        <v>2 - Cadeia Produtiva</v>
      </c>
      <c r="L379" t="s">
        <v>117</v>
      </c>
      <c r="M379" t="str">
        <f ca="1">H379</f>
        <v>Sofia Costa</v>
      </c>
      <c r="N379" t="str" cm="1">
        <f t="array" aca="1" ref="N379" ca="1">_xlfn.IFS(COUNTBLANK(G379:G391)=13,"PENDENTE", COUNTBLANK(G379:G391)&gt;0,"EM ANDAMENTO", COUNTBLANK(G379:G391)=0,"CONCLUÍDA")</f>
        <v>CONCLUÍDA</v>
      </c>
    </row>
    <row r="380" spans="1:14" x14ac:dyDescent="0.3">
      <c r="A380" t="s">
        <v>138</v>
      </c>
      <c r="B380" t="str">
        <f>B379</f>
        <v>AGR30</v>
      </c>
      <c r="C380" t="s">
        <v>13</v>
      </c>
      <c r="D380" s="1">
        <f ca="1">E379</f>
        <v>45198</v>
      </c>
      <c r="E380" s="1">
        <f ca="1">D380+RANDBETWEEN(1,4)</f>
        <v>45202</v>
      </c>
      <c r="F380" s="1">
        <f ca="1">IF(D380&lt;Planilha2!$A$1, D380, "")</f>
        <v>45198</v>
      </c>
      <c r="G380" s="1">
        <f ca="1">IF(E380&lt;Planilha2!$A$1, E380, "")</f>
        <v>45202</v>
      </c>
      <c r="H380" t="str">
        <f ca="1">H367</f>
        <v>João Silva</v>
      </c>
      <c r="I380" t="s">
        <v>91</v>
      </c>
      <c r="J380">
        <f t="shared" ref="J380:J391" ca="1" si="229">E380-D380</f>
        <v>4</v>
      </c>
      <c r="K380" t="str">
        <f t="shared" ref="K380" si="230">K379</f>
        <v>2 - Cadeia Produtiva</v>
      </c>
      <c r="L380" t="str">
        <f>L379</f>
        <v>Agroindústria: processamento e beneficiamento — parte 3</v>
      </c>
      <c r="M380" t="str">
        <f ca="1">M379</f>
        <v>Sofia Costa</v>
      </c>
      <c r="N380" t="str">
        <f ca="1">N379</f>
        <v>CONCLUÍDA</v>
      </c>
    </row>
    <row r="381" spans="1:14" x14ac:dyDescent="0.3">
      <c r="A381" t="s">
        <v>138</v>
      </c>
      <c r="B381" t="str">
        <f t="shared" ref="B381:B391" si="231">B380</f>
        <v>AGR30</v>
      </c>
      <c r="C381" t="s">
        <v>14</v>
      </c>
      <c r="D381" s="1">
        <f ca="1">E380</f>
        <v>45202</v>
      </c>
      <c r="E381" s="1">
        <f ca="1">D381+RANDBETWEEN(0,3)</f>
        <v>45204</v>
      </c>
      <c r="F381" s="1">
        <f ca="1">IF(D381&lt;Planilha2!$A$1, D381, "")</f>
        <v>45202</v>
      </c>
      <c r="G381" s="1">
        <f ca="1">IF(E381&lt;Planilha2!$A$1, E381, "")</f>
        <v>45204</v>
      </c>
      <c r="H381" t="str">
        <f ca="1">VLOOKUP(RANDBETWEEN(1, 2), Planilha2!$B$5:$I$32, 4)</f>
        <v>Ana Souza</v>
      </c>
      <c r="I381" t="s">
        <v>92</v>
      </c>
      <c r="J381">
        <f t="shared" ca="1" si="229"/>
        <v>2</v>
      </c>
      <c r="K381" t="str">
        <f t="shared" ref="K381:N381" si="232">K380</f>
        <v>2 - Cadeia Produtiva</v>
      </c>
      <c r="L381" t="str">
        <f t="shared" si="232"/>
        <v>Agroindústria: processamento e beneficiamento — parte 3</v>
      </c>
      <c r="M381" t="str">
        <f t="shared" ca="1" si="232"/>
        <v>Sofia Costa</v>
      </c>
      <c r="N381" t="str">
        <f t="shared" ca="1" si="232"/>
        <v>CONCLUÍDA</v>
      </c>
    </row>
    <row r="382" spans="1:14" x14ac:dyDescent="0.3">
      <c r="A382" t="s">
        <v>138</v>
      </c>
      <c r="B382" t="str">
        <f t="shared" si="231"/>
        <v>AGR30</v>
      </c>
      <c r="C382" t="s">
        <v>15</v>
      </c>
      <c r="D382" s="1">
        <f ca="1">E381</f>
        <v>45204</v>
      </c>
      <c r="E382" s="1">
        <f ca="1">D382+RANDBETWEEN(3,7)</f>
        <v>45207</v>
      </c>
      <c r="F382" s="1">
        <f ca="1">IF(D382&lt;Planilha2!$A$1, D382, "")</f>
        <v>45204</v>
      </c>
      <c r="G382" s="1">
        <f ca="1">IF(E382&lt;Planilha2!$A$1, E382, "")</f>
        <v>45207</v>
      </c>
      <c r="H382" t="str">
        <f ca="1">VLOOKUP(RANDBETWEEN(1, 3), Planilha2!$B$5:$I$32, 5)</f>
        <v>Gustavo Pereira</v>
      </c>
      <c r="I382" t="s">
        <v>93</v>
      </c>
      <c r="J382">
        <f t="shared" ca="1" si="229"/>
        <v>3</v>
      </c>
      <c r="K382" t="str">
        <f t="shared" ref="K382:N382" si="233">K381</f>
        <v>2 - Cadeia Produtiva</v>
      </c>
      <c r="L382" t="str">
        <f t="shared" si="233"/>
        <v>Agroindústria: processamento e beneficiamento — parte 3</v>
      </c>
      <c r="M382" t="str">
        <f t="shared" ca="1" si="233"/>
        <v>Sofia Costa</v>
      </c>
      <c r="N382" t="str">
        <f t="shared" ca="1" si="233"/>
        <v>CONCLUÍDA</v>
      </c>
    </row>
    <row r="383" spans="1:14" x14ac:dyDescent="0.3">
      <c r="A383" t="s">
        <v>138</v>
      </c>
      <c r="B383" t="str">
        <f t="shared" si="231"/>
        <v>AGR30</v>
      </c>
      <c r="C383" t="s">
        <v>16</v>
      </c>
      <c r="D383" s="1">
        <f ca="1">E382</f>
        <v>45207</v>
      </c>
      <c r="E383" s="1">
        <f ca="1">D383+RANDBETWEEN(0,3)</f>
        <v>45209</v>
      </c>
      <c r="F383" s="1">
        <f ca="1">IF(D383&lt;Planilha2!$A$1, D383, "")</f>
        <v>45207</v>
      </c>
      <c r="G383" s="1">
        <f ca="1">IF(E383&lt;Planilha2!$A$1, E383, "")</f>
        <v>45209</v>
      </c>
      <c r="H383" t="str">
        <f ca="1">H380</f>
        <v>João Silva</v>
      </c>
      <c r="I383" t="s">
        <v>91</v>
      </c>
      <c r="J383">
        <f t="shared" ca="1" si="229"/>
        <v>2</v>
      </c>
      <c r="K383" t="str">
        <f t="shared" ref="K383:N383" si="234">K382</f>
        <v>2 - Cadeia Produtiva</v>
      </c>
      <c r="L383" t="str">
        <f t="shared" si="234"/>
        <v>Agroindústria: processamento e beneficiamento — parte 3</v>
      </c>
      <c r="M383" t="str">
        <f t="shared" ca="1" si="234"/>
        <v>Sofia Costa</v>
      </c>
      <c r="N383" t="str">
        <f t="shared" ca="1" si="234"/>
        <v>CONCLUÍDA</v>
      </c>
    </row>
    <row r="384" spans="1:14" x14ac:dyDescent="0.3">
      <c r="A384" t="s">
        <v>138</v>
      </c>
      <c r="B384" t="str">
        <f t="shared" si="231"/>
        <v>AGR30</v>
      </c>
      <c r="C384" t="s">
        <v>17</v>
      </c>
      <c r="D384" s="1">
        <f ca="1">E383</f>
        <v>45209</v>
      </c>
      <c r="E384" s="1">
        <f ca="1">D384+RANDBETWEEN(1,5)</f>
        <v>45213</v>
      </c>
      <c r="F384" s="1">
        <f ca="1">IF(D384&lt;Planilha2!$A$1, D384, "")</f>
        <v>45209</v>
      </c>
      <c r="G384" s="1">
        <f ca="1">IF(E384&lt;Planilha2!$A$1, E384, "")</f>
        <v>45213</v>
      </c>
      <c r="H384" t="str">
        <f ca="1">VLOOKUP(RANDBETWEEN(1, 3), Planilha2!$B$5:$I$32, 6)</f>
        <v>Bruno Gomes</v>
      </c>
      <c r="I384" t="s">
        <v>95</v>
      </c>
      <c r="J384">
        <f t="shared" ca="1" si="229"/>
        <v>4</v>
      </c>
      <c r="K384" t="str">
        <f t="shared" ref="K384:N384" si="235">K383</f>
        <v>2 - Cadeia Produtiva</v>
      </c>
      <c r="L384" t="str">
        <f t="shared" si="235"/>
        <v>Agroindústria: processamento e beneficiamento — parte 3</v>
      </c>
      <c r="M384" t="str">
        <f t="shared" ca="1" si="235"/>
        <v>Sofia Costa</v>
      </c>
      <c r="N384" t="str">
        <f t="shared" ca="1" si="235"/>
        <v>CONCLUÍDA</v>
      </c>
    </row>
    <row r="385" spans="1:14" x14ac:dyDescent="0.3">
      <c r="A385" t="s">
        <v>138</v>
      </c>
      <c r="B385" t="str">
        <f t="shared" si="231"/>
        <v>AGR30</v>
      </c>
      <c r="C385" t="s">
        <v>18</v>
      </c>
      <c r="D385" s="1">
        <f ca="1">E379+RANDBETWEEN(3,14)</f>
        <v>45204</v>
      </c>
      <c r="E385" s="1">
        <f ca="1">D385</f>
        <v>45204</v>
      </c>
      <c r="F385" s="1">
        <f ca="1">IF(D385&lt;Planilha2!$A$1, D385, "")</f>
        <v>45204</v>
      </c>
      <c r="G385" s="1">
        <f ca="1">IF(E385&lt;Planilha2!$A$1, E385, "")</f>
        <v>45204</v>
      </c>
      <c r="H385" t="str">
        <f ca="1">VLOOKUP(RANDBETWEEN(1, 2), Planilha2!$B$5:$I$32, 7)</f>
        <v>Felipe Ribeiro</v>
      </c>
      <c r="I385" t="s">
        <v>96</v>
      </c>
      <c r="J385">
        <f t="shared" ca="1" si="229"/>
        <v>0</v>
      </c>
      <c r="K385" t="str">
        <f t="shared" ref="K385:N385" si="236">K384</f>
        <v>2 - Cadeia Produtiva</v>
      </c>
      <c r="L385" t="str">
        <f t="shared" si="236"/>
        <v>Agroindústria: processamento e beneficiamento — parte 3</v>
      </c>
      <c r="M385" t="str">
        <f t="shared" ca="1" si="236"/>
        <v>Sofia Costa</v>
      </c>
      <c r="N385" t="str">
        <f t="shared" ca="1" si="236"/>
        <v>CONCLUÍDA</v>
      </c>
    </row>
    <row r="386" spans="1:14" x14ac:dyDescent="0.3">
      <c r="A386" t="s">
        <v>138</v>
      </c>
      <c r="B386" t="str">
        <f t="shared" si="231"/>
        <v>AGR30</v>
      </c>
      <c r="C386" t="s">
        <v>19</v>
      </c>
      <c r="D386" s="1">
        <f ca="1">E385+RANDBETWEEN(7,21)</f>
        <v>45218</v>
      </c>
      <c r="E386" s="1">
        <f ca="1">D386+RANDBETWEEN(1,3)</f>
        <v>45220</v>
      </c>
      <c r="F386" s="1">
        <f ca="1">IF(D386&lt;Planilha2!$A$1, D386, "")</f>
        <v>45218</v>
      </c>
      <c r="G386" s="1">
        <f ca="1">IF(E386&lt;Planilha2!$A$1, E386, "")</f>
        <v>45220</v>
      </c>
      <c r="H386" t="str">
        <f ca="1">VLOOKUP(RANDBETWEEN(1, 3), Planilha2!$B$5:$I$32, 8)</f>
        <v>Eduardo Carvalho</v>
      </c>
      <c r="I386" t="s">
        <v>94</v>
      </c>
      <c r="J386">
        <f t="shared" ca="1" si="229"/>
        <v>2</v>
      </c>
      <c r="K386" t="str">
        <f t="shared" ref="K386:N386" si="237">K385</f>
        <v>2 - Cadeia Produtiva</v>
      </c>
      <c r="L386" t="str">
        <f t="shared" si="237"/>
        <v>Agroindústria: processamento e beneficiamento — parte 3</v>
      </c>
      <c r="M386" t="str">
        <f t="shared" ca="1" si="237"/>
        <v>Sofia Costa</v>
      </c>
      <c r="N386" t="str">
        <f t="shared" ca="1" si="237"/>
        <v>CONCLUÍDA</v>
      </c>
    </row>
    <row r="387" spans="1:14" x14ac:dyDescent="0.3">
      <c r="A387" t="s">
        <v>138</v>
      </c>
      <c r="B387" t="str">
        <f t="shared" si="231"/>
        <v>AGR30</v>
      </c>
      <c r="C387" t="s">
        <v>20</v>
      </c>
      <c r="D387" s="1">
        <f ca="1">E386</f>
        <v>45220</v>
      </c>
      <c r="E387" s="1">
        <f ca="1">D387+RANDBETWEEN(1,3)</f>
        <v>45222</v>
      </c>
      <c r="F387" s="1">
        <f ca="1">IF(D387&lt;Planilha2!$A$1, D387, "")</f>
        <v>45220</v>
      </c>
      <c r="G387" s="1">
        <f ca="1">IF(E387&lt;Planilha2!$A$1, E387, "")</f>
        <v>45222</v>
      </c>
      <c r="H387" t="str">
        <f ca="1">H383</f>
        <v>João Silva</v>
      </c>
      <c r="I387" t="s">
        <v>91</v>
      </c>
      <c r="J387">
        <f t="shared" ca="1" si="229"/>
        <v>2</v>
      </c>
      <c r="K387" t="str">
        <f t="shared" ref="K387:N387" si="238">K386</f>
        <v>2 - Cadeia Produtiva</v>
      </c>
      <c r="L387" t="str">
        <f t="shared" si="238"/>
        <v>Agroindústria: processamento e beneficiamento — parte 3</v>
      </c>
      <c r="M387" t="str">
        <f t="shared" ca="1" si="238"/>
        <v>Sofia Costa</v>
      </c>
      <c r="N387" t="str">
        <f t="shared" ca="1" si="238"/>
        <v>CONCLUÍDA</v>
      </c>
    </row>
    <row r="388" spans="1:14" x14ac:dyDescent="0.3">
      <c r="A388" t="s">
        <v>138</v>
      </c>
      <c r="B388" t="str">
        <f t="shared" si="231"/>
        <v>AGR30</v>
      </c>
      <c r="C388" t="s">
        <v>21</v>
      </c>
      <c r="D388" s="1">
        <f ca="1">E387</f>
        <v>45222</v>
      </c>
      <c r="E388" s="1">
        <f ca="1">D388+RANDBETWEEN(0,3)</f>
        <v>45222</v>
      </c>
      <c r="F388" s="1">
        <f ca="1">IF(D388&lt;Planilha2!$A$1, D388, "")</f>
        <v>45222</v>
      </c>
      <c r="G388" s="1">
        <f ca="1">IF(E388&lt;Planilha2!$A$1, E388, "")</f>
        <v>45222</v>
      </c>
      <c r="H388" t="str">
        <f ca="1">H386</f>
        <v>Eduardo Carvalho</v>
      </c>
      <c r="I388" t="s">
        <v>94</v>
      </c>
      <c r="J388">
        <f t="shared" ca="1" si="229"/>
        <v>0</v>
      </c>
      <c r="K388" t="str">
        <f t="shared" ref="K388:N388" si="239">K387</f>
        <v>2 - Cadeia Produtiva</v>
      </c>
      <c r="L388" t="str">
        <f t="shared" si="239"/>
        <v>Agroindústria: processamento e beneficiamento — parte 3</v>
      </c>
      <c r="M388" t="str">
        <f t="shared" ca="1" si="239"/>
        <v>Sofia Costa</v>
      </c>
      <c r="N388" t="str">
        <f t="shared" ca="1" si="239"/>
        <v>CONCLUÍDA</v>
      </c>
    </row>
    <row r="389" spans="1:14" x14ac:dyDescent="0.3">
      <c r="A389" t="s">
        <v>138</v>
      </c>
      <c r="B389" t="str">
        <f t="shared" si="231"/>
        <v>AGR30</v>
      </c>
      <c r="C389" t="s">
        <v>22</v>
      </c>
      <c r="D389" s="1">
        <f ca="1">E388</f>
        <v>45222</v>
      </c>
      <c r="E389" s="1">
        <f ca="1">D389+RANDBETWEEN(0,3)</f>
        <v>45223</v>
      </c>
      <c r="F389" s="1">
        <f ca="1">IF(D389&lt;Planilha2!$A$1, D389, "")</f>
        <v>45222</v>
      </c>
      <c r="G389" s="1">
        <f ca="1">IF(E389&lt;Planilha2!$A$1, E389, "")</f>
        <v>45223</v>
      </c>
      <c r="H389" t="str">
        <f ca="1">H387</f>
        <v>João Silva</v>
      </c>
      <c r="I389" t="s">
        <v>91</v>
      </c>
      <c r="J389">
        <f t="shared" ca="1" si="229"/>
        <v>1</v>
      </c>
      <c r="K389" t="str">
        <f t="shared" ref="K389:N389" si="240">K388</f>
        <v>2 - Cadeia Produtiva</v>
      </c>
      <c r="L389" t="str">
        <f t="shared" si="240"/>
        <v>Agroindústria: processamento e beneficiamento — parte 3</v>
      </c>
      <c r="M389" t="str">
        <f t="shared" ca="1" si="240"/>
        <v>Sofia Costa</v>
      </c>
      <c r="N389" t="str">
        <f t="shared" ca="1" si="240"/>
        <v>CONCLUÍDA</v>
      </c>
    </row>
    <row r="390" spans="1:14" x14ac:dyDescent="0.3">
      <c r="A390" t="s">
        <v>138</v>
      </c>
      <c r="B390" t="str">
        <f t="shared" si="231"/>
        <v>AGR30</v>
      </c>
      <c r="C390" t="s">
        <v>23</v>
      </c>
      <c r="D390" s="1">
        <f ca="1">E389</f>
        <v>45223</v>
      </c>
      <c r="E390" s="1">
        <f ca="1">D390+RANDBETWEEN(1,3)</f>
        <v>45226</v>
      </c>
      <c r="F390" s="1">
        <f ca="1">IF(D390&lt;Planilha2!$A$1, D390, "")</f>
        <v>45223</v>
      </c>
      <c r="G390" s="1">
        <f ca="1">IF(E390&lt;Planilha2!$A$1, E390, "")</f>
        <v>45226</v>
      </c>
      <c r="H390" t="str">
        <f ca="1">H384</f>
        <v>Bruno Gomes</v>
      </c>
      <c r="I390" t="s">
        <v>95</v>
      </c>
      <c r="J390">
        <f t="shared" ca="1" si="229"/>
        <v>3</v>
      </c>
      <c r="K390" t="str">
        <f t="shared" ref="K390:N390" si="241">K389</f>
        <v>2 - Cadeia Produtiva</v>
      </c>
      <c r="L390" t="str">
        <f t="shared" si="241"/>
        <v>Agroindústria: processamento e beneficiamento — parte 3</v>
      </c>
      <c r="M390" t="str">
        <f t="shared" ca="1" si="241"/>
        <v>Sofia Costa</v>
      </c>
      <c r="N390" t="str">
        <f t="shared" ca="1" si="241"/>
        <v>CONCLUÍDA</v>
      </c>
    </row>
    <row r="391" spans="1:14" x14ac:dyDescent="0.3">
      <c r="A391" t="s">
        <v>138</v>
      </c>
      <c r="B391" t="str">
        <f t="shared" si="231"/>
        <v>AGR30</v>
      </c>
      <c r="C391" t="s">
        <v>24</v>
      </c>
      <c r="D391" s="1">
        <f ca="1">E390</f>
        <v>45226</v>
      </c>
      <c r="E391" s="1">
        <f ca="1">D391+RANDBETWEEN(0,3)</f>
        <v>45226</v>
      </c>
      <c r="F391" s="1">
        <f ca="1">IF(D391&lt;Planilha2!$A$1, D391, "")</f>
        <v>45226</v>
      </c>
      <c r="G391" s="1">
        <f ca="1">IF(E391&lt;Planilha2!$A$1, E391, "")</f>
        <v>45226</v>
      </c>
      <c r="H391" t="str">
        <f ca="1">H389</f>
        <v>João Silva</v>
      </c>
      <c r="I391" t="s">
        <v>91</v>
      </c>
      <c r="J391">
        <f t="shared" ca="1" si="229"/>
        <v>0</v>
      </c>
      <c r="K391" t="str">
        <f t="shared" ref="K391:N391" si="242">K390</f>
        <v>2 - Cadeia Produtiva</v>
      </c>
      <c r="L391" t="str">
        <f t="shared" si="242"/>
        <v>Agroindústria: processamento e beneficiamento — parte 3</v>
      </c>
      <c r="M391" t="str">
        <f t="shared" ca="1" si="242"/>
        <v>Sofia Costa</v>
      </c>
      <c r="N391" t="str">
        <f t="shared" ca="1" si="242"/>
        <v>CONCLUÍDA</v>
      </c>
    </row>
    <row r="392" spans="1:14" x14ac:dyDescent="0.3">
      <c r="A392" t="s">
        <v>138</v>
      </c>
      <c r="B392" t="s">
        <v>232</v>
      </c>
      <c r="C392" t="s">
        <v>12</v>
      </c>
      <c r="D392" s="1">
        <f ca="1">E366</f>
        <v>45186</v>
      </c>
      <c r="E392" s="1">
        <f ca="1">D392+RANDBETWEEN(7,14)</f>
        <v>45200</v>
      </c>
      <c r="F392" s="1">
        <f ca="1">IF(D392&lt;Planilha2!$A$1, D392, "")</f>
        <v>45186</v>
      </c>
      <c r="G392" s="1">
        <f ca="1">IF(E392&lt;Planilha2!$A$1, E392, "")</f>
        <v>45200</v>
      </c>
      <c r="H392" t="str">
        <f ca="1">VLOOKUP(RANDBETWEEN(1, 14), Planilha2!$B$5:$I$18, 2)</f>
        <v>Marcos Santos</v>
      </c>
      <c r="I392" t="s">
        <v>8</v>
      </c>
      <c r="J392">
        <f ca="1">E392-D392</f>
        <v>14</v>
      </c>
      <c r="K392" t="s">
        <v>152</v>
      </c>
      <c r="L392" t="s">
        <v>118</v>
      </c>
      <c r="M392" t="str">
        <f ca="1">H392</f>
        <v>Marcos Santos</v>
      </c>
      <c r="N392" t="str" cm="1">
        <f t="array" aca="1" ref="N392" ca="1">_xlfn.IFS(COUNTBLANK(G392:G404)=13,"PENDENTE", COUNTBLANK(G392:G404)&gt;0,"EM ANDAMENTO", COUNTBLANK(G392:G404)=0,"CONCLUÍDA")</f>
        <v>CONCLUÍDA</v>
      </c>
    </row>
    <row r="393" spans="1:14" x14ac:dyDescent="0.3">
      <c r="A393" t="s">
        <v>138</v>
      </c>
      <c r="B393" t="str">
        <f>B392</f>
        <v>AGR31</v>
      </c>
      <c r="C393" t="s">
        <v>13</v>
      </c>
      <c r="D393" s="1">
        <f ca="1">E392</f>
        <v>45200</v>
      </c>
      <c r="E393" s="1">
        <f ca="1">D393+RANDBETWEEN(1,4)</f>
        <v>45201</v>
      </c>
      <c r="F393" s="1">
        <f ca="1">IF(D393&lt;Planilha2!$A$1, D393, "")</f>
        <v>45200</v>
      </c>
      <c r="G393" s="1">
        <f ca="1">IF(E393&lt;Planilha2!$A$1, E393, "")</f>
        <v>45201</v>
      </c>
      <c r="H393" t="str">
        <f ca="1">VLOOKUP(RANDBETWEEN(1, 3), Planilha2!$B$5:$I$32, 3)</f>
        <v>Carlos Pereira</v>
      </c>
      <c r="I393" t="s">
        <v>91</v>
      </c>
      <c r="J393">
        <f t="shared" ref="J393:J404" ca="1" si="243">E393-D393</f>
        <v>1</v>
      </c>
      <c r="K393" t="str">
        <f>K392</f>
        <v>2 - Cadeia Produtiva</v>
      </c>
      <c r="L393" t="str">
        <f>L392</f>
        <v>Armazenamento e transporte — parte 1</v>
      </c>
      <c r="M393" t="str">
        <f ca="1">M392</f>
        <v>Marcos Santos</v>
      </c>
      <c r="N393" t="str">
        <f ca="1">N392</f>
        <v>CONCLUÍDA</v>
      </c>
    </row>
    <row r="394" spans="1:14" x14ac:dyDescent="0.3">
      <c r="A394" t="s">
        <v>138</v>
      </c>
      <c r="B394" t="str">
        <f t="shared" ref="B394:B404" si="244">B393</f>
        <v>AGR31</v>
      </c>
      <c r="C394" t="s">
        <v>14</v>
      </c>
      <c r="D394" s="1">
        <f ca="1">E393</f>
        <v>45201</v>
      </c>
      <c r="E394" s="1">
        <f ca="1">D394+RANDBETWEEN(0,3)</f>
        <v>45202</v>
      </c>
      <c r="F394" s="1">
        <f ca="1">IF(D394&lt;Planilha2!$A$1, D394, "")</f>
        <v>45201</v>
      </c>
      <c r="G394" s="1">
        <f ca="1">IF(E394&lt;Planilha2!$A$1, E394, "")</f>
        <v>45202</v>
      </c>
      <c r="H394" t="str">
        <f ca="1">VLOOKUP(RANDBETWEEN(1, 2), Planilha2!$B$5:$I$32, 4)</f>
        <v>Pedro Rodrigues</v>
      </c>
      <c r="I394" t="s">
        <v>92</v>
      </c>
      <c r="J394">
        <f t="shared" ca="1" si="243"/>
        <v>1</v>
      </c>
      <c r="K394" t="str">
        <f t="shared" ref="K394:N394" si="245">K393</f>
        <v>2 - Cadeia Produtiva</v>
      </c>
      <c r="L394" t="str">
        <f t="shared" si="245"/>
        <v>Armazenamento e transporte — parte 1</v>
      </c>
      <c r="M394" t="str">
        <f t="shared" ca="1" si="245"/>
        <v>Marcos Santos</v>
      </c>
      <c r="N394" t="str">
        <f t="shared" ca="1" si="245"/>
        <v>CONCLUÍDA</v>
      </c>
    </row>
    <row r="395" spans="1:14" x14ac:dyDescent="0.3">
      <c r="A395" t="s">
        <v>138</v>
      </c>
      <c r="B395" t="str">
        <f t="shared" si="244"/>
        <v>AGR31</v>
      </c>
      <c r="C395" t="s">
        <v>15</v>
      </c>
      <c r="D395" s="1">
        <f ca="1">E394</f>
        <v>45202</v>
      </c>
      <c r="E395" s="1">
        <f ca="1">D395+RANDBETWEEN(3,7)</f>
        <v>45205</v>
      </c>
      <c r="F395" s="1">
        <f ca="1">IF(D395&lt;Planilha2!$A$1, D395, "")</f>
        <v>45202</v>
      </c>
      <c r="G395" s="1">
        <f ca="1">IF(E395&lt;Planilha2!$A$1, E395, "")</f>
        <v>45205</v>
      </c>
      <c r="H395" t="str">
        <f ca="1">VLOOKUP(RANDBETWEEN(1, 3), Planilha2!$B$5:$I$32, 5)</f>
        <v>Isabela Costa</v>
      </c>
      <c r="I395" t="s">
        <v>93</v>
      </c>
      <c r="J395">
        <f t="shared" ca="1" si="243"/>
        <v>3</v>
      </c>
      <c r="K395" t="str">
        <f t="shared" ref="K395:N395" si="246">K394</f>
        <v>2 - Cadeia Produtiva</v>
      </c>
      <c r="L395" t="str">
        <f t="shared" si="246"/>
        <v>Armazenamento e transporte — parte 1</v>
      </c>
      <c r="M395" t="str">
        <f t="shared" ca="1" si="246"/>
        <v>Marcos Santos</v>
      </c>
      <c r="N395" t="str">
        <f t="shared" ca="1" si="246"/>
        <v>CONCLUÍDA</v>
      </c>
    </row>
    <row r="396" spans="1:14" x14ac:dyDescent="0.3">
      <c r="A396" t="s">
        <v>138</v>
      </c>
      <c r="B396" t="str">
        <f t="shared" si="244"/>
        <v>AGR31</v>
      </c>
      <c r="C396" t="s">
        <v>16</v>
      </c>
      <c r="D396" s="1">
        <f ca="1">E395</f>
        <v>45205</v>
      </c>
      <c r="E396" s="1">
        <f ca="1">D396+RANDBETWEEN(0,3)</f>
        <v>45206</v>
      </c>
      <c r="F396" s="1">
        <f ca="1">IF(D396&lt;Planilha2!$A$1, D396, "")</f>
        <v>45205</v>
      </c>
      <c r="G396" s="1">
        <f ca="1">IF(E396&lt;Planilha2!$A$1, E396, "")</f>
        <v>45206</v>
      </c>
      <c r="H396" t="str">
        <f ca="1">H393</f>
        <v>Carlos Pereira</v>
      </c>
      <c r="I396" t="s">
        <v>91</v>
      </c>
      <c r="J396">
        <f t="shared" ca="1" si="243"/>
        <v>1</v>
      </c>
      <c r="K396" t="str">
        <f t="shared" ref="K396:N396" si="247">K395</f>
        <v>2 - Cadeia Produtiva</v>
      </c>
      <c r="L396" t="str">
        <f t="shared" si="247"/>
        <v>Armazenamento e transporte — parte 1</v>
      </c>
      <c r="M396" t="str">
        <f t="shared" ca="1" si="247"/>
        <v>Marcos Santos</v>
      </c>
      <c r="N396" t="str">
        <f t="shared" ca="1" si="247"/>
        <v>CONCLUÍDA</v>
      </c>
    </row>
    <row r="397" spans="1:14" x14ac:dyDescent="0.3">
      <c r="A397" t="s">
        <v>138</v>
      </c>
      <c r="B397" t="str">
        <f t="shared" si="244"/>
        <v>AGR31</v>
      </c>
      <c r="C397" t="s">
        <v>17</v>
      </c>
      <c r="D397" s="1">
        <f ca="1">E396</f>
        <v>45206</v>
      </c>
      <c r="E397" s="1">
        <f ca="1">D397+RANDBETWEEN(1,5)</f>
        <v>45207</v>
      </c>
      <c r="F397" s="1">
        <f ca="1">IF(D397&lt;Planilha2!$A$1, D397, "")</f>
        <v>45206</v>
      </c>
      <c r="G397" s="1">
        <f ca="1">IF(E397&lt;Planilha2!$A$1, E397, "")</f>
        <v>45207</v>
      </c>
      <c r="H397" t="str">
        <f ca="1">VLOOKUP(RANDBETWEEN(1, 3), Planilha2!$B$5:$I$32, 6)</f>
        <v>Bruno Gomes</v>
      </c>
      <c r="I397" t="s">
        <v>95</v>
      </c>
      <c r="J397">
        <f t="shared" ca="1" si="243"/>
        <v>1</v>
      </c>
      <c r="K397" t="str">
        <f t="shared" ref="K397:N397" si="248">K396</f>
        <v>2 - Cadeia Produtiva</v>
      </c>
      <c r="L397" t="str">
        <f t="shared" si="248"/>
        <v>Armazenamento e transporte — parte 1</v>
      </c>
      <c r="M397" t="str">
        <f t="shared" ca="1" si="248"/>
        <v>Marcos Santos</v>
      </c>
      <c r="N397" t="str">
        <f t="shared" ca="1" si="248"/>
        <v>CONCLUÍDA</v>
      </c>
    </row>
    <row r="398" spans="1:14" x14ac:dyDescent="0.3">
      <c r="A398" t="s">
        <v>138</v>
      </c>
      <c r="B398" t="str">
        <f t="shared" si="244"/>
        <v>AGR31</v>
      </c>
      <c r="C398" t="s">
        <v>18</v>
      </c>
      <c r="D398" s="1">
        <f ca="1">E392+RANDBETWEEN(3,14)</f>
        <v>45211</v>
      </c>
      <c r="E398" s="1">
        <f ca="1">D398</f>
        <v>45211</v>
      </c>
      <c r="F398" s="1">
        <f ca="1">IF(D398&lt;Planilha2!$A$1, D398, "")</f>
        <v>45211</v>
      </c>
      <c r="G398" s="1">
        <f ca="1">IF(E398&lt;Planilha2!$A$1, E398, "")</f>
        <v>45211</v>
      </c>
      <c r="H398" t="str">
        <f ca="1">VLOOKUP(RANDBETWEEN(1, 2), Planilha2!$B$5:$I$32, 7)</f>
        <v>Felipe Ribeiro</v>
      </c>
      <c r="I398" t="s">
        <v>96</v>
      </c>
      <c r="J398">
        <f t="shared" ca="1" si="243"/>
        <v>0</v>
      </c>
      <c r="K398" t="str">
        <f t="shared" ref="K398:N398" si="249">K397</f>
        <v>2 - Cadeia Produtiva</v>
      </c>
      <c r="L398" t="str">
        <f t="shared" si="249"/>
        <v>Armazenamento e transporte — parte 1</v>
      </c>
      <c r="M398" t="str">
        <f t="shared" ca="1" si="249"/>
        <v>Marcos Santos</v>
      </c>
      <c r="N398" t="str">
        <f t="shared" ca="1" si="249"/>
        <v>CONCLUÍDA</v>
      </c>
    </row>
    <row r="399" spans="1:14" x14ac:dyDescent="0.3">
      <c r="A399" t="s">
        <v>138</v>
      </c>
      <c r="B399" t="str">
        <f t="shared" si="244"/>
        <v>AGR31</v>
      </c>
      <c r="C399" t="s">
        <v>19</v>
      </c>
      <c r="D399" s="1">
        <f ca="1">E398+RANDBETWEEN(7,21)</f>
        <v>45222</v>
      </c>
      <c r="E399" s="1">
        <f ca="1">D399+RANDBETWEEN(1,3)</f>
        <v>45225</v>
      </c>
      <c r="F399" s="1">
        <f ca="1">IF(D399&lt;Planilha2!$A$1, D399, "")</f>
        <v>45222</v>
      </c>
      <c r="G399" s="1">
        <f ca="1">IF(E399&lt;Planilha2!$A$1, E399, "")</f>
        <v>45225</v>
      </c>
      <c r="H399" t="str">
        <f ca="1">VLOOKUP(RANDBETWEEN(1, 3), Planilha2!$B$5:$I$32, 8)</f>
        <v>Luiza Andrade</v>
      </c>
      <c r="I399" t="s">
        <v>94</v>
      </c>
      <c r="J399">
        <f t="shared" ca="1" si="243"/>
        <v>3</v>
      </c>
      <c r="K399" t="str">
        <f t="shared" ref="K399:N399" si="250">K398</f>
        <v>2 - Cadeia Produtiva</v>
      </c>
      <c r="L399" t="str">
        <f t="shared" si="250"/>
        <v>Armazenamento e transporte — parte 1</v>
      </c>
      <c r="M399" t="str">
        <f t="shared" ca="1" si="250"/>
        <v>Marcos Santos</v>
      </c>
      <c r="N399" t="str">
        <f t="shared" ca="1" si="250"/>
        <v>CONCLUÍDA</v>
      </c>
    </row>
    <row r="400" spans="1:14" x14ac:dyDescent="0.3">
      <c r="A400" t="s">
        <v>138</v>
      </c>
      <c r="B400" t="str">
        <f t="shared" si="244"/>
        <v>AGR31</v>
      </c>
      <c r="C400" t="s">
        <v>20</v>
      </c>
      <c r="D400" s="1">
        <f ca="1">E399</f>
        <v>45225</v>
      </c>
      <c r="E400" s="1">
        <f ca="1">D400+RANDBETWEEN(1,3)</f>
        <v>45228</v>
      </c>
      <c r="F400" s="1">
        <f ca="1">IF(D400&lt;Planilha2!$A$1, D400, "")</f>
        <v>45225</v>
      </c>
      <c r="G400" s="1">
        <f ca="1">IF(E400&lt;Planilha2!$A$1, E400, "")</f>
        <v>45228</v>
      </c>
      <c r="H400" t="str">
        <f ca="1">H396</f>
        <v>Carlos Pereira</v>
      </c>
      <c r="I400" t="s">
        <v>91</v>
      </c>
      <c r="J400">
        <f t="shared" ca="1" si="243"/>
        <v>3</v>
      </c>
      <c r="K400" t="str">
        <f t="shared" ref="K400:N400" si="251">K399</f>
        <v>2 - Cadeia Produtiva</v>
      </c>
      <c r="L400" t="str">
        <f t="shared" si="251"/>
        <v>Armazenamento e transporte — parte 1</v>
      </c>
      <c r="M400" t="str">
        <f t="shared" ca="1" si="251"/>
        <v>Marcos Santos</v>
      </c>
      <c r="N400" t="str">
        <f t="shared" ca="1" si="251"/>
        <v>CONCLUÍDA</v>
      </c>
    </row>
    <row r="401" spans="1:14" x14ac:dyDescent="0.3">
      <c r="A401" t="s">
        <v>138</v>
      </c>
      <c r="B401" t="str">
        <f t="shared" si="244"/>
        <v>AGR31</v>
      </c>
      <c r="C401" t="s">
        <v>21</v>
      </c>
      <c r="D401" s="1">
        <f ca="1">E400</f>
        <v>45228</v>
      </c>
      <c r="E401" s="1">
        <f ca="1">D401+RANDBETWEEN(0,3)</f>
        <v>45228</v>
      </c>
      <c r="F401" s="1">
        <f ca="1">IF(D401&lt;Planilha2!$A$1, D401, "")</f>
        <v>45228</v>
      </c>
      <c r="G401" s="1">
        <f ca="1">IF(E401&lt;Planilha2!$A$1, E401, "")</f>
        <v>45228</v>
      </c>
      <c r="H401" t="str">
        <f ca="1">H399</f>
        <v>Luiza Andrade</v>
      </c>
      <c r="I401" t="s">
        <v>94</v>
      </c>
      <c r="J401">
        <f t="shared" ca="1" si="243"/>
        <v>0</v>
      </c>
      <c r="K401" t="str">
        <f t="shared" ref="K401:N401" si="252">K400</f>
        <v>2 - Cadeia Produtiva</v>
      </c>
      <c r="L401" t="str">
        <f t="shared" si="252"/>
        <v>Armazenamento e transporte — parte 1</v>
      </c>
      <c r="M401" t="str">
        <f t="shared" ca="1" si="252"/>
        <v>Marcos Santos</v>
      </c>
      <c r="N401" t="str">
        <f t="shared" ca="1" si="252"/>
        <v>CONCLUÍDA</v>
      </c>
    </row>
    <row r="402" spans="1:14" x14ac:dyDescent="0.3">
      <c r="A402" t="s">
        <v>138</v>
      </c>
      <c r="B402" t="str">
        <f t="shared" si="244"/>
        <v>AGR31</v>
      </c>
      <c r="C402" t="s">
        <v>22</v>
      </c>
      <c r="D402" s="1">
        <f ca="1">E401</f>
        <v>45228</v>
      </c>
      <c r="E402" s="1">
        <f ca="1">D402+RANDBETWEEN(0,3)</f>
        <v>45228</v>
      </c>
      <c r="F402" s="1">
        <f ca="1">IF(D402&lt;Planilha2!$A$1, D402, "")</f>
        <v>45228</v>
      </c>
      <c r="G402" s="1">
        <f ca="1">IF(E402&lt;Planilha2!$A$1, E402, "")</f>
        <v>45228</v>
      </c>
      <c r="H402" t="str">
        <f ca="1">H400</f>
        <v>Carlos Pereira</v>
      </c>
      <c r="I402" t="s">
        <v>91</v>
      </c>
      <c r="J402">
        <f t="shared" ca="1" si="243"/>
        <v>0</v>
      </c>
      <c r="K402" t="str">
        <f t="shared" ref="K402:N402" si="253">K401</f>
        <v>2 - Cadeia Produtiva</v>
      </c>
      <c r="L402" t="str">
        <f t="shared" si="253"/>
        <v>Armazenamento e transporte — parte 1</v>
      </c>
      <c r="M402" t="str">
        <f t="shared" ca="1" si="253"/>
        <v>Marcos Santos</v>
      </c>
      <c r="N402" t="str">
        <f t="shared" ca="1" si="253"/>
        <v>CONCLUÍDA</v>
      </c>
    </row>
    <row r="403" spans="1:14" x14ac:dyDescent="0.3">
      <c r="A403" t="s">
        <v>138</v>
      </c>
      <c r="B403" t="str">
        <f t="shared" si="244"/>
        <v>AGR31</v>
      </c>
      <c r="C403" t="s">
        <v>23</v>
      </c>
      <c r="D403" s="1">
        <f ca="1">E402</f>
        <v>45228</v>
      </c>
      <c r="E403" s="1">
        <f ca="1">D403+RANDBETWEEN(1,3)</f>
        <v>45231</v>
      </c>
      <c r="F403" s="1">
        <f ca="1">IF(D403&lt;Planilha2!$A$1, D403, "")</f>
        <v>45228</v>
      </c>
      <c r="G403" s="1">
        <f ca="1">IF(E403&lt;Planilha2!$A$1, E403, "")</f>
        <v>45231</v>
      </c>
      <c r="H403" t="str">
        <f ca="1">H397</f>
        <v>Bruno Gomes</v>
      </c>
      <c r="I403" t="s">
        <v>95</v>
      </c>
      <c r="J403">
        <f t="shared" ca="1" si="243"/>
        <v>3</v>
      </c>
      <c r="K403" t="str">
        <f t="shared" ref="K403:N403" si="254">K402</f>
        <v>2 - Cadeia Produtiva</v>
      </c>
      <c r="L403" t="str">
        <f t="shared" si="254"/>
        <v>Armazenamento e transporte — parte 1</v>
      </c>
      <c r="M403" t="str">
        <f t="shared" ca="1" si="254"/>
        <v>Marcos Santos</v>
      </c>
      <c r="N403" t="str">
        <f t="shared" ca="1" si="254"/>
        <v>CONCLUÍDA</v>
      </c>
    </row>
    <row r="404" spans="1:14" x14ac:dyDescent="0.3">
      <c r="A404" t="s">
        <v>138</v>
      </c>
      <c r="B404" t="str">
        <f t="shared" si="244"/>
        <v>AGR31</v>
      </c>
      <c r="C404" t="s">
        <v>24</v>
      </c>
      <c r="D404" s="1">
        <f ca="1">E403</f>
        <v>45231</v>
      </c>
      <c r="E404" s="1">
        <f ca="1">D404+RANDBETWEEN(0,3)</f>
        <v>45231</v>
      </c>
      <c r="F404" s="1">
        <f ca="1">IF(D404&lt;Planilha2!$A$1, D404, "")</f>
        <v>45231</v>
      </c>
      <c r="G404" s="1">
        <f ca="1">IF(E404&lt;Planilha2!$A$1, E404, "")</f>
        <v>45231</v>
      </c>
      <c r="H404" t="str">
        <f ca="1">H402</f>
        <v>Carlos Pereira</v>
      </c>
      <c r="I404" t="s">
        <v>91</v>
      </c>
      <c r="J404">
        <f t="shared" ca="1" si="243"/>
        <v>0</v>
      </c>
      <c r="K404" t="str">
        <f t="shared" ref="K404:N404" si="255">K403</f>
        <v>2 - Cadeia Produtiva</v>
      </c>
      <c r="L404" t="str">
        <f t="shared" si="255"/>
        <v>Armazenamento e transporte — parte 1</v>
      </c>
      <c r="M404" t="str">
        <f t="shared" ca="1" si="255"/>
        <v>Marcos Santos</v>
      </c>
      <c r="N404" t="str">
        <f t="shared" ca="1" si="255"/>
        <v>CONCLUÍDA</v>
      </c>
    </row>
    <row r="405" spans="1:14" x14ac:dyDescent="0.3">
      <c r="A405" t="s">
        <v>138</v>
      </c>
      <c r="B405" t="s">
        <v>246</v>
      </c>
      <c r="C405" t="s">
        <v>12</v>
      </c>
      <c r="D405" s="1">
        <f ca="1">E392+RANDBETWEEN(3,14)</f>
        <v>45204</v>
      </c>
      <c r="E405" s="1">
        <f ca="1">D405+RANDBETWEEN(7,14)</f>
        <v>45216</v>
      </c>
      <c r="F405" s="1">
        <f ca="1">IF(D405&lt;Planilha2!$A$1, D405, "")</f>
        <v>45204</v>
      </c>
      <c r="G405" s="1">
        <f ca="1">IF(E405&lt;Planilha2!$A$1, E405, "")</f>
        <v>45216</v>
      </c>
      <c r="H405" t="str">
        <f ca="1">H392</f>
        <v>Marcos Santos</v>
      </c>
      <c r="I405" t="s">
        <v>8</v>
      </c>
      <c r="J405">
        <f ca="1">E405-D405</f>
        <v>12</v>
      </c>
      <c r="K405" t="str">
        <f t="shared" ref="K405" si="256">K404</f>
        <v>2 - Cadeia Produtiva</v>
      </c>
      <c r="L405" t="s">
        <v>119</v>
      </c>
      <c r="M405" t="str">
        <f ca="1">H405</f>
        <v>Marcos Santos</v>
      </c>
      <c r="N405" t="str" cm="1">
        <f t="array" aca="1" ref="N405" ca="1">_xlfn.IFS(COUNTBLANK(G405:G417)=13,"PENDENTE", COUNTBLANK(G405:G417)&gt;0,"EM ANDAMENTO", COUNTBLANK(G405:G417)=0,"CONCLUÍDA")</f>
        <v>CONCLUÍDA</v>
      </c>
    </row>
    <row r="406" spans="1:14" x14ac:dyDescent="0.3">
      <c r="A406" t="s">
        <v>138</v>
      </c>
      <c r="B406" t="str">
        <f>B405</f>
        <v>AGR32</v>
      </c>
      <c r="C406" t="s">
        <v>13</v>
      </c>
      <c r="D406" s="1">
        <f ca="1">E405</f>
        <v>45216</v>
      </c>
      <c r="E406" s="1">
        <f ca="1">D406+RANDBETWEEN(1,4)</f>
        <v>45220</v>
      </c>
      <c r="F406" s="1">
        <f ca="1">IF(D406&lt;Planilha2!$A$1, D406, "")</f>
        <v>45216</v>
      </c>
      <c r="G406" s="1">
        <f ca="1">IF(E406&lt;Planilha2!$A$1, E406, "")</f>
        <v>45220</v>
      </c>
      <c r="H406" t="str">
        <f ca="1">H393</f>
        <v>Carlos Pereira</v>
      </c>
      <c r="I406" t="s">
        <v>91</v>
      </c>
      <c r="J406">
        <f t="shared" ref="J406:J417" ca="1" si="257">E406-D406</f>
        <v>4</v>
      </c>
      <c r="K406" t="str">
        <f t="shared" ref="K406" si="258">K405</f>
        <v>2 - Cadeia Produtiva</v>
      </c>
      <c r="L406" t="str">
        <f>L405</f>
        <v>Armazenamento e transporte — parte 2</v>
      </c>
      <c r="M406" t="str">
        <f ca="1">M405</f>
        <v>Marcos Santos</v>
      </c>
      <c r="N406" t="str">
        <f ca="1">N405</f>
        <v>CONCLUÍDA</v>
      </c>
    </row>
    <row r="407" spans="1:14" x14ac:dyDescent="0.3">
      <c r="A407" t="s">
        <v>138</v>
      </c>
      <c r="B407" t="str">
        <f t="shared" ref="B407:B417" si="259">B406</f>
        <v>AGR32</v>
      </c>
      <c r="C407" t="s">
        <v>14</v>
      </c>
      <c r="D407" s="1">
        <f ca="1">E406</f>
        <v>45220</v>
      </c>
      <c r="E407" s="1">
        <f ca="1">D407+RANDBETWEEN(0,3)</f>
        <v>45223</v>
      </c>
      <c r="F407" s="1">
        <f ca="1">IF(D407&lt;Planilha2!$A$1, D407, "")</f>
        <v>45220</v>
      </c>
      <c r="G407" s="1">
        <f ca="1">IF(E407&lt;Planilha2!$A$1, E407, "")</f>
        <v>45223</v>
      </c>
      <c r="H407" t="str">
        <f ca="1">VLOOKUP(RANDBETWEEN(1, 2), Planilha2!$B$5:$I$32, 4)</f>
        <v>Ana Souza</v>
      </c>
      <c r="I407" t="s">
        <v>92</v>
      </c>
      <c r="J407">
        <f t="shared" ca="1" si="257"/>
        <v>3</v>
      </c>
      <c r="K407" t="str">
        <f t="shared" ref="K407:N407" si="260">K406</f>
        <v>2 - Cadeia Produtiva</v>
      </c>
      <c r="L407" t="str">
        <f t="shared" si="260"/>
        <v>Armazenamento e transporte — parte 2</v>
      </c>
      <c r="M407" t="str">
        <f t="shared" ca="1" si="260"/>
        <v>Marcos Santos</v>
      </c>
      <c r="N407" t="str">
        <f t="shared" ca="1" si="260"/>
        <v>CONCLUÍDA</v>
      </c>
    </row>
    <row r="408" spans="1:14" x14ac:dyDescent="0.3">
      <c r="A408" t="s">
        <v>138</v>
      </c>
      <c r="B408" t="str">
        <f t="shared" si="259"/>
        <v>AGR32</v>
      </c>
      <c r="C408" t="s">
        <v>15</v>
      </c>
      <c r="D408" s="1">
        <f ca="1">E407</f>
        <v>45223</v>
      </c>
      <c r="E408" s="1">
        <f ca="1">D408+RANDBETWEEN(3,7)</f>
        <v>45228</v>
      </c>
      <c r="F408" s="1">
        <f ca="1">IF(D408&lt;Planilha2!$A$1, D408, "")</f>
        <v>45223</v>
      </c>
      <c r="G408" s="1">
        <f ca="1">IF(E408&lt;Planilha2!$A$1, E408, "")</f>
        <v>45228</v>
      </c>
      <c r="H408" t="str">
        <f ca="1">VLOOKUP(RANDBETWEEN(1, 3), Planilha2!$B$5:$I$32, 5)</f>
        <v>Isabela Costa</v>
      </c>
      <c r="I408" t="s">
        <v>93</v>
      </c>
      <c r="J408">
        <f t="shared" ca="1" si="257"/>
        <v>5</v>
      </c>
      <c r="K408" t="str">
        <f t="shared" ref="K408:N408" si="261">K407</f>
        <v>2 - Cadeia Produtiva</v>
      </c>
      <c r="L408" t="str">
        <f t="shared" si="261"/>
        <v>Armazenamento e transporte — parte 2</v>
      </c>
      <c r="M408" t="str">
        <f t="shared" ca="1" si="261"/>
        <v>Marcos Santos</v>
      </c>
      <c r="N408" t="str">
        <f t="shared" ca="1" si="261"/>
        <v>CONCLUÍDA</v>
      </c>
    </row>
    <row r="409" spans="1:14" x14ac:dyDescent="0.3">
      <c r="A409" t="s">
        <v>138</v>
      </c>
      <c r="B409" t="str">
        <f t="shared" si="259"/>
        <v>AGR32</v>
      </c>
      <c r="C409" t="s">
        <v>16</v>
      </c>
      <c r="D409" s="1">
        <f ca="1">E408</f>
        <v>45228</v>
      </c>
      <c r="E409" s="1">
        <f ca="1">D409+RANDBETWEEN(0,3)</f>
        <v>45228</v>
      </c>
      <c r="F409" s="1">
        <f ca="1">IF(D409&lt;Planilha2!$A$1, D409, "")</f>
        <v>45228</v>
      </c>
      <c r="G409" s="1">
        <f ca="1">IF(E409&lt;Planilha2!$A$1, E409, "")</f>
        <v>45228</v>
      </c>
      <c r="H409" t="str">
        <f ca="1">H406</f>
        <v>Carlos Pereira</v>
      </c>
      <c r="I409" t="s">
        <v>91</v>
      </c>
      <c r="J409">
        <f t="shared" ca="1" si="257"/>
        <v>0</v>
      </c>
      <c r="K409" t="str">
        <f t="shared" ref="K409:N409" si="262">K408</f>
        <v>2 - Cadeia Produtiva</v>
      </c>
      <c r="L409" t="str">
        <f t="shared" si="262"/>
        <v>Armazenamento e transporte — parte 2</v>
      </c>
      <c r="M409" t="str">
        <f t="shared" ca="1" si="262"/>
        <v>Marcos Santos</v>
      </c>
      <c r="N409" t="str">
        <f t="shared" ca="1" si="262"/>
        <v>CONCLUÍDA</v>
      </c>
    </row>
    <row r="410" spans="1:14" x14ac:dyDescent="0.3">
      <c r="A410" t="s">
        <v>138</v>
      </c>
      <c r="B410" t="str">
        <f t="shared" si="259"/>
        <v>AGR32</v>
      </c>
      <c r="C410" t="s">
        <v>17</v>
      </c>
      <c r="D410" s="1">
        <f ca="1">E409</f>
        <v>45228</v>
      </c>
      <c r="E410" s="1">
        <f ca="1">D410+RANDBETWEEN(1,5)</f>
        <v>45230</v>
      </c>
      <c r="F410" s="1">
        <f ca="1">IF(D410&lt;Planilha2!$A$1, D410, "")</f>
        <v>45228</v>
      </c>
      <c r="G410" s="1">
        <f ca="1">IF(E410&lt;Planilha2!$A$1, E410, "")</f>
        <v>45230</v>
      </c>
      <c r="H410" t="str">
        <f ca="1">VLOOKUP(RANDBETWEEN(1, 3), Planilha2!$B$5:$I$32, 6)</f>
        <v>Bruno Gomes</v>
      </c>
      <c r="I410" t="s">
        <v>95</v>
      </c>
      <c r="J410">
        <f t="shared" ca="1" si="257"/>
        <v>2</v>
      </c>
      <c r="K410" t="str">
        <f t="shared" ref="K410:N410" si="263">K409</f>
        <v>2 - Cadeia Produtiva</v>
      </c>
      <c r="L410" t="str">
        <f t="shared" si="263"/>
        <v>Armazenamento e transporte — parte 2</v>
      </c>
      <c r="M410" t="str">
        <f t="shared" ca="1" si="263"/>
        <v>Marcos Santos</v>
      </c>
      <c r="N410" t="str">
        <f t="shared" ca="1" si="263"/>
        <v>CONCLUÍDA</v>
      </c>
    </row>
    <row r="411" spans="1:14" x14ac:dyDescent="0.3">
      <c r="A411" t="s">
        <v>138</v>
      </c>
      <c r="B411" t="str">
        <f t="shared" si="259"/>
        <v>AGR32</v>
      </c>
      <c r="C411" t="s">
        <v>18</v>
      </c>
      <c r="D411" s="1">
        <f ca="1">E405+RANDBETWEEN(3,14)</f>
        <v>45230</v>
      </c>
      <c r="E411" s="1">
        <f ca="1">D411</f>
        <v>45230</v>
      </c>
      <c r="F411" s="1">
        <f ca="1">IF(D411&lt;Planilha2!$A$1, D411, "")</f>
        <v>45230</v>
      </c>
      <c r="G411" s="1">
        <f ca="1">IF(E411&lt;Planilha2!$A$1, E411, "")</f>
        <v>45230</v>
      </c>
      <c r="H411" t="str">
        <f ca="1">VLOOKUP(RANDBETWEEN(1, 2), Planilha2!$B$5:$I$32, 7)</f>
        <v>Felipe Ribeiro</v>
      </c>
      <c r="I411" t="s">
        <v>96</v>
      </c>
      <c r="J411">
        <f t="shared" ca="1" si="257"/>
        <v>0</v>
      </c>
      <c r="K411" t="str">
        <f t="shared" ref="K411:N411" si="264">K410</f>
        <v>2 - Cadeia Produtiva</v>
      </c>
      <c r="L411" t="str">
        <f t="shared" si="264"/>
        <v>Armazenamento e transporte — parte 2</v>
      </c>
      <c r="M411" t="str">
        <f t="shared" ca="1" si="264"/>
        <v>Marcos Santos</v>
      </c>
      <c r="N411" t="str">
        <f t="shared" ca="1" si="264"/>
        <v>CONCLUÍDA</v>
      </c>
    </row>
    <row r="412" spans="1:14" x14ac:dyDescent="0.3">
      <c r="A412" t="s">
        <v>138</v>
      </c>
      <c r="B412" t="str">
        <f t="shared" si="259"/>
        <v>AGR32</v>
      </c>
      <c r="C412" t="s">
        <v>19</v>
      </c>
      <c r="D412" s="1">
        <f ca="1">E411+RANDBETWEEN(7,21)</f>
        <v>45241</v>
      </c>
      <c r="E412" s="1">
        <f ca="1">D412+RANDBETWEEN(1,3)</f>
        <v>45243</v>
      </c>
      <c r="F412" s="1">
        <f ca="1">IF(D412&lt;Planilha2!$A$1, D412, "")</f>
        <v>45241</v>
      </c>
      <c r="G412" s="1">
        <f ca="1">IF(E412&lt;Planilha2!$A$1, E412, "")</f>
        <v>45243</v>
      </c>
      <c r="H412" t="str">
        <f ca="1">VLOOKUP(RANDBETWEEN(1, 3), Planilha2!$B$5:$I$32, 8)</f>
        <v>Luiza Andrade</v>
      </c>
      <c r="I412" t="s">
        <v>94</v>
      </c>
      <c r="J412">
        <f t="shared" ca="1" si="257"/>
        <v>2</v>
      </c>
      <c r="K412" t="str">
        <f t="shared" ref="K412:N412" si="265">K411</f>
        <v>2 - Cadeia Produtiva</v>
      </c>
      <c r="L412" t="str">
        <f t="shared" si="265"/>
        <v>Armazenamento e transporte — parte 2</v>
      </c>
      <c r="M412" t="str">
        <f t="shared" ca="1" si="265"/>
        <v>Marcos Santos</v>
      </c>
      <c r="N412" t="str">
        <f t="shared" ca="1" si="265"/>
        <v>CONCLUÍDA</v>
      </c>
    </row>
    <row r="413" spans="1:14" x14ac:dyDescent="0.3">
      <c r="A413" t="s">
        <v>138</v>
      </c>
      <c r="B413" t="str">
        <f t="shared" si="259"/>
        <v>AGR32</v>
      </c>
      <c r="C413" t="s">
        <v>20</v>
      </c>
      <c r="D413" s="1">
        <f ca="1">E412</f>
        <v>45243</v>
      </c>
      <c r="E413" s="1">
        <f ca="1">D413+RANDBETWEEN(1,3)</f>
        <v>45244</v>
      </c>
      <c r="F413" s="1">
        <f ca="1">IF(D413&lt;Planilha2!$A$1, D413, "")</f>
        <v>45243</v>
      </c>
      <c r="G413" s="1">
        <f ca="1">IF(E413&lt;Planilha2!$A$1, E413, "")</f>
        <v>45244</v>
      </c>
      <c r="H413" t="str">
        <f ca="1">H409</f>
        <v>Carlos Pereira</v>
      </c>
      <c r="I413" t="s">
        <v>91</v>
      </c>
      <c r="J413">
        <f t="shared" ca="1" si="257"/>
        <v>1</v>
      </c>
      <c r="K413" t="str">
        <f t="shared" ref="K413:N413" si="266">K412</f>
        <v>2 - Cadeia Produtiva</v>
      </c>
      <c r="L413" t="str">
        <f t="shared" si="266"/>
        <v>Armazenamento e transporte — parte 2</v>
      </c>
      <c r="M413" t="str">
        <f t="shared" ca="1" si="266"/>
        <v>Marcos Santos</v>
      </c>
      <c r="N413" t="str">
        <f t="shared" ca="1" si="266"/>
        <v>CONCLUÍDA</v>
      </c>
    </row>
    <row r="414" spans="1:14" x14ac:dyDescent="0.3">
      <c r="A414" t="s">
        <v>138</v>
      </c>
      <c r="B414" t="str">
        <f t="shared" si="259"/>
        <v>AGR32</v>
      </c>
      <c r="C414" t="s">
        <v>21</v>
      </c>
      <c r="D414" s="1">
        <f ca="1">E413</f>
        <v>45244</v>
      </c>
      <c r="E414" s="1">
        <f ca="1">D414+RANDBETWEEN(0,3)</f>
        <v>45245</v>
      </c>
      <c r="F414" s="1">
        <f ca="1">IF(D414&lt;Planilha2!$A$1, D414, "")</f>
        <v>45244</v>
      </c>
      <c r="G414" s="1">
        <f ca="1">IF(E414&lt;Planilha2!$A$1, E414, "")</f>
        <v>45245</v>
      </c>
      <c r="H414" t="str">
        <f ca="1">H412</f>
        <v>Luiza Andrade</v>
      </c>
      <c r="I414" t="s">
        <v>94</v>
      </c>
      <c r="J414">
        <f t="shared" ca="1" si="257"/>
        <v>1</v>
      </c>
      <c r="K414" t="str">
        <f t="shared" ref="K414:N414" si="267">K413</f>
        <v>2 - Cadeia Produtiva</v>
      </c>
      <c r="L414" t="str">
        <f t="shared" si="267"/>
        <v>Armazenamento e transporte — parte 2</v>
      </c>
      <c r="M414" t="str">
        <f t="shared" ca="1" si="267"/>
        <v>Marcos Santos</v>
      </c>
      <c r="N414" t="str">
        <f t="shared" ca="1" si="267"/>
        <v>CONCLUÍDA</v>
      </c>
    </row>
    <row r="415" spans="1:14" x14ac:dyDescent="0.3">
      <c r="A415" t="s">
        <v>138</v>
      </c>
      <c r="B415" t="str">
        <f t="shared" si="259"/>
        <v>AGR32</v>
      </c>
      <c r="C415" t="s">
        <v>22</v>
      </c>
      <c r="D415" s="1">
        <f ca="1">E414</f>
        <v>45245</v>
      </c>
      <c r="E415" s="1">
        <f ca="1">D415+RANDBETWEEN(0,3)</f>
        <v>45248</v>
      </c>
      <c r="F415" s="1">
        <f ca="1">IF(D415&lt;Planilha2!$A$1, D415, "")</f>
        <v>45245</v>
      </c>
      <c r="G415" s="1">
        <f ca="1">IF(E415&lt;Planilha2!$A$1, E415, "")</f>
        <v>45248</v>
      </c>
      <c r="H415" t="str">
        <f ca="1">H413</f>
        <v>Carlos Pereira</v>
      </c>
      <c r="I415" t="s">
        <v>91</v>
      </c>
      <c r="J415">
        <f t="shared" ca="1" si="257"/>
        <v>3</v>
      </c>
      <c r="K415" t="str">
        <f t="shared" ref="K415:N415" si="268">K414</f>
        <v>2 - Cadeia Produtiva</v>
      </c>
      <c r="L415" t="str">
        <f t="shared" si="268"/>
        <v>Armazenamento e transporte — parte 2</v>
      </c>
      <c r="M415" t="str">
        <f t="shared" ca="1" si="268"/>
        <v>Marcos Santos</v>
      </c>
      <c r="N415" t="str">
        <f t="shared" ca="1" si="268"/>
        <v>CONCLUÍDA</v>
      </c>
    </row>
    <row r="416" spans="1:14" x14ac:dyDescent="0.3">
      <c r="A416" t="s">
        <v>138</v>
      </c>
      <c r="B416" t="str">
        <f t="shared" si="259"/>
        <v>AGR32</v>
      </c>
      <c r="C416" t="s">
        <v>23</v>
      </c>
      <c r="D416" s="1">
        <f ca="1">E415</f>
        <v>45248</v>
      </c>
      <c r="E416" s="1">
        <f ca="1">D416+RANDBETWEEN(1,3)</f>
        <v>45250</v>
      </c>
      <c r="F416" s="1">
        <f ca="1">IF(D416&lt;Planilha2!$A$1, D416, "")</f>
        <v>45248</v>
      </c>
      <c r="G416" s="1">
        <f ca="1">IF(E416&lt;Planilha2!$A$1, E416, "")</f>
        <v>45250</v>
      </c>
      <c r="H416" t="str">
        <f ca="1">H410</f>
        <v>Bruno Gomes</v>
      </c>
      <c r="I416" t="s">
        <v>95</v>
      </c>
      <c r="J416">
        <f t="shared" ca="1" si="257"/>
        <v>2</v>
      </c>
      <c r="K416" t="str">
        <f t="shared" ref="K416:N416" si="269">K415</f>
        <v>2 - Cadeia Produtiva</v>
      </c>
      <c r="L416" t="str">
        <f t="shared" si="269"/>
        <v>Armazenamento e transporte — parte 2</v>
      </c>
      <c r="M416" t="str">
        <f t="shared" ca="1" si="269"/>
        <v>Marcos Santos</v>
      </c>
      <c r="N416" t="str">
        <f t="shared" ca="1" si="269"/>
        <v>CONCLUÍDA</v>
      </c>
    </row>
    <row r="417" spans="1:14" x14ac:dyDescent="0.3">
      <c r="A417" t="s">
        <v>138</v>
      </c>
      <c r="B417" t="str">
        <f t="shared" si="259"/>
        <v>AGR32</v>
      </c>
      <c r="C417" t="s">
        <v>24</v>
      </c>
      <c r="D417" s="1">
        <f ca="1">E416</f>
        <v>45250</v>
      </c>
      <c r="E417" s="1">
        <f ca="1">D417+RANDBETWEEN(0,3)</f>
        <v>45252</v>
      </c>
      <c r="F417" s="1">
        <f ca="1">IF(D417&lt;Planilha2!$A$1, D417, "")</f>
        <v>45250</v>
      </c>
      <c r="G417" s="1">
        <f ca="1">IF(E417&lt;Planilha2!$A$1, E417, "")</f>
        <v>45252</v>
      </c>
      <c r="H417" t="str">
        <f ca="1">H415</f>
        <v>Carlos Pereira</v>
      </c>
      <c r="I417" t="s">
        <v>91</v>
      </c>
      <c r="J417">
        <f t="shared" ca="1" si="257"/>
        <v>2</v>
      </c>
      <c r="K417" t="str">
        <f t="shared" ref="K417:N417" si="270">K416</f>
        <v>2 - Cadeia Produtiva</v>
      </c>
      <c r="L417" t="str">
        <f t="shared" si="270"/>
        <v>Armazenamento e transporte — parte 2</v>
      </c>
      <c r="M417" t="str">
        <f t="shared" ca="1" si="270"/>
        <v>Marcos Santos</v>
      </c>
      <c r="N417" t="str">
        <f t="shared" ca="1" si="270"/>
        <v>CONCLUÍDA</v>
      </c>
    </row>
    <row r="418" spans="1:14" x14ac:dyDescent="0.3">
      <c r="A418" t="s">
        <v>138</v>
      </c>
      <c r="B418" t="s">
        <v>249</v>
      </c>
      <c r="C418" t="s">
        <v>12</v>
      </c>
      <c r="D418" s="1">
        <f ca="1">E405+RANDBETWEEN(0,7)</f>
        <v>45221</v>
      </c>
      <c r="E418" s="1">
        <f ca="1">D418+RANDBETWEEN(7,14)</f>
        <v>45229</v>
      </c>
      <c r="F418" s="1">
        <f ca="1">IF(D418&lt;Planilha2!$A$1, D418, "")</f>
        <v>45221</v>
      </c>
      <c r="G418" s="1">
        <f ca="1">IF(E418&lt;Planilha2!$A$1, E418, "")</f>
        <v>45229</v>
      </c>
      <c r="H418" t="str">
        <f ca="1">H405</f>
        <v>Marcos Santos</v>
      </c>
      <c r="I418" t="s">
        <v>8</v>
      </c>
      <c r="J418">
        <f ca="1">E418-D418</f>
        <v>8</v>
      </c>
      <c r="K418" t="str">
        <f t="shared" ref="K418" si="271">K417</f>
        <v>2 - Cadeia Produtiva</v>
      </c>
      <c r="L418" t="s">
        <v>120</v>
      </c>
      <c r="M418" t="str">
        <f ca="1">H418</f>
        <v>Marcos Santos</v>
      </c>
      <c r="N418" t="str" cm="1">
        <f t="array" aca="1" ref="N418" ca="1">_xlfn.IFS(COUNTBLANK(G418:G430)=13,"PENDENTE", COUNTBLANK(G418:G430)&gt;0,"EM ANDAMENTO", COUNTBLANK(G418:G430)=0,"CONCLUÍDA")</f>
        <v>CONCLUÍDA</v>
      </c>
    </row>
    <row r="419" spans="1:14" x14ac:dyDescent="0.3">
      <c r="A419" t="s">
        <v>138</v>
      </c>
      <c r="B419" t="str">
        <f>B418</f>
        <v>AGR33</v>
      </c>
      <c r="C419" t="s">
        <v>13</v>
      </c>
      <c r="D419" s="1">
        <f ca="1">E418</f>
        <v>45229</v>
      </c>
      <c r="E419" s="1">
        <f ca="1">D419+RANDBETWEEN(1,4)</f>
        <v>45232</v>
      </c>
      <c r="F419" s="1">
        <f ca="1">IF(D419&lt;Planilha2!$A$1, D419, "")</f>
        <v>45229</v>
      </c>
      <c r="G419" s="1">
        <f ca="1">IF(E419&lt;Planilha2!$A$1, E419, "")</f>
        <v>45232</v>
      </c>
      <c r="H419" t="str">
        <f ca="1">H406</f>
        <v>Carlos Pereira</v>
      </c>
      <c r="I419" t="s">
        <v>91</v>
      </c>
      <c r="J419">
        <f t="shared" ref="J419:J430" ca="1" si="272">E419-D419</f>
        <v>3</v>
      </c>
      <c r="K419" t="str">
        <f t="shared" ref="K419" si="273">K418</f>
        <v>2 - Cadeia Produtiva</v>
      </c>
      <c r="L419" t="str">
        <f>L418</f>
        <v>Armazenamento e transporte — parte 3</v>
      </c>
      <c r="M419" t="str">
        <f ca="1">M418</f>
        <v>Marcos Santos</v>
      </c>
      <c r="N419" t="str">
        <f ca="1">N418</f>
        <v>CONCLUÍDA</v>
      </c>
    </row>
    <row r="420" spans="1:14" x14ac:dyDescent="0.3">
      <c r="A420" t="s">
        <v>138</v>
      </c>
      <c r="B420" t="str">
        <f t="shared" ref="B420:B430" si="274">B419</f>
        <v>AGR33</v>
      </c>
      <c r="C420" t="s">
        <v>14</v>
      </c>
      <c r="D420" s="1">
        <f ca="1">E419</f>
        <v>45232</v>
      </c>
      <c r="E420" s="1">
        <f ca="1">D420+RANDBETWEEN(0,3)</f>
        <v>45234</v>
      </c>
      <c r="F420" s="1">
        <f ca="1">IF(D420&lt;Planilha2!$A$1, D420, "")</f>
        <v>45232</v>
      </c>
      <c r="G420" s="1">
        <f ca="1">IF(E420&lt;Planilha2!$A$1, E420, "")</f>
        <v>45234</v>
      </c>
      <c r="H420" t="str">
        <f ca="1">VLOOKUP(RANDBETWEEN(1, 2), Planilha2!$B$5:$I$32, 4)</f>
        <v>Ana Souza</v>
      </c>
      <c r="I420" t="s">
        <v>92</v>
      </c>
      <c r="J420">
        <f t="shared" ca="1" si="272"/>
        <v>2</v>
      </c>
      <c r="K420" t="str">
        <f t="shared" ref="K420:N420" si="275">K419</f>
        <v>2 - Cadeia Produtiva</v>
      </c>
      <c r="L420" t="str">
        <f t="shared" si="275"/>
        <v>Armazenamento e transporte — parte 3</v>
      </c>
      <c r="M420" t="str">
        <f t="shared" ca="1" si="275"/>
        <v>Marcos Santos</v>
      </c>
      <c r="N420" t="str">
        <f t="shared" ca="1" si="275"/>
        <v>CONCLUÍDA</v>
      </c>
    </row>
    <row r="421" spans="1:14" x14ac:dyDescent="0.3">
      <c r="A421" t="s">
        <v>138</v>
      </c>
      <c r="B421" t="str">
        <f t="shared" si="274"/>
        <v>AGR33</v>
      </c>
      <c r="C421" t="s">
        <v>15</v>
      </c>
      <c r="D421" s="1">
        <f ca="1">E420</f>
        <v>45234</v>
      </c>
      <c r="E421" s="1">
        <f ca="1">D421+RANDBETWEEN(3,7)</f>
        <v>45240</v>
      </c>
      <c r="F421" s="1">
        <f ca="1">IF(D421&lt;Planilha2!$A$1, D421, "")</f>
        <v>45234</v>
      </c>
      <c r="G421" s="1">
        <f ca="1">IF(E421&lt;Planilha2!$A$1, E421, "")</f>
        <v>45240</v>
      </c>
      <c r="H421" t="str">
        <f ca="1">VLOOKUP(RANDBETWEEN(1, 3), Planilha2!$B$5:$I$32, 5)</f>
        <v>Isabela Costa</v>
      </c>
      <c r="I421" t="s">
        <v>93</v>
      </c>
      <c r="J421">
        <f t="shared" ca="1" si="272"/>
        <v>6</v>
      </c>
      <c r="K421" t="str">
        <f t="shared" ref="K421:N421" si="276">K420</f>
        <v>2 - Cadeia Produtiva</v>
      </c>
      <c r="L421" t="str">
        <f t="shared" si="276"/>
        <v>Armazenamento e transporte — parte 3</v>
      </c>
      <c r="M421" t="str">
        <f t="shared" ca="1" si="276"/>
        <v>Marcos Santos</v>
      </c>
      <c r="N421" t="str">
        <f t="shared" ca="1" si="276"/>
        <v>CONCLUÍDA</v>
      </c>
    </row>
    <row r="422" spans="1:14" x14ac:dyDescent="0.3">
      <c r="A422" t="s">
        <v>138</v>
      </c>
      <c r="B422" t="str">
        <f t="shared" si="274"/>
        <v>AGR33</v>
      </c>
      <c r="C422" t="s">
        <v>16</v>
      </c>
      <c r="D422" s="1">
        <f ca="1">E421</f>
        <v>45240</v>
      </c>
      <c r="E422" s="1">
        <f ca="1">D422+RANDBETWEEN(0,3)</f>
        <v>45242</v>
      </c>
      <c r="F422" s="1">
        <f ca="1">IF(D422&lt;Planilha2!$A$1, D422, "")</f>
        <v>45240</v>
      </c>
      <c r="G422" s="1">
        <f ca="1">IF(E422&lt;Planilha2!$A$1, E422, "")</f>
        <v>45242</v>
      </c>
      <c r="H422" t="str">
        <f ca="1">H419</f>
        <v>Carlos Pereira</v>
      </c>
      <c r="I422" t="s">
        <v>91</v>
      </c>
      <c r="J422">
        <f t="shared" ca="1" si="272"/>
        <v>2</v>
      </c>
      <c r="K422" t="str">
        <f t="shared" ref="K422:N422" si="277">K421</f>
        <v>2 - Cadeia Produtiva</v>
      </c>
      <c r="L422" t="str">
        <f t="shared" si="277"/>
        <v>Armazenamento e transporte — parte 3</v>
      </c>
      <c r="M422" t="str">
        <f t="shared" ca="1" si="277"/>
        <v>Marcos Santos</v>
      </c>
      <c r="N422" t="str">
        <f t="shared" ca="1" si="277"/>
        <v>CONCLUÍDA</v>
      </c>
    </row>
    <row r="423" spans="1:14" x14ac:dyDescent="0.3">
      <c r="A423" t="s">
        <v>138</v>
      </c>
      <c r="B423" t="str">
        <f t="shared" si="274"/>
        <v>AGR33</v>
      </c>
      <c r="C423" t="s">
        <v>17</v>
      </c>
      <c r="D423" s="1">
        <f ca="1">E422</f>
        <v>45242</v>
      </c>
      <c r="E423" s="1">
        <f ca="1">D423+RANDBETWEEN(1,5)</f>
        <v>45243</v>
      </c>
      <c r="F423" s="1">
        <f ca="1">IF(D423&lt;Planilha2!$A$1, D423, "")</f>
        <v>45242</v>
      </c>
      <c r="G423" s="1">
        <f ca="1">IF(E423&lt;Planilha2!$A$1, E423, "")</f>
        <v>45243</v>
      </c>
      <c r="H423" t="str">
        <f ca="1">VLOOKUP(RANDBETWEEN(1, 3), Planilha2!$B$5:$I$32, 6)</f>
        <v>Mariana Alves</v>
      </c>
      <c r="I423" t="s">
        <v>95</v>
      </c>
      <c r="J423">
        <f t="shared" ca="1" si="272"/>
        <v>1</v>
      </c>
      <c r="K423" t="str">
        <f t="shared" ref="K423:N423" si="278">K422</f>
        <v>2 - Cadeia Produtiva</v>
      </c>
      <c r="L423" t="str">
        <f t="shared" si="278"/>
        <v>Armazenamento e transporte — parte 3</v>
      </c>
      <c r="M423" t="str">
        <f t="shared" ca="1" si="278"/>
        <v>Marcos Santos</v>
      </c>
      <c r="N423" t="str">
        <f t="shared" ca="1" si="278"/>
        <v>CONCLUÍDA</v>
      </c>
    </row>
    <row r="424" spans="1:14" x14ac:dyDescent="0.3">
      <c r="A424" t="s">
        <v>138</v>
      </c>
      <c r="B424" t="str">
        <f t="shared" si="274"/>
        <v>AGR33</v>
      </c>
      <c r="C424" t="s">
        <v>18</v>
      </c>
      <c r="D424" s="1">
        <f ca="1">E418+RANDBETWEEN(3,14)</f>
        <v>45242</v>
      </c>
      <c r="E424" s="1">
        <f ca="1">D424</f>
        <v>45242</v>
      </c>
      <c r="F424" s="1">
        <f ca="1">IF(D424&lt;Planilha2!$A$1, D424, "")</f>
        <v>45242</v>
      </c>
      <c r="G424" s="1">
        <f ca="1">IF(E424&lt;Planilha2!$A$1, E424, "")</f>
        <v>45242</v>
      </c>
      <c r="H424" t="str">
        <f ca="1">VLOOKUP(RANDBETWEEN(1, 2), Planilha2!$B$5:$I$32, 7)</f>
        <v>Felipe Ribeiro</v>
      </c>
      <c r="I424" t="s">
        <v>96</v>
      </c>
      <c r="J424">
        <f t="shared" ca="1" si="272"/>
        <v>0</v>
      </c>
      <c r="K424" t="str">
        <f t="shared" ref="K424:N424" si="279">K423</f>
        <v>2 - Cadeia Produtiva</v>
      </c>
      <c r="L424" t="str">
        <f t="shared" si="279"/>
        <v>Armazenamento e transporte — parte 3</v>
      </c>
      <c r="M424" t="str">
        <f t="shared" ca="1" si="279"/>
        <v>Marcos Santos</v>
      </c>
      <c r="N424" t="str">
        <f t="shared" ca="1" si="279"/>
        <v>CONCLUÍDA</v>
      </c>
    </row>
    <row r="425" spans="1:14" x14ac:dyDescent="0.3">
      <c r="A425" t="s">
        <v>138</v>
      </c>
      <c r="B425" t="str">
        <f t="shared" si="274"/>
        <v>AGR33</v>
      </c>
      <c r="C425" t="s">
        <v>19</v>
      </c>
      <c r="D425" s="1">
        <f ca="1">E424+RANDBETWEEN(7,21)</f>
        <v>45261</v>
      </c>
      <c r="E425" s="1">
        <f ca="1">D425+RANDBETWEEN(1,3)</f>
        <v>45262</v>
      </c>
      <c r="F425" s="1">
        <f ca="1">IF(D425&lt;Planilha2!$A$1, D425, "")</f>
        <v>45261</v>
      </c>
      <c r="G425" s="1">
        <f ca="1">IF(E425&lt;Planilha2!$A$1, E425, "")</f>
        <v>45262</v>
      </c>
      <c r="H425" t="str">
        <f ca="1">VLOOKUP(RANDBETWEEN(1, 3), Planilha2!$B$5:$I$32, 8)</f>
        <v>Eduardo Carvalho</v>
      </c>
      <c r="I425" t="s">
        <v>94</v>
      </c>
      <c r="J425">
        <f t="shared" ca="1" si="272"/>
        <v>1</v>
      </c>
      <c r="K425" t="str">
        <f t="shared" ref="K425:N425" si="280">K424</f>
        <v>2 - Cadeia Produtiva</v>
      </c>
      <c r="L425" t="str">
        <f t="shared" si="280"/>
        <v>Armazenamento e transporte — parte 3</v>
      </c>
      <c r="M425" t="str">
        <f t="shared" ca="1" si="280"/>
        <v>Marcos Santos</v>
      </c>
      <c r="N425" t="str">
        <f t="shared" ca="1" si="280"/>
        <v>CONCLUÍDA</v>
      </c>
    </row>
    <row r="426" spans="1:14" x14ac:dyDescent="0.3">
      <c r="A426" t="s">
        <v>138</v>
      </c>
      <c r="B426" t="str">
        <f t="shared" si="274"/>
        <v>AGR33</v>
      </c>
      <c r="C426" t="s">
        <v>20</v>
      </c>
      <c r="D426" s="1">
        <f ca="1">E425</f>
        <v>45262</v>
      </c>
      <c r="E426" s="1">
        <f ca="1">D426+RANDBETWEEN(1,3)</f>
        <v>45265</v>
      </c>
      <c r="F426" s="1">
        <f ca="1">IF(D426&lt;Planilha2!$A$1, D426, "")</f>
        <v>45262</v>
      </c>
      <c r="G426" s="1">
        <f ca="1">IF(E426&lt;Planilha2!$A$1, E426, "")</f>
        <v>45265</v>
      </c>
      <c r="H426" t="str">
        <f ca="1">H422</f>
        <v>Carlos Pereira</v>
      </c>
      <c r="I426" t="s">
        <v>91</v>
      </c>
      <c r="J426">
        <f t="shared" ca="1" si="272"/>
        <v>3</v>
      </c>
      <c r="K426" t="str">
        <f t="shared" ref="K426:N426" si="281">K425</f>
        <v>2 - Cadeia Produtiva</v>
      </c>
      <c r="L426" t="str">
        <f t="shared" si="281"/>
        <v>Armazenamento e transporte — parte 3</v>
      </c>
      <c r="M426" t="str">
        <f t="shared" ca="1" si="281"/>
        <v>Marcos Santos</v>
      </c>
      <c r="N426" t="str">
        <f t="shared" ca="1" si="281"/>
        <v>CONCLUÍDA</v>
      </c>
    </row>
    <row r="427" spans="1:14" x14ac:dyDescent="0.3">
      <c r="A427" t="s">
        <v>138</v>
      </c>
      <c r="B427" t="str">
        <f t="shared" si="274"/>
        <v>AGR33</v>
      </c>
      <c r="C427" t="s">
        <v>21</v>
      </c>
      <c r="D427" s="1">
        <f ca="1">E426</f>
        <v>45265</v>
      </c>
      <c r="E427" s="1">
        <f ca="1">D427+RANDBETWEEN(0,3)</f>
        <v>45266</v>
      </c>
      <c r="F427" s="1">
        <f ca="1">IF(D427&lt;Planilha2!$A$1, D427, "")</f>
        <v>45265</v>
      </c>
      <c r="G427" s="1">
        <f ca="1">IF(E427&lt;Planilha2!$A$1, E427, "")</f>
        <v>45266</v>
      </c>
      <c r="H427" t="str">
        <f ca="1">H425</f>
        <v>Eduardo Carvalho</v>
      </c>
      <c r="I427" t="s">
        <v>94</v>
      </c>
      <c r="J427">
        <f t="shared" ca="1" si="272"/>
        <v>1</v>
      </c>
      <c r="K427" t="str">
        <f t="shared" ref="K427:N427" si="282">K426</f>
        <v>2 - Cadeia Produtiva</v>
      </c>
      <c r="L427" t="str">
        <f t="shared" si="282"/>
        <v>Armazenamento e transporte — parte 3</v>
      </c>
      <c r="M427" t="str">
        <f t="shared" ca="1" si="282"/>
        <v>Marcos Santos</v>
      </c>
      <c r="N427" t="str">
        <f t="shared" ca="1" si="282"/>
        <v>CONCLUÍDA</v>
      </c>
    </row>
    <row r="428" spans="1:14" x14ac:dyDescent="0.3">
      <c r="A428" t="s">
        <v>138</v>
      </c>
      <c r="B428" t="str">
        <f t="shared" si="274"/>
        <v>AGR33</v>
      </c>
      <c r="C428" t="s">
        <v>22</v>
      </c>
      <c r="D428" s="1">
        <f ca="1">E427</f>
        <v>45266</v>
      </c>
      <c r="E428" s="1">
        <f ca="1">D428+RANDBETWEEN(0,3)</f>
        <v>45269</v>
      </c>
      <c r="F428" s="1">
        <f ca="1">IF(D428&lt;Planilha2!$A$1, D428, "")</f>
        <v>45266</v>
      </c>
      <c r="G428" s="1">
        <f ca="1">IF(E428&lt;Planilha2!$A$1, E428, "")</f>
        <v>45269</v>
      </c>
      <c r="H428" t="str">
        <f ca="1">H426</f>
        <v>Carlos Pereira</v>
      </c>
      <c r="I428" t="s">
        <v>91</v>
      </c>
      <c r="J428">
        <f t="shared" ca="1" si="272"/>
        <v>3</v>
      </c>
      <c r="K428" t="str">
        <f t="shared" ref="K428:N428" si="283">K427</f>
        <v>2 - Cadeia Produtiva</v>
      </c>
      <c r="L428" t="str">
        <f t="shared" si="283"/>
        <v>Armazenamento e transporte — parte 3</v>
      </c>
      <c r="M428" t="str">
        <f t="shared" ca="1" si="283"/>
        <v>Marcos Santos</v>
      </c>
      <c r="N428" t="str">
        <f t="shared" ca="1" si="283"/>
        <v>CONCLUÍDA</v>
      </c>
    </row>
    <row r="429" spans="1:14" x14ac:dyDescent="0.3">
      <c r="A429" t="s">
        <v>138</v>
      </c>
      <c r="B429" t="str">
        <f t="shared" si="274"/>
        <v>AGR33</v>
      </c>
      <c r="C429" t="s">
        <v>23</v>
      </c>
      <c r="D429" s="1">
        <f ca="1">E428</f>
        <v>45269</v>
      </c>
      <c r="E429" s="1">
        <f ca="1">D429+RANDBETWEEN(1,3)</f>
        <v>45272</v>
      </c>
      <c r="F429" s="1">
        <f ca="1">IF(D429&lt;Planilha2!$A$1, D429, "")</f>
        <v>45269</v>
      </c>
      <c r="G429" s="1">
        <f ca="1">IF(E429&lt;Planilha2!$A$1, E429, "")</f>
        <v>45272</v>
      </c>
      <c r="H429" t="str">
        <f ca="1">H423</f>
        <v>Mariana Alves</v>
      </c>
      <c r="I429" t="s">
        <v>95</v>
      </c>
      <c r="J429">
        <f t="shared" ca="1" si="272"/>
        <v>3</v>
      </c>
      <c r="K429" t="str">
        <f t="shared" ref="K429:N429" si="284">K428</f>
        <v>2 - Cadeia Produtiva</v>
      </c>
      <c r="L429" t="str">
        <f t="shared" si="284"/>
        <v>Armazenamento e transporte — parte 3</v>
      </c>
      <c r="M429" t="str">
        <f t="shared" ca="1" si="284"/>
        <v>Marcos Santos</v>
      </c>
      <c r="N429" t="str">
        <f t="shared" ca="1" si="284"/>
        <v>CONCLUÍDA</v>
      </c>
    </row>
    <row r="430" spans="1:14" x14ac:dyDescent="0.3">
      <c r="A430" t="s">
        <v>138</v>
      </c>
      <c r="B430" t="str">
        <f t="shared" si="274"/>
        <v>AGR33</v>
      </c>
      <c r="C430" t="s">
        <v>24</v>
      </c>
      <c r="D430" s="1">
        <f ca="1">E429</f>
        <v>45272</v>
      </c>
      <c r="E430" s="1">
        <f ca="1">D430+RANDBETWEEN(0,3)</f>
        <v>45275</v>
      </c>
      <c r="F430" s="1">
        <f ca="1">IF(D430&lt;Planilha2!$A$1, D430, "")</f>
        <v>45272</v>
      </c>
      <c r="G430" s="1">
        <f ca="1">IF(E430&lt;Planilha2!$A$1, E430, "")</f>
        <v>45275</v>
      </c>
      <c r="H430" t="str">
        <f ca="1">H428</f>
        <v>Carlos Pereira</v>
      </c>
      <c r="I430" t="s">
        <v>91</v>
      </c>
      <c r="J430">
        <f t="shared" ca="1" si="272"/>
        <v>3</v>
      </c>
      <c r="K430" t="str">
        <f t="shared" ref="K430:N432" si="285">K429</f>
        <v>2 - Cadeia Produtiva</v>
      </c>
      <c r="L430" t="str">
        <f t="shared" si="285"/>
        <v>Armazenamento e transporte — parte 3</v>
      </c>
      <c r="M430" t="str">
        <f t="shared" ca="1" si="285"/>
        <v>Marcos Santos</v>
      </c>
      <c r="N430" t="str">
        <f t="shared" ca="1" si="285"/>
        <v>CONCLUÍDA</v>
      </c>
    </row>
    <row r="431" spans="1:14" x14ac:dyDescent="0.3">
      <c r="A431" t="s">
        <v>138</v>
      </c>
      <c r="B431" t="s">
        <v>254</v>
      </c>
      <c r="C431" t="s">
        <v>12</v>
      </c>
      <c r="D431" s="1">
        <f ca="1">E418+RANDBETWEEN(0,7)</f>
        <v>45234</v>
      </c>
      <c r="E431" s="1">
        <f ca="1">D431+RANDBETWEEN(7,14)</f>
        <v>45242</v>
      </c>
      <c r="F431" s="1">
        <f ca="1">IF(D431&lt;Planilha2!$A$1, D431, "")</f>
        <v>45234</v>
      </c>
      <c r="G431" s="1">
        <f ca="1">IF(E431&lt;Planilha2!$A$1, E431, "")</f>
        <v>45242</v>
      </c>
      <c r="H431" t="str">
        <f ca="1">H418</f>
        <v>Marcos Santos</v>
      </c>
      <c r="I431" t="s">
        <v>8</v>
      </c>
      <c r="J431">
        <f ca="1">E431-D431</f>
        <v>8</v>
      </c>
      <c r="K431" t="str">
        <f t="shared" si="285"/>
        <v>2 - Cadeia Produtiva</v>
      </c>
      <c r="L431" t="s">
        <v>231</v>
      </c>
      <c r="M431" t="str">
        <f ca="1">H431</f>
        <v>Marcos Santos</v>
      </c>
      <c r="N431" t="str" cm="1">
        <f t="array" aca="1" ref="N431" ca="1">_xlfn.IFS(COUNTBLANK(G431:G443)=13,"PENDENTE", COUNTBLANK(G431:G443)&gt;0,"EM ANDAMENTO", COUNTBLANK(G431:G443)=0,"CONCLUÍDA")</f>
        <v>EM ANDAMENTO</v>
      </c>
    </row>
    <row r="432" spans="1:14" x14ac:dyDescent="0.3">
      <c r="A432" t="s">
        <v>138</v>
      </c>
      <c r="B432" t="str">
        <f>B431</f>
        <v>AGR34</v>
      </c>
      <c r="C432" t="s">
        <v>13</v>
      </c>
      <c r="D432" s="1">
        <f ca="1">E431</f>
        <v>45242</v>
      </c>
      <c r="E432" s="1">
        <f ca="1">D432+RANDBETWEEN(1,4)</f>
        <v>45245</v>
      </c>
      <c r="F432" s="1">
        <f ca="1">IF(D432&lt;Planilha2!$A$1, D432, "")</f>
        <v>45242</v>
      </c>
      <c r="G432" s="1">
        <f ca="1">IF(E432&lt;Planilha2!$A$1, E432, "")</f>
        <v>45245</v>
      </c>
      <c r="H432" t="str">
        <f ca="1">H419</f>
        <v>Carlos Pereira</v>
      </c>
      <c r="I432" t="s">
        <v>91</v>
      </c>
      <c r="J432">
        <f t="shared" ref="J432:J443" ca="1" si="286">E432-D432</f>
        <v>3</v>
      </c>
      <c r="K432" t="str">
        <f t="shared" si="285"/>
        <v>2 - Cadeia Produtiva</v>
      </c>
      <c r="L432" t="str">
        <f>L431</f>
        <v>Armazenamento e transporte — parte 4</v>
      </c>
      <c r="M432" t="str">
        <f ca="1">M431</f>
        <v>Marcos Santos</v>
      </c>
      <c r="N432" t="str">
        <f ca="1">N431</f>
        <v>EM ANDAMENTO</v>
      </c>
    </row>
    <row r="433" spans="1:14" x14ac:dyDescent="0.3">
      <c r="A433" t="s">
        <v>138</v>
      </c>
      <c r="B433" t="str">
        <f t="shared" ref="B433:B443" si="287">B432</f>
        <v>AGR34</v>
      </c>
      <c r="C433" t="s">
        <v>14</v>
      </c>
      <c r="D433" s="1">
        <f ca="1">E432</f>
        <v>45245</v>
      </c>
      <c r="E433" s="1">
        <f ca="1">D433+RANDBETWEEN(0,3)</f>
        <v>45246</v>
      </c>
      <c r="F433" s="1">
        <f ca="1">IF(D433&lt;Planilha2!$A$1, D433, "")</f>
        <v>45245</v>
      </c>
      <c r="G433" s="1">
        <f ca="1">IF(E433&lt;Planilha2!$A$1, E433, "")</f>
        <v>45246</v>
      </c>
      <c r="H433" t="str">
        <f ca="1">VLOOKUP(RANDBETWEEN(1, 2), Planilha2!$B$5:$I$32, 4)</f>
        <v>Ana Souza</v>
      </c>
      <c r="I433" t="s">
        <v>92</v>
      </c>
      <c r="J433">
        <f t="shared" ca="1" si="286"/>
        <v>1</v>
      </c>
      <c r="K433" t="str">
        <f t="shared" ref="K433:N433" si="288">K432</f>
        <v>2 - Cadeia Produtiva</v>
      </c>
      <c r="L433" t="str">
        <f t="shared" si="288"/>
        <v>Armazenamento e transporte — parte 4</v>
      </c>
      <c r="M433" t="str">
        <f t="shared" ca="1" si="288"/>
        <v>Marcos Santos</v>
      </c>
      <c r="N433" t="str">
        <f t="shared" ca="1" si="288"/>
        <v>EM ANDAMENTO</v>
      </c>
    </row>
    <row r="434" spans="1:14" x14ac:dyDescent="0.3">
      <c r="A434" t="s">
        <v>138</v>
      </c>
      <c r="B434" t="str">
        <f t="shared" si="287"/>
        <v>AGR34</v>
      </c>
      <c r="C434" t="s">
        <v>15</v>
      </c>
      <c r="D434" s="1">
        <f ca="1">E433</f>
        <v>45246</v>
      </c>
      <c r="E434" s="1">
        <f ca="1">D434+RANDBETWEEN(3,7)</f>
        <v>45252</v>
      </c>
      <c r="F434" s="1">
        <f ca="1">IF(D434&lt;Planilha2!$A$1, D434, "")</f>
        <v>45246</v>
      </c>
      <c r="G434" s="1">
        <f ca="1">IF(E434&lt;Planilha2!$A$1, E434, "")</f>
        <v>45252</v>
      </c>
      <c r="H434" t="str">
        <f ca="1">VLOOKUP(RANDBETWEEN(1, 3), Planilha2!$B$5:$I$32, 5)</f>
        <v>Fernanda Almeida</v>
      </c>
      <c r="I434" t="s">
        <v>93</v>
      </c>
      <c r="J434">
        <f t="shared" ca="1" si="286"/>
        <v>6</v>
      </c>
      <c r="K434" t="str">
        <f t="shared" ref="K434:N434" si="289">K433</f>
        <v>2 - Cadeia Produtiva</v>
      </c>
      <c r="L434" t="str">
        <f t="shared" si="289"/>
        <v>Armazenamento e transporte — parte 4</v>
      </c>
      <c r="M434" t="str">
        <f t="shared" ca="1" si="289"/>
        <v>Marcos Santos</v>
      </c>
      <c r="N434" t="str">
        <f t="shared" ca="1" si="289"/>
        <v>EM ANDAMENTO</v>
      </c>
    </row>
    <row r="435" spans="1:14" x14ac:dyDescent="0.3">
      <c r="A435" t="s">
        <v>138</v>
      </c>
      <c r="B435" t="str">
        <f t="shared" si="287"/>
        <v>AGR34</v>
      </c>
      <c r="C435" t="s">
        <v>16</v>
      </c>
      <c r="D435" s="1">
        <f ca="1">E434</f>
        <v>45252</v>
      </c>
      <c r="E435" s="1">
        <f ca="1">D435+RANDBETWEEN(0,3)</f>
        <v>45255</v>
      </c>
      <c r="F435" s="1">
        <f ca="1">IF(D435&lt;Planilha2!$A$1, D435, "")</f>
        <v>45252</v>
      </c>
      <c r="G435" s="1">
        <f ca="1">IF(E435&lt;Planilha2!$A$1, E435, "")</f>
        <v>45255</v>
      </c>
      <c r="H435" t="str">
        <f ca="1">H432</f>
        <v>Carlos Pereira</v>
      </c>
      <c r="I435" t="s">
        <v>91</v>
      </c>
      <c r="J435">
        <f t="shared" ca="1" si="286"/>
        <v>3</v>
      </c>
      <c r="K435" t="str">
        <f t="shared" ref="K435:N435" si="290">K434</f>
        <v>2 - Cadeia Produtiva</v>
      </c>
      <c r="L435" t="str">
        <f t="shared" si="290"/>
        <v>Armazenamento e transporte — parte 4</v>
      </c>
      <c r="M435" t="str">
        <f t="shared" ca="1" si="290"/>
        <v>Marcos Santos</v>
      </c>
      <c r="N435" t="str">
        <f t="shared" ca="1" si="290"/>
        <v>EM ANDAMENTO</v>
      </c>
    </row>
    <row r="436" spans="1:14" x14ac:dyDescent="0.3">
      <c r="A436" t="s">
        <v>138</v>
      </c>
      <c r="B436" t="str">
        <f t="shared" si="287"/>
        <v>AGR34</v>
      </c>
      <c r="C436" t="s">
        <v>17</v>
      </c>
      <c r="D436" s="1">
        <f ca="1">E435</f>
        <v>45255</v>
      </c>
      <c r="E436" s="1">
        <f ca="1">D436+RANDBETWEEN(1,5)</f>
        <v>45259</v>
      </c>
      <c r="F436" s="1">
        <f ca="1">IF(D436&lt;Planilha2!$A$1, D436, "")</f>
        <v>45255</v>
      </c>
      <c r="G436" s="1">
        <f ca="1">IF(E436&lt;Planilha2!$A$1, E436, "")</f>
        <v>45259</v>
      </c>
      <c r="H436" t="str">
        <f ca="1">VLOOKUP(RANDBETWEEN(1, 3), Planilha2!$B$5:$I$32, 6)</f>
        <v>Mariana Alves</v>
      </c>
      <c r="I436" t="s">
        <v>95</v>
      </c>
      <c r="J436">
        <f t="shared" ca="1" si="286"/>
        <v>4</v>
      </c>
      <c r="K436" t="str">
        <f t="shared" ref="K436:N436" si="291">K435</f>
        <v>2 - Cadeia Produtiva</v>
      </c>
      <c r="L436" t="str">
        <f t="shared" si="291"/>
        <v>Armazenamento e transporte — parte 4</v>
      </c>
      <c r="M436" t="str">
        <f t="shared" ca="1" si="291"/>
        <v>Marcos Santos</v>
      </c>
      <c r="N436" t="str">
        <f t="shared" ca="1" si="291"/>
        <v>EM ANDAMENTO</v>
      </c>
    </row>
    <row r="437" spans="1:14" x14ac:dyDescent="0.3">
      <c r="A437" t="s">
        <v>138</v>
      </c>
      <c r="B437" t="str">
        <f t="shared" si="287"/>
        <v>AGR34</v>
      </c>
      <c r="C437" t="s">
        <v>18</v>
      </c>
      <c r="D437" s="1">
        <f ca="1">E431+RANDBETWEEN(3,14)</f>
        <v>45256</v>
      </c>
      <c r="E437" s="1">
        <f ca="1">D437</f>
        <v>45256</v>
      </c>
      <c r="F437" s="1">
        <f ca="1">IF(D437&lt;Planilha2!$A$1, D437, "")</f>
        <v>45256</v>
      </c>
      <c r="G437" s="1">
        <f ca="1">IF(E437&lt;Planilha2!$A$1, E437, "")</f>
        <v>45256</v>
      </c>
      <c r="H437" t="str">
        <f ca="1">VLOOKUP(RANDBETWEEN(1, 2), Planilha2!$B$5:$I$32, 7)</f>
        <v>Felipe Ribeiro</v>
      </c>
      <c r="I437" t="s">
        <v>96</v>
      </c>
      <c r="J437">
        <f t="shared" ca="1" si="286"/>
        <v>0</v>
      </c>
      <c r="K437" t="str">
        <f t="shared" ref="K437:N437" si="292">K436</f>
        <v>2 - Cadeia Produtiva</v>
      </c>
      <c r="L437" t="str">
        <f t="shared" si="292"/>
        <v>Armazenamento e transporte — parte 4</v>
      </c>
      <c r="M437" t="str">
        <f t="shared" ca="1" si="292"/>
        <v>Marcos Santos</v>
      </c>
      <c r="N437" t="str">
        <f t="shared" ca="1" si="292"/>
        <v>EM ANDAMENTO</v>
      </c>
    </row>
    <row r="438" spans="1:14" x14ac:dyDescent="0.3">
      <c r="A438" t="s">
        <v>138</v>
      </c>
      <c r="B438" t="str">
        <f t="shared" si="287"/>
        <v>AGR34</v>
      </c>
      <c r="C438" t="s">
        <v>19</v>
      </c>
      <c r="D438" s="1">
        <f ca="1">E437+RANDBETWEEN(7,21)</f>
        <v>45274</v>
      </c>
      <c r="E438" s="1">
        <f ca="1">D438+RANDBETWEEN(1,3)</f>
        <v>45276</v>
      </c>
      <c r="F438" s="1">
        <f ca="1">IF(D438&lt;Planilha2!$A$1, D438, "")</f>
        <v>45274</v>
      </c>
      <c r="G438" s="1">
        <f ca="1">IF(E438&lt;Planilha2!$A$1, E438, "")</f>
        <v>45276</v>
      </c>
      <c r="H438" t="str">
        <f ca="1">VLOOKUP(RANDBETWEEN(1, 3), Planilha2!$B$5:$I$32, 8)</f>
        <v>Larissa Martins</v>
      </c>
      <c r="I438" t="s">
        <v>94</v>
      </c>
      <c r="J438">
        <f t="shared" ca="1" si="286"/>
        <v>2</v>
      </c>
      <c r="K438" t="str">
        <f t="shared" ref="K438:N438" si="293">K437</f>
        <v>2 - Cadeia Produtiva</v>
      </c>
      <c r="L438" t="str">
        <f t="shared" si="293"/>
        <v>Armazenamento e transporte — parte 4</v>
      </c>
      <c r="M438" t="str">
        <f t="shared" ca="1" si="293"/>
        <v>Marcos Santos</v>
      </c>
      <c r="N438" t="str">
        <f t="shared" ca="1" si="293"/>
        <v>EM ANDAMENTO</v>
      </c>
    </row>
    <row r="439" spans="1:14" x14ac:dyDescent="0.3">
      <c r="A439" t="s">
        <v>138</v>
      </c>
      <c r="B439" t="str">
        <f t="shared" si="287"/>
        <v>AGR34</v>
      </c>
      <c r="C439" t="s">
        <v>20</v>
      </c>
      <c r="D439" s="1">
        <f ca="1">E438</f>
        <v>45276</v>
      </c>
      <c r="E439" s="1">
        <f ca="1">D439+RANDBETWEEN(1,3)</f>
        <v>45279</v>
      </c>
      <c r="F439" s="1">
        <f ca="1">IF(D439&lt;Planilha2!$A$1, D439, "")</f>
        <v>45276</v>
      </c>
      <c r="G439" s="1">
        <f ca="1">IF(E439&lt;Planilha2!$A$1, E439, "")</f>
        <v>45279</v>
      </c>
      <c r="H439" t="str">
        <f ca="1">H435</f>
        <v>Carlos Pereira</v>
      </c>
      <c r="I439" t="s">
        <v>91</v>
      </c>
      <c r="J439">
        <f t="shared" ca="1" si="286"/>
        <v>3</v>
      </c>
      <c r="K439" t="str">
        <f t="shared" ref="K439:N439" si="294">K438</f>
        <v>2 - Cadeia Produtiva</v>
      </c>
      <c r="L439" t="str">
        <f t="shared" si="294"/>
        <v>Armazenamento e transporte — parte 4</v>
      </c>
      <c r="M439" t="str">
        <f t="shared" ca="1" si="294"/>
        <v>Marcos Santos</v>
      </c>
      <c r="N439" t="str">
        <f t="shared" ca="1" si="294"/>
        <v>EM ANDAMENTO</v>
      </c>
    </row>
    <row r="440" spans="1:14" x14ac:dyDescent="0.3">
      <c r="A440" t="s">
        <v>138</v>
      </c>
      <c r="B440" t="str">
        <f t="shared" si="287"/>
        <v>AGR34</v>
      </c>
      <c r="C440" t="s">
        <v>21</v>
      </c>
      <c r="D440" s="1">
        <f ca="1">E439</f>
        <v>45279</v>
      </c>
      <c r="E440" s="1">
        <f ca="1">D440+RANDBETWEEN(0,3)</f>
        <v>45282</v>
      </c>
      <c r="F440" s="1">
        <f ca="1">IF(D440&lt;Planilha2!$A$1, D440, "")</f>
        <v>45279</v>
      </c>
      <c r="G440" s="1" t="str">
        <f ca="1">IF(E440&lt;Planilha2!$A$1, E440, "")</f>
        <v/>
      </c>
      <c r="H440" t="str">
        <f ca="1">H438</f>
        <v>Larissa Martins</v>
      </c>
      <c r="I440" t="s">
        <v>94</v>
      </c>
      <c r="J440">
        <f t="shared" ca="1" si="286"/>
        <v>3</v>
      </c>
      <c r="K440" t="str">
        <f t="shared" ref="K440:N440" si="295">K439</f>
        <v>2 - Cadeia Produtiva</v>
      </c>
      <c r="L440" t="str">
        <f t="shared" si="295"/>
        <v>Armazenamento e transporte — parte 4</v>
      </c>
      <c r="M440" t="str">
        <f t="shared" ca="1" si="295"/>
        <v>Marcos Santos</v>
      </c>
      <c r="N440" t="str">
        <f t="shared" ca="1" si="295"/>
        <v>EM ANDAMENTO</v>
      </c>
    </row>
    <row r="441" spans="1:14" x14ac:dyDescent="0.3">
      <c r="A441" t="s">
        <v>138</v>
      </c>
      <c r="B441" t="str">
        <f t="shared" si="287"/>
        <v>AGR34</v>
      </c>
      <c r="C441" t="s">
        <v>22</v>
      </c>
      <c r="D441" s="1">
        <f ca="1">E440</f>
        <v>45282</v>
      </c>
      <c r="E441" s="1">
        <f ca="1">D441+RANDBETWEEN(0,3)</f>
        <v>45283</v>
      </c>
      <c r="F441" s="1" t="str">
        <f ca="1">IF(D441&lt;Planilha2!$A$1, D441, "")</f>
        <v/>
      </c>
      <c r="G441" s="1" t="str">
        <f ca="1">IF(E441&lt;Planilha2!$A$1, E441, "")</f>
        <v/>
      </c>
      <c r="H441" t="str">
        <f ca="1">H439</f>
        <v>Carlos Pereira</v>
      </c>
      <c r="I441" t="s">
        <v>91</v>
      </c>
      <c r="J441">
        <f t="shared" ca="1" si="286"/>
        <v>1</v>
      </c>
      <c r="K441" t="str">
        <f t="shared" ref="K441:N441" si="296">K440</f>
        <v>2 - Cadeia Produtiva</v>
      </c>
      <c r="L441" t="str">
        <f t="shared" si="296"/>
        <v>Armazenamento e transporte — parte 4</v>
      </c>
      <c r="M441" t="str">
        <f t="shared" ca="1" si="296"/>
        <v>Marcos Santos</v>
      </c>
      <c r="N441" t="str">
        <f t="shared" ca="1" si="296"/>
        <v>EM ANDAMENTO</v>
      </c>
    </row>
    <row r="442" spans="1:14" x14ac:dyDescent="0.3">
      <c r="A442" t="s">
        <v>138</v>
      </c>
      <c r="B442" t="str">
        <f t="shared" si="287"/>
        <v>AGR34</v>
      </c>
      <c r="C442" t="s">
        <v>23</v>
      </c>
      <c r="D442" s="1">
        <f ca="1">E441</f>
        <v>45283</v>
      </c>
      <c r="E442" s="1">
        <f ca="1">D442+RANDBETWEEN(1,3)</f>
        <v>45285</v>
      </c>
      <c r="F442" s="1" t="str">
        <f ca="1">IF(D442&lt;Planilha2!$A$1, D442, "")</f>
        <v/>
      </c>
      <c r="G442" s="1" t="str">
        <f ca="1">IF(E442&lt;Planilha2!$A$1, E442, "")</f>
        <v/>
      </c>
      <c r="H442" t="str">
        <f ca="1">H436</f>
        <v>Mariana Alves</v>
      </c>
      <c r="I442" t="s">
        <v>95</v>
      </c>
      <c r="J442">
        <f t="shared" ca="1" si="286"/>
        <v>2</v>
      </c>
      <c r="K442" t="str">
        <f t="shared" ref="K442:N442" si="297">K441</f>
        <v>2 - Cadeia Produtiva</v>
      </c>
      <c r="L442" t="str">
        <f t="shared" si="297"/>
        <v>Armazenamento e transporte — parte 4</v>
      </c>
      <c r="M442" t="str">
        <f t="shared" ca="1" si="297"/>
        <v>Marcos Santos</v>
      </c>
      <c r="N442" t="str">
        <f t="shared" ca="1" si="297"/>
        <v>EM ANDAMENTO</v>
      </c>
    </row>
    <row r="443" spans="1:14" x14ac:dyDescent="0.3">
      <c r="A443" t="s">
        <v>138</v>
      </c>
      <c r="B443" t="str">
        <f t="shared" si="287"/>
        <v>AGR34</v>
      </c>
      <c r="C443" t="s">
        <v>24</v>
      </c>
      <c r="D443" s="1">
        <f ca="1">E442</f>
        <v>45285</v>
      </c>
      <c r="E443" s="1">
        <f ca="1">D443+RANDBETWEEN(0,3)</f>
        <v>45286</v>
      </c>
      <c r="F443" s="1" t="str">
        <f ca="1">IF(D443&lt;Planilha2!$A$1, D443, "")</f>
        <v/>
      </c>
      <c r="G443" s="1" t="str">
        <f ca="1">IF(E443&lt;Planilha2!$A$1, E443, "")</f>
        <v/>
      </c>
      <c r="H443" t="str">
        <f ca="1">H441</f>
        <v>Carlos Pereira</v>
      </c>
      <c r="I443" t="s">
        <v>91</v>
      </c>
      <c r="J443">
        <f t="shared" ca="1" si="286"/>
        <v>1</v>
      </c>
      <c r="K443" t="str">
        <f t="shared" ref="K443:N443" si="298">K442</f>
        <v>2 - Cadeia Produtiva</v>
      </c>
      <c r="L443" t="str">
        <f t="shared" si="298"/>
        <v>Armazenamento e transporte — parte 4</v>
      </c>
      <c r="M443" t="str">
        <f t="shared" ca="1" si="298"/>
        <v>Marcos Santos</v>
      </c>
      <c r="N443" t="str">
        <f t="shared" ca="1" si="298"/>
        <v>EM ANDAMENTO</v>
      </c>
    </row>
    <row r="444" spans="1:14" x14ac:dyDescent="0.3">
      <c r="A444" t="s">
        <v>138</v>
      </c>
      <c r="B444" t="s">
        <v>255</v>
      </c>
      <c r="C444" t="s">
        <v>12</v>
      </c>
      <c r="D444" s="1">
        <f ca="1">E431+RANDBETWEEN(0,7)</f>
        <v>45244</v>
      </c>
      <c r="E444" s="1">
        <f ca="1">D444+RANDBETWEEN(7,14)</f>
        <v>45254</v>
      </c>
      <c r="F444" s="1">
        <f ca="1">IF(D444&lt;Planilha2!$A$1, D444, "")</f>
        <v>45244</v>
      </c>
      <c r="G444" s="1">
        <f ca="1">IF(E444&lt;Planilha2!$A$1, E444, "")</f>
        <v>45254</v>
      </c>
      <c r="H444" t="str">
        <f ca="1">H431</f>
        <v>Marcos Santos</v>
      </c>
      <c r="I444" t="s">
        <v>8</v>
      </c>
      <c r="J444">
        <f ca="1">E444-D444</f>
        <v>10</v>
      </c>
      <c r="K444" t="s">
        <v>247</v>
      </c>
      <c r="L444" t="s">
        <v>248</v>
      </c>
      <c r="M444" t="str">
        <f ca="1">H444</f>
        <v>Marcos Santos</v>
      </c>
      <c r="N444" t="str" cm="1">
        <f t="array" aca="1" ref="N444" ca="1">_xlfn.IFS(COUNTBLANK(G444:G456)=13,"PENDENTE", COUNTBLANK(G444:G456)&gt;0,"EM ANDAMENTO", COUNTBLANK(G444:G456)=0,"CONCLUÍDA")</f>
        <v>EM ANDAMENTO</v>
      </c>
    </row>
    <row r="445" spans="1:14" x14ac:dyDescent="0.3">
      <c r="A445" t="s">
        <v>138</v>
      </c>
      <c r="B445" t="str">
        <f>B444</f>
        <v>AGR35</v>
      </c>
      <c r="C445" t="s">
        <v>13</v>
      </c>
      <c r="D445" s="1">
        <f ca="1">E444</f>
        <v>45254</v>
      </c>
      <c r="E445" s="1">
        <f ca="1">D445+RANDBETWEEN(1,4)</f>
        <v>45256</v>
      </c>
      <c r="F445" s="1">
        <f ca="1">IF(D445&lt;Planilha2!$A$1, D445, "")</f>
        <v>45254</v>
      </c>
      <c r="G445" s="1">
        <f ca="1">IF(E445&lt;Planilha2!$A$1, E445, "")</f>
        <v>45256</v>
      </c>
      <c r="H445" t="str">
        <f ca="1">H432</f>
        <v>Carlos Pereira</v>
      </c>
      <c r="I445" t="s">
        <v>91</v>
      </c>
      <c r="J445">
        <f t="shared" ref="J445:J456" ca="1" si="299">E445-D445</f>
        <v>2</v>
      </c>
      <c r="K445" t="str">
        <f t="shared" ref="K445:N445" si="300">K444</f>
        <v>3 - Gestão</v>
      </c>
      <c r="L445" t="str">
        <f>L444</f>
        <v>Modelos e sistemas de governança — parte 1</v>
      </c>
      <c r="M445" t="str">
        <f ca="1">M444</f>
        <v>Marcos Santos</v>
      </c>
      <c r="N445" t="str">
        <f ca="1">N444</f>
        <v>EM ANDAMENTO</v>
      </c>
    </row>
    <row r="446" spans="1:14" x14ac:dyDescent="0.3">
      <c r="A446" t="s">
        <v>138</v>
      </c>
      <c r="B446" t="str">
        <f t="shared" ref="B446:B456" si="301">B445</f>
        <v>AGR35</v>
      </c>
      <c r="C446" t="s">
        <v>14</v>
      </c>
      <c r="D446" s="1">
        <f ca="1">E445</f>
        <v>45256</v>
      </c>
      <c r="E446" s="1">
        <f ca="1">D446+RANDBETWEEN(0,3)</f>
        <v>45257</v>
      </c>
      <c r="F446" s="1">
        <f ca="1">IF(D446&lt;Planilha2!$A$1, D446, "")</f>
        <v>45256</v>
      </c>
      <c r="G446" s="1">
        <f ca="1">IF(E446&lt;Planilha2!$A$1, E446, "")</f>
        <v>45257</v>
      </c>
      <c r="H446" t="str">
        <f ca="1">VLOOKUP(RANDBETWEEN(1, 2), Planilha2!$B$5:$I$32, 4)</f>
        <v>Ana Souza</v>
      </c>
      <c r="I446" t="s">
        <v>92</v>
      </c>
      <c r="J446">
        <f t="shared" ca="1" si="299"/>
        <v>1</v>
      </c>
      <c r="K446" t="str">
        <f t="shared" ref="K446:N446" si="302">K445</f>
        <v>3 - Gestão</v>
      </c>
      <c r="L446" t="str">
        <f t="shared" si="302"/>
        <v>Modelos e sistemas de governança — parte 1</v>
      </c>
      <c r="M446" t="str">
        <f t="shared" ca="1" si="302"/>
        <v>Marcos Santos</v>
      </c>
      <c r="N446" t="str">
        <f t="shared" ca="1" si="302"/>
        <v>EM ANDAMENTO</v>
      </c>
    </row>
    <row r="447" spans="1:14" x14ac:dyDescent="0.3">
      <c r="A447" t="s">
        <v>138</v>
      </c>
      <c r="B447" t="str">
        <f t="shared" si="301"/>
        <v>AGR35</v>
      </c>
      <c r="C447" t="s">
        <v>15</v>
      </c>
      <c r="D447" s="1">
        <f ca="1">E446</f>
        <v>45257</v>
      </c>
      <c r="E447" s="1">
        <f ca="1">D447+RANDBETWEEN(3,7)</f>
        <v>45260</v>
      </c>
      <c r="F447" s="1">
        <f ca="1">IF(D447&lt;Planilha2!$A$1, D447, "")</f>
        <v>45257</v>
      </c>
      <c r="G447" s="1">
        <f ca="1">IF(E447&lt;Planilha2!$A$1, E447, "")</f>
        <v>45260</v>
      </c>
      <c r="H447" t="str">
        <f ca="1">VLOOKUP(RANDBETWEEN(1, 3), Planilha2!$B$5:$I$32, 5)</f>
        <v>Fernanda Almeida</v>
      </c>
      <c r="I447" t="s">
        <v>93</v>
      </c>
      <c r="J447">
        <f t="shared" ca="1" si="299"/>
        <v>3</v>
      </c>
      <c r="K447" t="str">
        <f t="shared" ref="K447:N447" si="303">K446</f>
        <v>3 - Gestão</v>
      </c>
      <c r="L447" t="str">
        <f t="shared" si="303"/>
        <v>Modelos e sistemas de governança — parte 1</v>
      </c>
      <c r="M447" t="str">
        <f t="shared" ca="1" si="303"/>
        <v>Marcos Santos</v>
      </c>
      <c r="N447" t="str">
        <f t="shared" ca="1" si="303"/>
        <v>EM ANDAMENTO</v>
      </c>
    </row>
    <row r="448" spans="1:14" x14ac:dyDescent="0.3">
      <c r="A448" t="s">
        <v>138</v>
      </c>
      <c r="B448" t="str">
        <f t="shared" si="301"/>
        <v>AGR35</v>
      </c>
      <c r="C448" t="s">
        <v>16</v>
      </c>
      <c r="D448" s="1">
        <f ca="1">E447</f>
        <v>45260</v>
      </c>
      <c r="E448" s="1">
        <f ca="1">D448+RANDBETWEEN(0,3)</f>
        <v>45260</v>
      </c>
      <c r="F448" s="1">
        <f ca="1">IF(D448&lt;Planilha2!$A$1, D448, "")</f>
        <v>45260</v>
      </c>
      <c r="G448" s="1">
        <f ca="1">IF(E448&lt;Planilha2!$A$1, E448, "")</f>
        <v>45260</v>
      </c>
      <c r="H448" t="str">
        <f ca="1">H445</f>
        <v>Carlos Pereira</v>
      </c>
      <c r="I448" t="s">
        <v>91</v>
      </c>
      <c r="J448">
        <f t="shared" ca="1" si="299"/>
        <v>0</v>
      </c>
      <c r="K448" t="str">
        <f t="shared" ref="K448:N448" si="304">K447</f>
        <v>3 - Gestão</v>
      </c>
      <c r="L448" t="str">
        <f t="shared" si="304"/>
        <v>Modelos e sistemas de governança — parte 1</v>
      </c>
      <c r="M448" t="str">
        <f t="shared" ca="1" si="304"/>
        <v>Marcos Santos</v>
      </c>
      <c r="N448" t="str">
        <f t="shared" ca="1" si="304"/>
        <v>EM ANDAMENTO</v>
      </c>
    </row>
    <row r="449" spans="1:14" x14ac:dyDescent="0.3">
      <c r="A449" t="s">
        <v>138</v>
      </c>
      <c r="B449" t="str">
        <f t="shared" si="301"/>
        <v>AGR35</v>
      </c>
      <c r="C449" t="s">
        <v>17</v>
      </c>
      <c r="D449" s="1">
        <f ca="1">E448</f>
        <v>45260</v>
      </c>
      <c r="E449" s="1">
        <f ca="1">D449+RANDBETWEEN(1,5)</f>
        <v>45263</v>
      </c>
      <c r="F449" s="1">
        <f ca="1">IF(D449&lt;Planilha2!$A$1, D449, "")</f>
        <v>45260</v>
      </c>
      <c r="G449" s="1">
        <f ca="1">IF(E449&lt;Planilha2!$A$1, E449, "")</f>
        <v>45263</v>
      </c>
      <c r="H449" t="str">
        <f ca="1">VLOOKUP(RANDBETWEEN(1, 3), Planilha2!$B$5:$I$32, 6)</f>
        <v>Bruno Gomes</v>
      </c>
      <c r="I449" t="s">
        <v>95</v>
      </c>
      <c r="J449">
        <f t="shared" ca="1" si="299"/>
        <v>3</v>
      </c>
      <c r="K449" t="str">
        <f t="shared" ref="K449:N449" si="305">K448</f>
        <v>3 - Gestão</v>
      </c>
      <c r="L449" t="str">
        <f t="shared" si="305"/>
        <v>Modelos e sistemas de governança — parte 1</v>
      </c>
      <c r="M449" t="str">
        <f t="shared" ca="1" si="305"/>
        <v>Marcos Santos</v>
      </c>
      <c r="N449" t="str">
        <f t="shared" ca="1" si="305"/>
        <v>EM ANDAMENTO</v>
      </c>
    </row>
    <row r="450" spans="1:14" x14ac:dyDescent="0.3">
      <c r="A450" t="s">
        <v>138</v>
      </c>
      <c r="B450" t="str">
        <f t="shared" si="301"/>
        <v>AGR35</v>
      </c>
      <c r="C450" t="s">
        <v>18</v>
      </c>
      <c r="D450" s="1">
        <f ca="1">E444+RANDBETWEEN(3,14)</f>
        <v>45267</v>
      </c>
      <c r="E450" s="1">
        <f ca="1">D450</f>
        <v>45267</v>
      </c>
      <c r="F450" s="1">
        <f ca="1">IF(D450&lt;Planilha2!$A$1, D450, "")</f>
        <v>45267</v>
      </c>
      <c r="G450" s="1">
        <f ca="1">IF(E450&lt;Planilha2!$A$1, E450, "")</f>
        <v>45267</v>
      </c>
      <c r="H450" t="str">
        <f ca="1">VLOOKUP(RANDBETWEEN(1, 2), Planilha2!$B$5:$I$32, 7)</f>
        <v>Gabriela Lima</v>
      </c>
      <c r="I450" t="s">
        <v>96</v>
      </c>
      <c r="J450">
        <f t="shared" ca="1" si="299"/>
        <v>0</v>
      </c>
      <c r="K450" t="str">
        <f t="shared" ref="K450:N450" si="306">K449</f>
        <v>3 - Gestão</v>
      </c>
      <c r="L450" t="str">
        <f t="shared" si="306"/>
        <v>Modelos e sistemas de governança — parte 1</v>
      </c>
      <c r="M450" t="str">
        <f t="shared" ca="1" si="306"/>
        <v>Marcos Santos</v>
      </c>
      <c r="N450" t="str">
        <f t="shared" ca="1" si="306"/>
        <v>EM ANDAMENTO</v>
      </c>
    </row>
    <row r="451" spans="1:14" x14ac:dyDescent="0.3">
      <c r="A451" t="s">
        <v>138</v>
      </c>
      <c r="B451" t="str">
        <f t="shared" si="301"/>
        <v>AGR35</v>
      </c>
      <c r="C451" t="s">
        <v>19</v>
      </c>
      <c r="D451" s="1">
        <f ca="1">E450+RANDBETWEEN(7,21)</f>
        <v>45286</v>
      </c>
      <c r="E451" s="1">
        <f ca="1">D451+RANDBETWEEN(1,3)</f>
        <v>45289</v>
      </c>
      <c r="F451" s="1" t="str">
        <f ca="1">IF(D451&lt;Planilha2!$A$1, D451, "")</f>
        <v/>
      </c>
      <c r="G451" s="1" t="str">
        <f ca="1">IF(E451&lt;Planilha2!$A$1, E451, "")</f>
        <v/>
      </c>
      <c r="H451" t="str">
        <f ca="1">VLOOKUP(RANDBETWEEN(1, 3), Planilha2!$B$5:$I$32, 8)</f>
        <v>Luiza Andrade</v>
      </c>
      <c r="I451" t="s">
        <v>94</v>
      </c>
      <c r="J451">
        <f t="shared" ca="1" si="299"/>
        <v>3</v>
      </c>
      <c r="K451" t="str">
        <f t="shared" ref="K451:N451" si="307">K450</f>
        <v>3 - Gestão</v>
      </c>
      <c r="L451" t="str">
        <f t="shared" si="307"/>
        <v>Modelos e sistemas de governança — parte 1</v>
      </c>
      <c r="M451" t="str">
        <f t="shared" ca="1" si="307"/>
        <v>Marcos Santos</v>
      </c>
      <c r="N451" t="str">
        <f t="shared" ca="1" si="307"/>
        <v>EM ANDAMENTO</v>
      </c>
    </row>
    <row r="452" spans="1:14" x14ac:dyDescent="0.3">
      <c r="A452" t="s">
        <v>138</v>
      </c>
      <c r="B452" t="str">
        <f t="shared" si="301"/>
        <v>AGR35</v>
      </c>
      <c r="C452" t="s">
        <v>20</v>
      </c>
      <c r="D452" s="1">
        <f ca="1">E451</f>
        <v>45289</v>
      </c>
      <c r="E452" s="1">
        <f ca="1">D452+RANDBETWEEN(1,3)</f>
        <v>45292</v>
      </c>
      <c r="F452" s="1" t="str">
        <f ca="1">IF(D452&lt;Planilha2!$A$1, D452, "")</f>
        <v/>
      </c>
      <c r="G452" s="1" t="str">
        <f ca="1">IF(E452&lt;Planilha2!$A$1, E452, "")</f>
        <v/>
      </c>
      <c r="H452" t="str">
        <f ca="1">H448</f>
        <v>Carlos Pereira</v>
      </c>
      <c r="I452" t="s">
        <v>91</v>
      </c>
      <c r="J452">
        <f t="shared" ca="1" si="299"/>
        <v>3</v>
      </c>
      <c r="K452" t="str">
        <f t="shared" ref="K452:N452" si="308">K451</f>
        <v>3 - Gestão</v>
      </c>
      <c r="L452" t="str">
        <f t="shared" si="308"/>
        <v>Modelos e sistemas de governança — parte 1</v>
      </c>
      <c r="M452" t="str">
        <f t="shared" ca="1" si="308"/>
        <v>Marcos Santos</v>
      </c>
      <c r="N452" t="str">
        <f t="shared" ca="1" si="308"/>
        <v>EM ANDAMENTO</v>
      </c>
    </row>
    <row r="453" spans="1:14" x14ac:dyDescent="0.3">
      <c r="A453" t="s">
        <v>138</v>
      </c>
      <c r="B453" t="str">
        <f t="shared" si="301"/>
        <v>AGR35</v>
      </c>
      <c r="C453" t="s">
        <v>21</v>
      </c>
      <c r="D453" s="1">
        <f ca="1">E452</f>
        <v>45292</v>
      </c>
      <c r="E453" s="1">
        <f ca="1">D453+RANDBETWEEN(0,3)</f>
        <v>45292</v>
      </c>
      <c r="F453" s="1" t="str">
        <f ca="1">IF(D453&lt;Planilha2!$A$1, D453, "")</f>
        <v/>
      </c>
      <c r="G453" s="1" t="str">
        <f ca="1">IF(E453&lt;Planilha2!$A$1, E453, "")</f>
        <v/>
      </c>
      <c r="H453" t="str">
        <f ca="1">H451</f>
        <v>Luiza Andrade</v>
      </c>
      <c r="I453" t="s">
        <v>94</v>
      </c>
      <c r="J453">
        <f t="shared" ca="1" si="299"/>
        <v>0</v>
      </c>
      <c r="K453" t="str">
        <f t="shared" ref="K453:N453" si="309">K452</f>
        <v>3 - Gestão</v>
      </c>
      <c r="L453" t="str">
        <f t="shared" si="309"/>
        <v>Modelos e sistemas de governança — parte 1</v>
      </c>
      <c r="M453" t="str">
        <f t="shared" ca="1" si="309"/>
        <v>Marcos Santos</v>
      </c>
      <c r="N453" t="str">
        <f t="shared" ca="1" si="309"/>
        <v>EM ANDAMENTO</v>
      </c>
    </row>
    <row r="454" spans="1:14" x14ac:dyDescent="0.3">
      <c r="A454" t="s">
        <v>138</v>
      </c>
      <c r="B454" t="str">
        <f t="shared" si="301"/>
        <v>AGR35</v>
      </c>
      <c r="C454" t="s">
        <v>22</v>
      </c>
      <c r="D454" s="1">
        <f ca="1">E453</f>
        <v>45292</v>
      </c>
      <c r="E454" s="1">
        <f ca="1">D454+RANDBETWEEN(0,3)</f>
        <v>45293</v>
      </c>
      <c r="F454" s="1" t="str">
        <f ca="1">IF(D454&lt;Planilha2!$A$1, D454, "")</f>
        <v/>
      </c>
      <c r="G454" s="1" t="str">
        <f ca="1">IF(E454&lt;Planilha2!$A$1, E454, "")</f>
        <v/>
      </c>
      <c r="H454" t="str">
        <f ca="1">H452</f>
        <v>Carlos Pereira</v>
      </c>
      <c r="I454" t="s">
        <v>91</v>
      </c>
      <c r="J454">
        <f t="shared" ca="1" si="299"/>
        <v>1</v>
      </c>
      <c r="K454" t="str">
        <f t="shared" ref="K454:N454" si="310">K453</f>
        <v>3 - Gestão</v>
      </c>
      <c r="L454" t="str">
        <f t="shared" si="310"/>
        <v>Modelos e sistemas de governança — parte 1</v>
      </c>
      <c r="M454" t="str">
        <f t="shared" ca="1" si="310"/>
        <v>Marcos Santos</v>
      </c>
      <c r="N454" t="str">
        <f t="shared" ca="1" si="310"/>
        <v>EM ANDAMENTO</v>
      </c>
    </row>
    <row r="455" spans="1:14" x14ac:dyDescent="0.3">
      <c r="A455" t="s">
        <v>138</v>
      </c>
      <c r="B455" t="str">
        <f t="shared" si="301"/>
        <v>AGR35</v>
      </c>
      <c r="C455" t="s">
        <v>23</v>
      </c>
      <c r="D455" s="1">
        <f ca="1">E454</f>
        <v>45293</v>
      </c>
      <c r="E455" s="1">
        <f ca="1">D455+RANDBETWEEN(1,3)</f>
        <v>45294</v>
      </c>
      <c r="F455" s="1" t="str">
        <f ca="1">IF(D455&lt;Planilha2!$A$1, D455, "")</f>
        <v/>
      </c>
      <c r="G455" s="1" t="str">
        <f ca="1">IF(E455&lt;Planilha2!$A$1, E455, "")</f>
        <v/>
      </c>
      <c r="H455" t="str">
        <f ca="1">H449</f>
        <v>Bruno Gomes</v>
      </c>
      <c r="I455" t="s">
        <v>95</v>
      </c>
      <c r="J455">
        <f t="shared" ca="1" si="299"/>
        <v>1</v>
      </c>
      <c r="K455" t="str">
        <f t="shared" ref="K455:N455" si="311">K454</f>
        <v>3 - Gestão</v>
      </c>
      <c r="L455" t="str">
        <f t="shared" si="311"/>
        <v>Modelos e sistemas de governança — parte 1</v>
      </c>
      <c r="M455" t="str">
        <f t="shared" ca="1" si="311"/>
        <v>Marcos Santos</v>
      </c>
      <c r="N455" t="str">
        <f t="shared" ca="1" si="311"/>
        <v>EM ANDAMENTO</v>
      </c>
    </row>
    <row r="456" spans="1:14" x14ac:dyDescent="0.3">
      <c r="A456" t="s">
        <v>138</v>
      </c>
      <c r="B456" t="str">
        <f t="shared" si="301"/>
        <v>AGR35</v>
      </c>
      <c r="C456" t="s">
        <v>24</v>
      </c>
      <c r="D456" s="1">
        <f ca="1">E455</f>
        <v>45294</v>
      </c>
      <c r="E456" s="1">
        <f ca="1">D456+RANDBETWEEN(0,3)</f>
        <v>45294</v>
      </c>
      <c r="F456" s="1" t="str">
        <f ca="1">IF(D456&lt;Planilha2!$A$1, D456, "")</f>
        <v/>
      </c>
      <c r="G456" s="1" t="str">
        <f ca="1">IF(E456&lt;Planilha2!$A$1, E456, "")</f>
        <v/>
      </c>
      <c r="H456" t="str">
        <f ca="1">H454</f>
        <v>Carlos Pereira</v>
      </c>
      <c r="I456" t="s">
        <v>91</v>
      </c>
      <c r="J456">
        <f t="shared" ca="1" si="299"/>
        <v>0</v>
      </c>
      <c r="K456" t="str">
        <f t="shared" ref="K456:N456" si="312">K455</f>
        <v>3 - Gestão</v>
      </c>
      <c r="L456" t="str">
        <f t="shared" si="312"/>
        <v>Modelos e sistemas de governança — parte 1</v>
      </c>
      <c r="M456" t="str">
        <f t="shared" ca="1" si="312"/>
        <v>Marcos Santos</v>
      </c>
      <c r="N456" t="str">
        <f t="shared" ca="1" si="312"/>
        <v>EM ANDAMENTO</v>
      </c>
    </row>
    <row r="457" spans="1:14" x14ac:dyDescent="0.3">
      <c r="A457" t="s">
        <v>138</v>
      </c>
      <c r="B457" t="s">
        <v>256</v>
      </c>
      <c r="C457" t="s">
        <v>12</v>
      </c>
      <c r="D457" s="1">
        <f ca="1">E444+RANDBETWEEN(0,7)</f>
        <v>45258</v>
      </c>
      <c r="E457" s="1">
        <f ca="1">D457+RANDBETWEEN(7,14)</f>
        <v>45265</v>
      </c>
      <c r="F457" s="1">
        <f ca="1">IF(D457&lt;Planilha2!$A$1, D457, "")</f>
        <v>45258</v>
      </c>
      <c r="G457" s="1">
        <f ca="1">IF(E457&lt;Planilha2!$A$1, E457, "")</f>
        <v>45265</v>
      </c>
      <c r="H457" t="str">
        <f ca="1">H444</f>
        <v>Marcos Santos</v>
      </c>
      <c r="I457" t="s">
        <v>8</v>
      </c>
      <c r="J457">
        <f ca="1">E457-D457</f>
        <v>7</v>
      </c>
      <c r="K457" t="s">
        <v>247</v>
      </c>
      <c r="L457" t="s">
        <v>250</v>
      </c>
      <c r="M457" t="str">
        <f ca="1">H457</f>
        <v>Marcos Santos</v>
      </c>
      <c r="N457" t="str" cm="1">
        <f t="array" aca="1" ref="N457" ca="1">_xlfn.IFS(COUNTBLANK(G457:G469)=13,"PENDENTE", COUNTBLANK(G457:G469)&gt;0,"EM ANDAMENTO", COUNTBLANK(G457:G469)=0,"CONCLUÍDA")</f>
        <v>EM ANDAMENTO</v>
      </c>
    </row>
    <row r="458" spans="1:14" x14ac:dyDescent="0.3">
      <c r="A458" t="s">
        <v>138</v>
      </c>
      <c r="B458" t="str">
        <f>B457</f>
        <v>AGR36</v>
      </c>
      <c r="C458" t="s">
        <v>13</v>
      </c>
      <c r="D458" s="1">
        <f ca="1">E457</f>
        <v>45265</v>
      </c>
      <c r="E458" s="1">
        <f ca="1">D458+RANDBETWEEN(1,4)</f>
        <v>45269</v>
      </c>
      <c r="F458" s="1">
        <f ca="1">IF(D458&lt;Planilha2!$A$1, D458, "")</f>
        <v>45265</v>
      </c>
      <c r="G458" s="1">
        <f ca="1">IF(E458&lt;Planilha2!$A$1, E458, "")</f>
        <v>45269</v>
      </c>
      <c r="H458" t="str">
        <f ca="1">H445</f>
        <v>Carlos Pereira</v>
      </c>
      <c r="I458" t="s">
        <v>91</v>
      </c>
      <c r="J458">
        <f t="shared" ref="J458:J469" ca="1" si="313">E458-D458</f>
        <v>4</v>
      </c>
      <c r="K458" t="str">
        <f t="shared" ref="K458:N458" si="314">K457</f>
        <v>3 - Gestão</v>
      </c>
      <c r="L458" t="str">
        <f>L457</f>
        <v>Modelos e sistemas de governança — parte 2</v>
      </c>
      <c r="M458" t="str">
        <f ca="1">M457</f>
        <v>Marcos Santos</v>
      </c>
      <c r="N458" t="str">
        <f ca="1">N457</f>
        <v>EM ANDAMENTO</v>
      </c>
    </row>
    <row r="459" spans="1:14" x14ac:dyDescent="0.3">
      <c r="A459" t="s">
        <v>138</v>
      </c>
      <c r="B459" t="str">
        <f t="shared" ref="B459:B469" si="315">B458</f>
        <v>AGR36</v>
      </c>
      <c r="C459" t="s">
        <v>14</v>
      </c>
      <c r="D459" s="1">
        <f ca="1">E458</f>
        <v>45269</v>
      </c>
      <c r="E459" s="1">
        <f ca="1">D459+RANDBETWEEN(0,3)</f>
        <v>45272</v>
      </c>
      <c r="F459" s="1">
        <f ca="1">IF(D459&lt;Planilha2!$A$1, D459, "")</f>
        <v>45269</v>
      </c>
      <c r="G459" s="1">
        <f ca="1">IF(E459&lt;Planilha2!$A$1, E459, "")</f>
        <v>45272</v>
      </c>
      <c r="H459" t="str">
        <f ca="1">VLOOKUP(RANDBETWEEN(1, 2), Planilha2!$B$5:$I$32, 4)</f>
        <v>Pedro Rodrigues</v>
      </c>
      <c r="I459" t="s">
        <v>92</v>
      </c>
      <c r="J459">
        <f t="shared" ca="1" si="313"/>
        <v>3</v>
      </c>
      <c r="K459" t="str">
        <f t="shared" ref="K459:N459" si="316">K458</f>
        <v>3 - Gestão</v>
      </c>
      <c r="L459" t="str">
        <f t="shared" si="316"/>
        <v>Modelos e sistemas de governança — parte 2</v>
      </c>
      <c r="M459" t="str">
        <f t="shared" ca="1" si="316"/>
        <v>Marcos Santos</v>
      </c>
      <c r="N459" t="str">
        <f t="shared" ca="1" si="316"/>
        <v>EM ANDAMENTO</v>
      </c>
    </row>
    <row r="460" spans="1:14" x14ac:dyDescent="0.3">
      <c r="A460" t="s">
        <v>138</v>
      </c>
      <c r="B460" t="str">
        <f t="shared" si="315"/>
        <v>AGR36</v>
      </c>
      <c r="C460" t="s">
        <v>15</v>
      </c>
      <c r="D460" s="1">
        <f ca="1">E459</f>
        <v>45272</v>
      </c>
      <c r="E460" s="1">
        <f ca="1">D460+RANDBETWEEN(3,7)</f>
        <v>45276</v>
      </c>
      <c r="F460" s="1">
        <f ca="1">IF(D460&lt;Planilha2!$A$1, D460, "")</f>
        <v>45272</v>
      </c>
      <c r="G460" s="1">
        <f ca="1">IF(E460&lt;Planilha2!$A$1, E460, "")</f>
        <v>45276</v>
      </c>
      <c r="H460" t="str">
        <f ca="1">VLOOKUP(RANDBETWEEN(1, 3), Planilha2!$B$5:$I$32, 5)</f>
        <v>Isabela Costa</v>
      </c>
      <c r="I460" t="s">
        <v>93</v>
      </c>
      <c r="J460">
        <f t="shared" ca="1" si="313"/>
        <v>4</v>
      </c>
      <c r="K460" t="str">
        <f t="shared" ref="K460:N460" si="317">K459</f>
        <v>3 - Gestão</v>
      </c>
      <c r="L460" t="str">
        <f t="shared" si="317"/>
        <v>Modelos e sistemas de governança — parte 2</v>
      </c>
      <c r="M460" t="str">
        <f t="shared" ca="1" si="317"/>
        <v>Marcos Santos</v>
      </c>
      <c r="N460" t="str">
        <f t="shared" ca="1" si="317"/>
        <v>EM ANDAMENTO</v>
      </c>
    </row>
    <row r="461" spans="1:14" x14ac:dyDescent="0.3">
      <c r="A461" t="s">
        <v>138</v>
      </c>
      <c r="B461" t="str">
        <f t="shared" si="315"/>
        <v>AGR36</v>
      </c>
      <c r="C461" t="s">
        <v>16</v>
      </c>
      <c r="D461" s="1">
        <f ca="1">E460</f>
        <v>45276</v>
      </c>
      <c r="E461" s="1">
        <f ca="1">D461+RANDBETWEEN(0,3)</f>
        <v>45279</v>
      </c>
      <c r="F461" s="1">
        <f ca="1">IF(D461&lt;Planilha2!$A$1, D461, "")</f>
        <v>45276</v>
      </c>
      <c r="G461" s="1">
        <f ca="1">IF(E461&lt;Planilha2!$A$1, E461, "")</f>
        <v>45279</v>
      </c>
      <c r="H461" t="str">
        <f ca="1">H458</f>
        <v>Carlos Pereira</v>
      </c>
      <c r="I461" t="s">
        <v>91</v>
      </c>
      <c r="J461">
        <f t="shared" ca="1" si="313"/>
        <v>3</v>
      </c>
      <c r="K461" t="str">
        <f t="shared" ref="K461:N461" si="318">K460</f>
        <v>3 - Gestão</v>
      </c>
      <c r="L461" t="str">
        <f t="shared" si="318"/>
        <v>Modelos e sistemas de governança — parte 2</v>
      </c>
      <c r="M461" t="str">
        <f t="shared" ca="1" si="318"/>
        <v>Marcos Santos</v>
      </c>
      <c r="N461" t="str">
        <f t="shared" ca="1" si="318"/>
        <v>EM ANDAMENTO</v>
      </c>
    </row>
    <row r="462" spans="1:14" x14ac:dyDescent="0.3">
      <c r="A462" t="s">
        <v>138</v>
      </c>
      <c r="B462" t="str">
        <f t="shared" si="315"/>
        <v>AGR36</v>
      </c>
      <c r="C462" t="s">
        <v>17</v>
      </c>
      <c r="D462" s="1">
        <f ca="1">E461</f>
        <v>45279</v>
      </c>
      <c r="E462" s="1">
        <f ca="1">D462+RANDBETWEEN(1,5)</f>
        <v>45280</v>
      </c>
      <c r="F462" s="1">
        <f ca="1">IF(D462&lt;Planilha2!$A$1, D462, "")</f>
        <v>45279</v>
      </c>
      <c r="G462" s="1">
        <f ca="1">IF(E462&lt;Planilha2!$A$1, E462, "")</f>
        <v>45280</v>
      </c>
      <c r="H462" t="str">
        <f ca="1">VLOOKUP(RANDBETWEEN(1, 3), Planilha2!$B$5:$I$32, 6)</f>
        <v>Bruno Gomes</v>
      </c>
      <c r="I462" t="s">
        <v>95</v>
      </c>
      <c r="J462">
        <f t="shared" ca="1" si="313"/>
        <v>1</v>
      </c>
      <c r="K462" t="str">
        <f t="shared" ref="K462:N462" si="319">K461</f>
        <v>3 - Gestão</v>
      </c>
      <c r="L462" t="str">
        <f t="shared" si="319"/>
        <v>Modelos e sistemas de governança — parte 2</v>
      </c>
      <c r="M462" t="str">
        <f t="shared" ca="1" si="319"/>
        <v>Marcos Santos</v>
      </c>
      <c r="N462" t="str">
        <f t="shared" ca="1" si="319"/>
        <v>EM ANDAMENTO</v>
      </c>
    </row>
    <row r="463" spans="1:14" x14ac:dyDescent="0.3">
      <c r="A463" t="s">
        <v>138</v>
      </c>
      <c r="B463" t="str">
        <f t="shared" si="315"/>
        <v>AGR36</v>
      </c>
      <c r="C463" t="s">
        <v>18</v>
      </c>
      <c r="D463" s="1">
        <f ca="1">E457+RANDBETWEEN(3,14)</f>
        <v>45277</v>
      </c>
      <c r="E463" s="1">
        <f ca="1">D463</f>
        <v>45277</v>
      </c>
      <c r="F463" s="1">
        <f ca="1">IF(D463&lt;Planilha2!$A$1, D463, "")</f>
        <v>45277</v>
      </c>
      <c r="G463" s="1">
        <f ca="1">IF(E463&lt;Planilha2!$A$1, E463, "")</f>
        <v>45277</v>
      </c>
      <c r="H463" t="str">
        <f ca="1">VLOOKUP(RANDBETWEEN(1, 2), Planilha2!$B$5:$I$32, 7)</f>
        <v>Gabriela Lima</v>
      </c>
      <c r="I463" t="s">
        <v>96</v>
      </c>
      <c r="J463">
        <f t="shared" ca="1" si="313"/>
        <v>0</v>
      </c>
      <c r="K463" t="str">
        <f t="shared" ref="K463:N463" si="320">K462</f>
        <v>3 - Gestão</v>
      </c>
      <c r="L463" t="str">
        <f t="shared" si="320"/>
        <v>Modelos e sistemas de governança — parte 2</v>
      </c>
      <c r="M463" t="str">
        <f t="shared" ca="1" si="320"/>
        <v>Marcos Santos</v>
      </c>
      <c r="N463" t="str">
        <f t="shared" ca="1" si="320"/>
        <v>EM ANDAMENTO</v>
      </c>
    </row>
    <row r="464" spans="1:14" x14ac:dyDescent="0.3">
      <c r="A464" t="s">
        <v>138</v>
      </c>
      <c r="B464" t="str">
        <f t="shared" si="315"/>
        <v>AGR36</v>
      </c>
      <c r="C464" t="s">
        <v>19</v>
      </c>
      <c r="D464" s="1">
        <f ca="1">E463+RANDBETWEEN(7,21)</f>
        <v>45292</v>
      </c>
      <c r="E464" s="1">
        <f ca="1">D464+RANDBETWEEN(1,3)</f>
        <v>45295</v>
      </c>
      <c r="F464" s="1" t="str">
        <f ca="1">IF(D464&lt;Planilha2!$A$1, D464, "")</f>
        <v/>
      </c>
      <c r="G464" s="1" t="str">
        <f ca="1">IF(E464&lt;Planilha2!$A$1, E464, "")</f>
        <v/>
      </c>
      <c r="H464" t="str">
        <f ca="1">VLOOKUP(RANDBETWEEN(1, 3), Planilha2!$B$5:$I$32, 8)</f>
        <v>Larissa Martins</v>
      </c>
      <c r="I464" t="s">
        <v>94</v>
      </c>
      <c r="J464">
        <f t="shared" ca="1" si="313"/>
        <v>3</v>
      </c>
      <c r="K464" t="str">
        <f t="shared" ref="K464:N464" si="321">K463</f>
        <v>3 - Gestão</v>
      </c>
      <c r="L464" t="str">
        <f t="shared" si="321"/>
        <v>Modelos e sistemas de governança — parte 2</v>
      </c>
      <c r="M464" t="str">
        <f t="shared" ca="1" si="321"/>
        <v>Marcos Santos</v>
      </c>
      <c r="N464" t="str">
        <f t="shared" ca="1" si="321"/>
        <v>EM ANDAMENTO</v>
      </c>
    </row>
    <row r="465" spans="1:14" x14ac:dyDescent="0.3">
      <c r="A465" t="s">
        <v>138</v>
      </c>
      <c r="B465" t="str">
        <f t="shared" si="315"/>
        <v>AGR36</v>
      </c>
      <c r="C465" t="s">
        <v>20</v>
      </c>
      <c r="D465" s="1">
        <f ca="1">E464</f>
        <v>45295</v>
      </c>
      <c r="E465" s="1">
        <f ca="1">D465+RANDBETWEEN(1,3)</f>
        <v>45297</v>
      </c>
      <c r="F465" s="1" t="str">
        <f ca="1">IF(D465&lt;Planilha2!$A$1, D465, "")</f>
        <v/>
      </c>
      <c r="G465" s="1" t="str">
        <f ca="1">IF(E465&lt;Planilha2!$A$1, E465, "")</f>
        <v/>
      </c>
      <c r="H465" t="str">
        <f ca="1">H461</f>
        <v>Carlos Pereira</v>
      </c>
      <c r="I465" t="s">
        <v>91</v>
      </c>
      <c r="J465">
        <f t="shared" ca="1" si="313"/>
        <v>2</v>
      </c>
      <c r="K465" t="str">
        <f t="shared" ref="K465:N465" si="322">K464</f>
        <v>3 - Gestão</v>
      </c>
      <c r="L465" t="str">
        <f t="shared" si="322"/>
        <v>Modelos e sistemas de governança — parte 2</v>
      </c>
      <c r="M465" t="str">
        <f t="shared" ca="1" si="322"/>
        <v>Marcos Santos</v>
      </c>
      <c r="N465" t="str">
        <f t="shared" ca="1" si="322"/>
        <v>EM ANDAMENTO</v>
      </c>
    </row>
    <row r="466" spans="1:14" x14ac:dyDescent="0.3">
      <c r="A466" t="s">
        <v>138</v>
      </c>
      <c r="B466" t="str">
        <f t="shared" si="315"/>
        <v>AGR36</v>
      </c>
      <c r="C466" t="s">
        <v>21</v>
      </c>
      <c r="D466" s="1">
        <f ca="1">E465</f>
        <v>45297</v>
      </c>
      <c r="E466" s="1">
        <f ca="1">D466+RANDBETWEEN(0,3)</f>
        <v>45298</v>
      </c>
      <c r="F466" s="1" t="str">
        <f ca="1">IF(D466&lt;Planilha2!$A$1, D466, "")</f>
        <v/>
      </c>
      <c r="G466" s="1" t="str">
        <f ca="1">IF(E466&lt;Planilha2!$A$1, E466, "")</f>
        <v/>
      </c>
      <c r="H466" t="str">
        <f ca="1">H464</f>
        <v>Larissa Martins</v>
      </c>
      <c r="I466" t="s">
        <v>94</v>
      </c>
      <c r="J466">
        <f t="shared" ca="1" si="313"/>
        <v>1</v>
      </c>
      <c r="K466" t="str">
        <f t="shared" ref="K466:N466" si="323">K465</f>
        <v>3 - Gestão</v>
      </c>
      <c r="L466" t="str">
        <f t="shared" si="323"/>
        <v>Modelos e sistemas de governança — parte 2</v>
      </c>
      <c r="M466" t="str">
        <f t="shared" ca="1" si="323"/>
        <v>Marcos Santos</v>
      </c>
      <c r="N466" t="str">
        <f t="shared" ca="1" si="323"/>
        <v>EM ANDAMENTO</v>
      </c>
    </row>
    <row r="467" spans="1:14" x14ac:dyDescent="0.3">
      <c r="A467" t="s">
        <v>138</v>
      </c>
      <c r="B467" t="str">
        <f t="shared" si="315"/>
        <v>AGR36</v>
      </c>
      <c r="C467" t="s">
        <v>22</v>
      </c>
      <c r="D467" s="1">
        <f ca="1">E466</f>
        <v>45298</v>
      </c>
      <c r="E467" s="1">
        <f ca="1">D467+RANDBETWEEN(0,3)</f>
        <v>45300</v>
      </c>
      <c r="F467" s="1" t="str">
        <f ca="1">IF(D467&lt;Planilha2!$A$1, D467, "")</f>
        <v/>
      </c>
      <c r="G467" s="1" t="str">
        <f ca="1">IF(E467&lt;Planilha2!$A$1, E467, "")</f>
        <v/>
      </c>
      <c r="H467" t="str">
        <f ca="1">H465</f>
        <v>Carlos Pereira</v>
      </c>
      <c r="I467" t="s">
        <v>91</v>
      </c>
      <c r="J467">
        <f t="shared" ca="1" si="313"/>
        <v>2</v>
      </c>
      <c r="K467" t="str">
        <f t="shared" ref="K467:N467" si="324">K466</f>
        <v>3 - Gestão</v>
      </c>
      <c r="L467" t="str">
        <f t="shared" si="324"/>
        <v>Modelos e sistemas de governança — parte 2</v>
      </c>
      <c r="M467" t="str">
        <f t="shared" ca="1" si="324"/>
        <v>Marcos Santos</v>
      </c>
      <c r="N467" t="str">
        <f t="shared" ca="1" si="324"/>
        <v>EM ANDAMENTO</v>
      </c>
    </row>
    <row r="468" spans="1:14" x14ac:dyDescent="0.3">
      <c r="A468" t="s">
        <v>138</v>
      </c>
      <c r="B468" t="str">
        <f t="shared" si="315"/>
        <v>AGR36</v>
      </c>
      <c r="C468" t="s">
        <v>23</v>
      </c>
      <c r="D468" s="1">
        <f ca="1">E467</f>
        <v>45300</v>
      </c>
      <c r="E468" s="1">
        <f ca="1">D468+RANDBETWEEN(1,3)</f>
        <v>45301</v>
      </c>
      <c r="F468" s="1" t="str">
        <f ca="1">IF(D468&lt;Planilha2!$A$1, D468, "")</f>
        <v/>
      </c>
      <c r="G468" s="1" t="str">
        <f ca="1">IF(E468&lt;Planilha2!$A$1, E468, "")</f>
        <v/>
      </c>
      <c r="H468" t="str">
        <f ca="1">H462</f>
        <v>Bruno Gomes</v>
      </c>
      <c r="I468" t="s">
        <v>95</v>
      </c>
      <c r="J468">
        <f t="shared" ca="1" si="313"/>
        <v>1</v>
      </c>
      <c r="K468" t="str">
        <f t="shared" ref="K468:N468" si="325">K467</f>
        <v>3 - Gestão</v>
      </c>
      <c r="L468" t="str">
        <f t="shared" si="325"/>
        <v>Modelos e sistemas de governança — parte 2</v>
      </c>
      <c r="M468" t="str">
        <f t="shared" ca="1" si="325"/>
        <v>Marcos Santos</v>
      </c>
      <c r="N468" t="str">
        <f t="shared" ca="1" si="325"/>
        <v>EM ANDAMENTO</v>
      </c>
    </row>
    <row r="469" spans="1:14" x14ac:dyDescent="0.3">
      <c r="A469" t="s">
        <v>138</v>
      </c>
      <c r="B469" t="str">
        <f t="shared" si="315"/>
        <v>AGR36</v>
      </c>
      <c r="C469" t="s">
        <v>24</v>
      </c>
      <c r="D469" s="1">
        <f ca="1">E468</f>
        <v>45301</v>
      </c>
      <c r="E469" s="1">
        <f ca="1">D469+RANDBETWEEN(0,3)</f>
        <v>45303</v>
      </c>
      <c r="F469" s="1" t="str">
        <f ca="1">IF(D469&lt;Planilha2!$A$1, D469, "")</f>
        <v/>
      </c>
      <c r="G469" s="1" t="str">
        <f ca="1">IF(E469&lt;Planilha2!$A$1, E469, "")</f>
        <v/>
      </c>
      <c r="H469" t="str">
        <f ca="1">H467</f>
        <v>Carlos Pereira</v>
      </c>
      <c r="I469" t="s">
        <v>91</v>
      </c>
      <c r="J469">
        <f t="shared" ca="1" si="313"/>
        <v>2</v>
      </c>
      <c r="K469" t="str">
        <f t="shared" ref="K469:N469" si="326">K468</f>
        <v>3 - Gestão</v>
      </c>
      <c r="L469" t="str">
        <f t="shared" si="326"/>
        <v>Modelos e sistemas de governança — parte 2</v>
      </c>
      <c r="M469" t="str">
        <f t="shared" ca="1" si="326"/>
        <v>Marcos Santos</v>
      </c>
      <c r="N469" t="str">
        <f t="shared" ca="1" si="326"/>
        <v>EM ANDAMENTO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56129-DC6E-4A92-A1A4-8935D655613D}">
  <dimension ref="A1:N235"/>
  <sheetViews>
    <sheetView tabSelected="1" topLeftCell="A217" workbookViewId="0">
      <selection activeCell="E2" sqref="E2"/>
    </sheetView>
  </sheetViews>
  <sheetFormatPr defaultRowHeight="14.4" x14ac:dyDescent="0.3"/>
  <cols>
    <col min="1" max="1" width="31.6640625" bestFit="1" customWidth="1"/>
    <col min="2" max="2" width="6.5546875" bestFit="1" customWidth="1"/>
    <col min="3" max="3" width="22.109375" bestFit="1" customWidth="1"/>
    <col min="4" max="5" width="10.33203125" bestFit="1" customWidth="1"/>
    <col min="6" max="7" width="10.33203125" customWidth="1"/>
    <col min="8" max="8" width="16.88671875" bestFit="1" customWidth="1"/>
    <col min="9" max="9" width="12.33203125" bestFit="1" customWidth="1"/>
    <col min="10" max="10" width="3" bestFit="1" customWidth="1"/>
    <col min="11" max="11" width="27.109375" bestFit="1" customWidth="1"/>
    <col min="12" max="12" width="42.44140625" bestFit="1" customWidth="1"/>
    <col min="13" max="13" width="15" bestFit="1" customWidth="1"/>
    <col min="14" max="14" width="12.77734375" customWidth="1"/>
  </cols>
  <sheetData>
    <row r="1" spans="1:14" x14ac:dyDescent="0.3">
      <c r="A1" t="s">
        <v>137</v>
      </c>
      <c r="B1" t="s">
        <v>0</v>
      </c>
      <c r="C1" t="s">
        <v>1</v>
      </c>
      <c r="D1" s="1" t="s">
        <v>244</v>
      </c>
      <c r="E1" s="1" t="s">
        <v>245</v>
      </c>
      <c r="F1" s="1" t="s">
        <v>3</v>
      </c>
      <c r="G1" s="1" t="s">
        <v>4</v>
      </c>
      <c r="H1" t="s">
        <v>2</v>
      </c>
      <c r="I1" t="s">
        <v>90</v>
      </c>
      <c r="J1" t="s">
        <v>5</v>
      </c>
      <c r="K1" t="s">
        <v>6</v>
      </c>
      <c r="L1" t="s">
        <v>7</v>
      </c>
      <c r="M1" t="s">
        <v>8</v>
      </c>
      <c r="N1" t="s">
        <v>9</v>
      </c>
    </row>
    <row r="2" spans="1:14" x14ac:dyDescent="0.3">
      <c r="A2" t="s">
        <v>162</v>
      </c>
      <c r="B2" t="s">
        <v>159</v>
      </c>
      <c r="C2" t="s">
        <v>12</v>
      </c>
      <c r="D2" s="1">
        <f>ga!D2</f>
        <v>45057</v>
      </c>
      <c r="E2" s="1">
        <f ca="1">ga!E2</f>
        <v>45067</v>
      </c>
      <c r="F2" s="1">
        <f>IF(D2&lt;Planilha2!$A$1, D2, "")</f>
        <v>45057</v>
      </c>
      <c r="G2" s="1">
        <f ca="1">IF(E2&lt;Planilha2!$A$1, E2, "")</f>
        <v>45067</v>
      </c>
      <c r="H2" t="str">
        <f ca="1">ga!H2</f>
        <v>Daniel Garcia</v>
      </c>
      <c r="I2" t="s">
        <v>8</v>
      </c>
      <c r="J2">
        <f ca="1">E2-D2</f>
        <v>10</v>
      </c>
      <c r="K2" t="s">
        <v>163</v>
      </c>
      <c r="L2" t="s">
        <v>11</v>
      </c>
      <c r="M2" t="str">
        <f ca="1">H2</f>
        <v>Daniel Garcia</v>
      </c>
      <c r="N2" t="str" cm="1">
        <f t="array" aca="1" ref="N2" ca="1">_xlfn.IFS(COUNTBLANK(G2:G14)=13,"PENDENTE", COUNTBLANK(G2:G14)&gt;0,"EM ANDAMENTO", COUNTBLANK(G2:G14)=0,"CONCLUÍDA")</f>
        <v>CONCLUÍDA</v>
      </c>
    </row>
    <row r="3" spans="1:14" x14ac:dyDescent="0.3">
      <c r="A3" t="str">
        <f>A2</f>
        <v>Bovinocultura de Produção de Leite</v>
      </c>
      <c r="B3" t="str">
        <f>B2</f>
        <v>BPL01</v>
      </c>
      <c r="C3" t="s">
        <v>13</v>
      </c>
      <c r="D3" s="1">
        <f ca="1">ga!D3</f>
        <v>45067</v>
      </c>
      <c r="E3" s="1">
        <f ca="1">ga!E3</f>
        <v>45069</v>
      </c>
      <c r="F3" s="1">
        <f ca="1">IF(D3&lt;Planilha2!$A$1, D3, "")</f>
        <v>45067</v>
      </c>
      <c r="G3" s="1">
        <f ca="1">IF(E3&lt;Planilha2!$A$1, E3, "")</f>
        <v>45069</v>
      </c>
      <c r="H3" t="str">
        <f ca="1">VLOOKUP(RANDBETWEEN(1, 3), Planilha2!$B$5:$I$32, 3)</f>
        <v>João Silva</v>
      </c>
      <c r="I3" t="s">
        <v>91</v>
      </c>
      <c r="J3">
        <f t="shared" ref="J3:J14" ca="1" si="0">E3-D3</f>
        <v>2</v>
      </c>
      <c r="K3" t="str">
        <f>K2</f>
        <v>1 - Bases da produção de leite</v>
      </c>
      <c r="L3" t="str">
        <f>L2</f>
        <v>Georreferenciamento — parte 1</v>
      </c>
      <c r="M3" t="str">
        <f ca="1">M2</f>
        <v>Daniel Garcia</v>
      </c>
      <c r="N3" t="str">
        <f ca="1">N2</f>
        <v>CONCLUÍDA</v>
      </c>
    </row>
    <row r="4" spans="1:14" x14ac:dyDescent="0.3">
      <c r="A4" t="str">
        <f t="shared" ref="A4:A27" si="1">A3</f>
        <v>Bovinocultura de Produção de Leite</v>
      </c>
      <c r="B4" t="str">
        <f t="shared" ref="B4:B14" si="2">B3</f>
        <v>BPL01</v>
      </c>
      <c r="C4" t="s">
        <v>14</v>
      </c>
      <c r="D4" s="1">
        <f ca="1">ga!D4</f>
        <v>45069</v>
      </c>
      <c r="E4" s="1">
        <f ca="1">ga!E4</f>
        <v>45070</v>
      </c>
      <c r="F4" s="1">
        <f ca="1">IF(D4&lt;Planilha2!$A$1, D4, "")</f>
        <v>45069</v>
      </c>
      <c r="G4" s="1">
        <f ca="1">IF(E4&lt;Planilha2!$A$1, E4, "")</f>
        <v>45070</v>
      </c>
      <c r="H4" t="str">
        <f ca="1">VLOOKUP(RANDBETWEEN(1, 2), Planilha2!$B$5:$I$32, 4)</f>
        <v>Ana Souza</v>
      </c>
      <c r="I4" t="s">
        <v>92</v>
      </c>
      <c r="J4">
        <f t="shared" ca="1" si="0"/>
        <v>1</v>
      </c>
      <c r="K4" t="str">
        <f t="shared" ref="K4:N19" si="3">K3</f>
        <v>1 - Bases da produção de leite</v>
      </c>
      <c r="L4" t="str">
        <f t="shared" si="3"/>
        <v>Georreferenciamento — parte 1</v>
      </c>
      <c r="M4" t="str">
        <f t="shared" ca="1" si="3"/>
        <v>Daniel Garcia</v>
      </c>
      <c r="N4" t="str">
        <f t="shared" ca="1" si="3"/>
        <v>CONCLUÍDA</v>
      </c>
    </row>
    <row r="5" spans="1:14" x14ac:dyDescent="0.3">
      <c r="A5" t="str">
        <f t="shared" si="1"/>
        <v>Bovinocultura de Produção de Leite</v>
      </c>
      <c r="B5" t="str">
        <f t="shared" si="2"/>
        <v>BPL01</v>
      </c>
      <c r="C5" t="s">
        <v>15</v>
      </c>
      <c r="D5" s="1">
        <f ca="1">ga!D5</f>
        <v>45070</v>
      </c>
      <c r="E5" s="1">
        <f ca="1">ga!E5</f>
        <v>45075</v>
      </c>
      <c r="F5" s="1">
        <f ca="1">IF(D5&lt;Planilha2!$A$1, D5, "")</f>
        <v>45070</v>
      </c>
      <c r="G5" s="1">
        <f ca="1">IF(E5&lt;Planilha2!$A$1, E5, "")</f>
        <v>45075</v>
      </c>
      <c r="H5" t="str">
        <f ca="1">VLOOKUP(RANDBETWEEN(1, 3), Planilha2!$B$5:$I$32, 5)</f>
        <v>Isabela Costa</v>
      </c>
      <c r="I5" t="s">
        <v>93</v>
      </c>
      <c r="J5">
        <f t="shared" ca="1" si="0"/>
        <v>5</v>
      </c>
      <c r="K5" t="str">
        <f t="shared" si="3"/>
        <v>1 - Bases da produção de leite</v>
      </c>
      <c r="L5" t="str">
        <f t="shared" si="3"/>
        <v>Georreferenciamento — parte 1</v>
      </c>
      <c r="M5" t="str">
        <f t="shared" ca="1" si="3"/>
        <v>Daniel Garcia</v>
      </c>
      <c r="N5" t="str">
        <f t="shared" ca="1" si="3"/>
        <v>CONCLUÍDA</v>
      </c>
    </row>
    <row r="6" spans="1:14" x14ac:dyDescent="0.3">
      <c r="A6" t="str">
        <f t="shared" si="1"/>
        <v>Bovinocultura de Produção de Leite</v>
      </c>
      <c r="B6" t="str">
        <f t="shared" si="2"/>
        <v>BPL01</v>
      </c>
      <c r="C6" t="s">
        <v>16</v>
      </c>
      <c r="D6" s="1">
        <f ca="1">ga!D6</f>
        <v>45075</v>
      </c>
      <c r="E6" s="1">
        <f ca="1">ga!E6</f>
        <v>45075</v>
      </c>
      <c r="F6" s="1">
        <f ca="1">IF(D6&lt;Planilha2!$A$1, D6, "")</f>
        <v>45075</v>
      </c>
      <c r="G6" s="1">
        <f ca="1">IF(E6&lt;Planilha2!$A$1, E6, "")</f>
        <v>45075</v>
      </c>
      <c r="H6" t="str">
        <f ca="1">H3</f>
        <v>João Silva</v>
      </c>
      <c r="I6" t="s">
        <v>91</v>
      </c>
      <c r="J6">
        <f t="shared" ca="1" si="0"/>
        <v>0</v>
      </c>
      <c r="K6" t="str">
        <f t="shared" si="3"/>
        <v>1 - Bases da produção de leite</v>
      </c>
      <c r="L6" t="str">
        <f t="shared" si="3"/>
        <v>Georreferenciamento — parte 1</v>
      </c>
      <c r="M6" t="str">
        <f t="shared" ca="1" si="3"/>
        <v>Daniel Garcia</v>
      </c>
      <c r="N6" t="str">
        <f t="shared" ca="1" si="3"/>
        <v>CONCLUÍDA</v>
      </c>
    </row>
    <row r="7" spans="1:14" x14ac:dyDescent="0.3">
      <c r="A7" t="str">
        <f t="shared" si="1"/>
        <v>Bovinocultura de Produção de Leite</v>
      </c>
      <c r="B7" t="str">
        <f t="shared" si="2"/>
        <v>BPL01</v>
      </c>
      <c r="C7" t="s">
        <v>17</v>
      </c>
      <c r="D7" s="1">
        <f ca="1">ga!D7</f>
        <v>45075</v>
      </c>
      <c r="E7" s="1">
        <f ca="1">ga!E7</f>
        <v>45079</v>
      </c>
      <c r="F7" s="1">
        <f ca="1">IF(D7&lt;Planilha2!$A$1, D7, "")</f>
        <v>45075</v>
      </c>
      <c r="G7" s="1">
        <f ca="1">IF(E7&lt;Planilha2!$A$1, E7, "")</f>
        <v>45079</v>
      </c>
      <c r="H7" t="str">
        <f ca="1">VLOOKUP(RANDBETWEEN(1, 3), Planilha2!$B$5:$I$32, 6)</f>
        <v>Bruno Gomes</v>
      </c>
      <c r="I7" t="s">
        <v>95</v>
      </c>
      <c r="J7">
        <f t="shared" ca="1" si="0"/>
        <v>4</v>
      </c>
      <c r="K7" t="str">
        <f t="shared" si="3"/>
        <v>1 - Bases da produção de leite</v>
      </c>
      <c r="L7" t="str">
        <f t="shared" si="3"/>
        <v>Georreferenciamento — parte 1</v>
      </c>
      <c r="M7" t="str">
        <f t="shared" ca="1" si="3"/>
        <v>Daniel Garcia</v>
      </c>
      <c r="N7" t="str">
        <f t="shared" ca="1" si="3"/>
        <v>CONCLUÍDA</v>
      </c>
    </row>
    <row r="8" spans="1:14" x14ac:dyDescent="0.3">
      <c r="A8" t="str">
        <f t="shared" si="1"/>
        <v>Bovinocultura de Produção de Leite</v>
      </c>
      <c r="B8" t="str">
        <f t="shared" si="2"/>
        <v>BPL01</v>
      </c>
      <c r="C8" t="s">
        <v>18</v>
      </c>
      <c r="D8" s="1">
        <f ca="1">ga!D8</f>
        <v>45079</v>
      </c>
      <c r="E8" s="1">
        <f ca="1">ga!E8</f>
        <v>45079</v>
      </c>
      <c r="F8" s="1">
        <f ca="1">IF(D8&lt;Planilha2!$A$1, D8, "")</f>
        <v>45079</v>
      </c>
      <c r="G8" s="1">
        <f ca="1">IF(E8&lt;Planilha2!$A$1, E8, "")</f>
        <v>45079</v>
      </c>
      <c r="H8" t="str">
        <f ca="1">VLOOKUP(RANDBETWEEN(1, 2), Planilha2!$B$5:$I$32, 7)</f>
        <v>Gabriela Lima</v>
      </c>
      <c r="I8" t="s">
        <v>96</v>
      </c>
      <c r="J8">
        <f t="shared" ca="1" si="0"/>
        <v>0</v>
      </c>
      <c r="K8" t="str">
        <f t="shared" si="3"/>
        <v>1 - Bases da produção de leite</v>
      </c>
      <c r="L8" t="str">
        <f t="shared" si="3"/>
        <v>Georreferenciamento — parte 1</v>
      </c>
      <c r="M8" t="str">
        <f t="shared" ca="1" si="3"/>
        <v>Daniel Garcia</v>
      </c>
      <c r="N8" t="str">
        <f t="shared" ca="1" si="3"/>
        <v>CONCLUÍDA</v>
      </c>
    </row>
    <row r="9" spans="1:14" x14ac:dyDescent="0.3">
      <c r="A9" t="str">
        <f t="shared" si="1"/>
        <v>Bovinocultura de Produção de Leite</v>
      </c>
      <c r="B9" t="str">
        <f t="shared" si="2"/>
        <v>BPL01</v>
      </c>
      <c r="C9" t="s">
        <v>19</v>
      </c>
      <c r="D9" s="1">
        <f ca="1">ga!D9</f>
        <v>45094</v>
      </c>
      <c r="E9" s="1">
        <f ca="1">ga!E9</f>
        <v>45096</v>
      </c>
      <c r="F9" s="1">
        <f ca="1">IF(D9&lt;Planilha2!$A$1, D9, "")</f>
        <v>45094</v>
      </c>
      <c r="G9" s="1">
        <f ca="1">IF(E9&lt;Planilha2!$A$1, E9, "")</f>
        <v>45096</v>
      </c>
      <c r="H9" t="str">
        <f ca="1">VLOOKUP(RANDBETWEEN(1, 3), Planilha2!$B$5:$I$32, 8)</f>
        <v>Luiza Andrade</v>
      </c>
      <c r="I9" t="s">
        <v>94</v>
      </c>
      <c r="J9">
        <f t="shared" ca="1" si="0"/>
        <v>2</v>
      </c>
      <c r="K9" t="str">
        <f t="shared" si="3"/>
        <v>1 - Bases da produção de leite</v>
      </c>
      <c r="L9" t="str">
        <f t="shared" si="3"/>
        <v>Georreferenciamento — parte 1</v>
      </c>
      <c r="M9" t="str">
        <f t="shared" ca="1" si="3"/>
        <v>Daniel Garcia</v>
      </c>
      <c r="N9" t="str">
        <f t="shared" ca="1" si="3"/>
        <v>CONCLUÍDA</v>
      </c>
    </row>
    <row r="10" spans="1:14" x14ac:dyDescent="0.3">
      <c r="A10" t="str">
        <f t="shared" si="1"/>
        <v>Bovinocultura de Produção de Leite</v>
      </c>
      <c r="B10" t="str">
        <f t="shared" si="2"/>
        <v>BPL01</v>
      </c>
      <c r="C10" t="s">
        <v>20</v>
      </c>
      <c r="D10" s="1">
        <f ca="1">ga!D10</f>
        <v>45096</v>
      </c>
      <c r="E10" s="1">
        <f ca="1">ga!E10</f>
        <v>45098</v>
      </c>
      <c r="F10" s="1">
        <f ca="1">IF(D10&lt;Planilha2!$A$1, D10, "")</f>
        <v>45096</v>
      </c>
      <c r="G10" s="1">
        <f ca="1">IF(E10&lt;Planilha2!$A$1, E10, "")</f>
        <v>45098</v>
      </c>
      <c r="H10" t="str">
        <f ca="1">H6</f>
        <v>João Silva</v>
      </c>
      <c r="I10" t="s">
        <v>91</v>
      </c>
      <c r="J10">
        <f t="shared" ca="1" si="0"/>
        <v>2</v>
      </c>
      <c r="K10" t="str">
        <f t="shared" si="3"/>
        <v>1 - Bases da produção de leite</v>
      </c>
      <c r="L10" t="str">
        <f t="shared" si="3"/>
        <v>Georreferenciamento — parte 1</v>
      </c>
      <c r="M10" t="str">
        <f t="shared" ca="1" si="3"/>
        <v>Daniel Garcia</v>
      </c>
      <c r="N10" t="str">
        <f t="shared" ca="1" si="3"/>
        <v>CONCLUÍDA</v>
      </c>
    </row>
    <row r="11" spans="1:14" x14ac:dyDescent="0.3">
      <c r="A11" t="str">
        <f t="shared" si="1"/>
        <v>Bovinocultura de Produção de Leite</v>
      </c>
      <c r="B11" t="str">
        <f t="shared" si="2"/>
        <v>BPL01</v>
      </c>
      <c r="C11" t="s">
        <v>21</v>
      </c>
      <c r="D11" s="1">
        <f ca="1">ga!D11</f>
        <v>45098</v>
      </c>
      <c r="E11" s="1">
        <f ca="1">ga!E11</f>
        <v>45101</v>
      </c>
      <c r="F11" s="1">
        <f ca="1">IF(D11&lt;Planilha2!$A$1, D11, "")</f>
        <v>45098</v>
      </c>
      <c r="G11" s="1">
        <f ca="1">IF(E11&lt;Planilha2!$A$1, E11, "")</f>
        <v>45101</v>
      </c>
      <c r="H11" t="str">
        <f ca="1">H9</f>
        <v>Luiza Andrade</v>
      </c>
      <c r="I11" t="s">
        <v>94</v>
      </c>
      <c r="J11">
        <f t="shared" ca="1" si="0"/>
        <v>3</v>
      </c>
      <c r="K11" t="str">
        <f t="shared" si="3"/>
        <v>1 - Bases da produção de leite</v>
      </c>
      <c r="L11" t="str">
        <f t="shared" si="3"/>
        <v>Georreferenciamento — parte 1</v>
      </c>
      <c r="M11" t="str">
        <f t="shared" ca="1" si="3"/>
        <v>Daniel Garcia</v>
      </c>
      <c r="N11" t="str">
        <f t="shared" ca="1" si="3"/>
        <v>CONCLUÍDA</v>
      </c>
    </row>
    <row r="12" spans="1:14" x14ac:dyDescent="0.3">
      <c r="A12" t="str">
        <f t="shared" si="1"/>
        <v>Bovinocultura de Produção de Leite</v>
      </c>
      <c r="B12" t="str">
        <f t="shared" si="2"/>
        <v>BPL01</v>
      </c>
      <c r="C12" t="s">
        <v>22</v>
      </c>
      <c r="D12" s="1">
        <f ca="1">ga!D12</f>
        <v>45101</v>
      </c>
      <c r="E12" s="1">
        <f ca="1">ga!E12</f>
        <v>45103</v>
      </c>
      <c r="F12" s="1">
        <f ca="1">IF(D12&lt;Planilha2!$A$1, D12, "")</f>
        <v>45101</v>
      </c>
      <c r="G12" s="1">
        <f ca="1">IF(E12&lt;Planilha2!$A$1, E12, "")</f>
        <v>45103</v>
      </c>
      <c r="H12" t="str">
        <f ca="1">H10</f>
        <v>João Silva</v>
      </c>
      <c r="I12" t="s">
        <v>91</v>
      </c>
      <c r="J12">
        <f t="shared" ca="1" si="0"/>
        <v>2</v>
      </c>
      <c r="K12" t="str">
        <f t="shared" si="3"/>
        <v>1 - Bases da produção de leite</v>
      </c>
      <c r="L12" t="str">
        <f t="shared" si="3"/>
        <v>Georreferenciamento — parte 1</v>
      </c>
      <c r="M12" t="str">
        <f t="shared" ca="1" si="3"/>
        <v>Daniel Garcia</v>
      </c>
      <c r="N12" t="str">
        <f t="shared" ca="1" si="3"/>
        <v>CONCLUÍDA</v>
      </c>
    </row>
    <row r="13" spans="1:14" x14ac:dyDescent="0.3">
      <c r="A13" t="str">
        <f t="shared" si="1"/>
        <v>Bovinocultura de Produção de Leite</v>
      </c>
      <c r="B13" t="str">
        <f t="shared" si="2"/>
        <v>BPL01</v>
      </c>
      <c r="C13" t="s">
        <v>23</v>
      </c>
      <c r="D13" s="1">
        <f ca="1">ga!D13</f>
        <v>45103</v>
      </c>
      <c r="E13" s="1">
        <f ca="1">ga!E13</f>
        <v>45106</v>
      </c>
      <c r="F13" s="1">
        <f ca="1">IF(D13&lt;Planilha2!$A$1, D13, "")</f>
        <v>45103</v>
      </c>
      <c r="G13" s="1">
        <f ca="1">IF(E13&lt;Planilha2!$A$1, E13, "")</f>
        <v>45106</v>
      </c>
      <c r="H13" t="str">
        <f ca="1">H7</f>
        <v>Bruno Gomes</v>
      </c>
      <c r="I13" t="s">
        <v>95</v>
      </c>
      <c r="J13">
        <f t="shared" ca="1" si="0"/>
        <v>3</v>
      </c>
      <c r="K13" t="str">
        <f t="shared" si="3"/>
        <v>1 - Bases da produção de leite</v>
      </c>
      <c r="L13" t="str">
        <f t="shared" si="3"/>
        <v>Georreferenciamento — parte 1</v>
      </c>
      <c r="M13" t="str">
        <f t="shared" ca="1" si="3"/>
        <v>Daniel Garcia</v>
      </c>
      <c r="N13" t="str">
        <f t="shared" ca="1" si="3"/>
        <v>CONCLUÍDA</v>
      </c>
    </row>
    <row r="14" spans="1:14" x14ac:dyDescent="0.3">
      <c r="A14" t="str">
        <f t="shared" si="1"/>
        <v>Bovinocultura de Produção de Leite</v>
      </c>
      <c r="B14" t="str">
        <f t="shared" si="2"/>
        <v>BPL01</v>
      </c>
      <c r="C14" t="s">
        <v>24</v>
      </c>
      <c r="D14" s="1">
        <f ca="1">ga!D14</f>
        <v>45106</v>
      </c>
      <c r="E14" s="1">
        <f ca="1">ga!E14</f>
        <v>45106</v>
      </c>
      <c r="F14" s="1">
        <f ca="1">IF(D14&lt;Planilha2!$A$1, D14, "")</f>
        <v>45106</v>
      </c>
      <c r="G14" s="1">
        <f ca="1">IF(E14&lt;Planilha2!$A$1, E14, "")</f>
        <v>45106</v>
      </c>
      <c r="H14" t="str">
        <f ca="1">H12</f>
        <v>João Silva</v>
      </c>
      <c r="I14" t="s">
        <v>91</v>
      </c>
      <c r="J14">
        <f t="shared" ca="1" si="0"/>
        <v>0</v>
      </c>
      <c r="K14" t="str">
        <f t="shared" si="3"/>
        <v>1 - Bases da produção de leite</v>
      </c>
      <c r="L14" t="str">
        <f t="shared" si="3"/>
        <v>Georreferenciamento — parte 1</v>
      </c>
      <c r="M14" t="str">
        <f t="shared" ca="1" si="3"/>
        <v>Daniel Garcia</v>
      </c>
      <c r="N14" t="str">
        <f t="shared" ca="1" si="3"/>
        <v>CONCLUÍDA</v>
      </c>
    </row>
    <row r="15" spans="1:14" x14ac:dyDescent="0.3">
      <c r="A15" t="str">
        <f t="shared" si="1"/>
        <v>Bovinocultura de Produção de Leite</v>
      </c>
      <c r="B15" t="s">
        <v>160</v>
      </c>
      <c r="C15" t="s">
        <v>12</v>
      </c>
      <c r="D15" s="1">
        <f>ga!D15</f>
        <v>45071</v>
      </c>
      <c r="E15" s="1">
        <f ca="1">ga!E15</f>
        <v>45078</v>
      </c>
      <c r="F15" s="1">
        <f>IF(D15&lt;Planilha2!$A$1, D15, "")</f>
        <v>45071</v>
      </c>
      <c r="G15" s="1">
        <f ca="1">IF(E15&lt;Planilha2!$A$1, E15, "")</f>
        <v>45078</v>
      </c>
      <c r="H15" t="str">
        <f ca="1">H2</f>
        <v>Daniel Garcia</v>
      </c>
      <c r="I15" t="s">
        <v>8</v>
      </c>
      <c r="J15">
        <f ca="1">E15-D15</f>
        <v>7</v>
      </c>
      <c r="K15" t="str">
        <f t="shared" si="3"/>
        <v>1 - Bases da produção de leite</v>
      </c>
      <c r="L15" t="s">
        <v>98</v>
      </c>
      <c r="M15" t="str">
        <f ca="1">H15</f>
        <v>Daniel Garcia</v>
      </c>
      <c r="N15" t="str" cm="1">
        <f t="array" aca="1" ref="N15" ca="1">_xlfn.IFS(COUNTBLANK(G15:G27)=13,"PENDENTE", COUNTBLANK(G15:G27)&gt;0,"EM ANDAMENTO", COUNTBLANK(G15:G27)=0,"CONCLUÍDA")</f>
        <v>CONCLUÍDA</v>
      </c>
    </row>
    <row r="16" spans="1:14" x14ac:dyDescent="0.3">
      <c r="A16" t="str">
        <f t="shared" si="1"/>
        <v>Bovinocultura de Produção de Leite</v>
      </c>
      <c r="B16" t="str">
        <f>B15</f>
        <v>BPL02</v>
      </c>
      <c r="C16" t="s">
        <v>13</v>
      </c>
      <c r="D16" s="1">
        <f ca="1">ga!D16</f>
        <v>45078</v>
      </c>
      <c r="E16" s="1">
        <f ca="1">ga!E16</f>
        <v>45080</v>
      </c>
      <c r="F16" s="1">
        <f ca="1">IF(D16&lt;Planilha2!$A$1, D16, "")</f>
        <v>45078</v>
      </c>
      <c r="G16" s="1">
        <f ca="1">IF(E16&lt;Planilha2!$A$1, E16, "")</f>
        <v>45080</v>
      </c>
      <c r="H16" t="str">
        <f ca="1">H3</f>
        <v>João Silva</v>
      </c>
      <c r="I16" t="s">
        <v>91</v>
      </c>
      <c r="J16">
        <f t="shared" ref="J16:J27" ca="1" si="4">E16-D16</f>
        <v>2</v>
      </c>
      <c r="K16" t="str">
        <f t="shared" si="3"/>
        <v>1 - Bases da produção de leite</v>
      </c>
      <c r="L16" t="str">
        <f>L15</f>
        <v>Georreferenciamento — parte 2</v>
      </c>
      <c r="M16" t="str">
        <f ca="1">M15</f>
        <v>Daniel Garcia</v>
      </c>
      <c r="N16" t="str">
        <f ca="1">N15</f>
        <v>CONCLUÍDA</v>
      </c>
    </row>
    <row r="17" spans="1:14" x14ac:dyDescent="0.3">
      <c r="A17" t="str">
        <f t="shared" si="1"/>
        <v>Bovinocultura de Produção de Leite</v>
      </c>
      <c r="B17" t="str">
        <f t="shared" ref="B17:B27" si="5">B16</f>
        <v>BPL02</v>
      </c>
      <c r="C17" t="s">
        <v>14</v>
      </c>
      <c r="D17" s="1">
        <f ca="1">ga!D17</f>
        <v>45080</v>
      </c>
      <c r="E17" s="1">
        <f ca="1">ga!E17</f>
        <v>45083</v>
      </c>
      <c r="F17" s="1">
        <f ca="1">IF(D17&lt;Planilha2!$A$1, D17, "")</f>
        <v>45080</v>
      </c>
      <c r="G17" s="1">
        <f ca="1">IF(E17&lt;Planilha2!$A$1, E17, "")</f>
        <v>45083</v>
      </c>
      <c r="H17" t="str">
        <f ca="1">VLOOKUP(RANDBETWEEN(1, 2), Planilha2!$B$5:$I$32, 4)</f>
        <v>Pedro Rodrigues</v>
      </c>
      <c r="I17" t="s">
        <v>92</v>
      </c>
      <c r="J17">
        <f t="shared" ca="1" si="4"/>
        <v>3</v>
      </c>
      <c r="K17" t="str">
        <f t="shared" si="3"/>
        <v>1 - Bases da produção de leite</v>
      </c>
      <c r="L17" t="str">
        <f t="shared" si="3"/>
        <v>Georreferenciamento — parte 2</v>
      </c>
      <c r="M17" t="str">
        <f t="shared" ca="1" si="3"/>
        <v>Daniel Garcia</v>
      </c>
      <c r="N17" t="str">
        <f t="shared" ca="1" si="3"/>
        <v>CONCLUÍDA</v>
      </c>
    </row>
    <row r="18" spans="1:14" x14ac:dyDescent="0.3">
      <c r="A18" t="str">
        <f t="shared" si="1"/>
        <v>Bovinocultura de Produção de Leite</v>
      </c>
      <c r="B18" t="str">
        <f t="shared" si="5"/>
        <v>BPL02</v>
      </c>
      <c r="C18" t="s">
        <v>15</v>
      </c>
      <c r="D18" s="1">
        <f ca="1">ga!D18</f>
        <v>45083</v>
      </c>
      <c r="E18" s="1">
        <f ca="1">ga!E18</f>
        <v>45089</v>
      </c>
      <c r="F18" s="1">
        <f ca="1">IF(D18&lt;Planilha2!$A$1, D18, "")</f>
        <v>45083</v>
      </c>
      <c r="G18" s="1">
        <f ca="1">IF(E18&lt;Planilha2!$A$1, E18, "")</f>
        <v>45089</v>
      </c>
      <c r="H18" t="str">
        <f ca="1">VLOOKUP(RANDBETWEEN(1, 3), Planilha2!$B$5:$I$32, 5)</f>
        <v>Fernanda Almeida</v>
      </c>
      <c r="I18" t="s">
        <v>93</v>
      </c>
      <c r="J18">
        <f t="shared" ca="1" si="4"/>
        <v>6</v>
      </c>
      <c r="K18" t="str">
        <f t="shared" si="3"/>
        <v>1 - Bases da produção de leite</v>
      </c>
      <c r="L18" t="str">
        <f t="shared" si="3"/>
        <v>Georreferenciamento — parte 2</v>
      </c>
      <c r="M18" t="str">
        <f t="shared" ca="1" si="3"/>
        <v>Daniel Garcia</v>
      </c>
      <c r="N18" t="str">
        <f t="shared" ca="1" si="3"/>
        <v>CONCLUÍDA</v>
      </c>
    </row>
    <row r="19" spans="1:14" x14ac:dyDescent="0.3">
      <c r="A19" t="str">
        <f t="shared" si="1"/>
        <v>Bovinocultura de Produção de Leite</v>
      </c>
      <c r="B19" t="str">
        <f t="shared" si="5"/>
        <v>BPL02</v>
      </c>
      <c r="C19" t="s">
        <v>16</v>
      </c>
      <c r="D19" s="1">
        <f ca="1">ga!D19</f>
        <v>45089</v>
      </c>
      <c r="E19" s="1">
        <f ca="1">ga!E19</f>
        <v>45092</v>
      </c>
      <c r="F19" s="1">
        <f ca="1">IF(D19&lt;Planilha2!$A$1, D19, "")</f>
        <v>45089</v>
      </c>
      <c r="G19" s="1">
        <f ca="1">IF(E19&lt;Planilha2!$A$1, E19, "")</f>
        <v>45092</v>
      </c>
      <c r="H19" t="str">
        <f ca="1">H16</f>
        <v>João Silva</v>
      </c>
      <c r="I19" t="s">
        <v>91</v>
      </c>
      <c r="J19">
        <f t="shared" ca="1" si="4"/>
        <v>3</v>
      </c>
      <c r="K19" t="str">
        <f t="shared" si="3"/>
        <v>1 - Bases da produção de leite</v>
      </c>
      <c r="L19" t="str">
        <f t="shared" si="3"/>
        <v>Georreferenciamento — parte 2</v>
      </c>
      <c r="M19" t="str">
        <f t="shared" ca="1" si="3"/>
        <v>Daniel Garcia</v>
      </c>
      <c r="N19" t="str">
        <f t="shared" ca="1" si="3"/>
        <v>CONCLUÍDA</v>
      </c>
    </row>
    <row r="20" spans="1:14" x14ac:dyDescent="0.3">
      <c r="A20" t="str">
        <f t="shared" si="1"/>
        <v>Bovinocultura de Produção de Leite</v>
      </c>
      <c r="B20" t="str">
        <f t="shared" si="5"/>
        <v>BPL02</v>
      </c>
      <c r="C20" t="s">
        <v>17</v>
      </c>
      <c r="D20" s="1">
        <f ca="1">ga!D20</f>
        <v>45092</v>
      </c>
      <c r="E20" s="1">
        <f ca="1">ga!E20</f>
        <v>45096</v>
      </c>
      <c r="F20" s="1">
        <f ca="1">IF(D20&lt;Planilha2!$A$1, D20, "")</f>
        <v>45092</v>
      </c>
      <c r="G20" s="1">
        <f ca="1">IF(E20&lt;Planilha2!$A$1, E20, "")</f>
        <v>45096</v>
      </c>
      <c r="H20" t="str">
        <f ca="1">VLOOKUP(RANDBETWEEN(1, 3), Planilha2!$B$5:$I$32, 6)</f>
        <v>Rafael Ferreira</v>
      </c>
      <c r="I20" t="s">
        <v>95</v>
      </c>
      <c r="J20">
        <f t="shared" ca="1" si="4"/>
        <v>4</v>
      </c>
      <c r="K20" t="str">
        <f t="shared" ref="K20:N27" si="6">K19</f>
        <v>1 - Bases da produção de leite</v>
      </c>
      <c r="L20" t="str">
        <f t="shared" si="6"/>
        <v>Georreferenciamento — parte 2</v>
      </c>
      <c r="M20" t="str">
        <f t="shared" ca="1" si="6"/>
        <v>Daniel Garcia</v>
      </c>
      <c r="N20" t="str">
        <f t="shared" ca="1" si="6"/>
        <v>CONCLUÍDA</v>
      </c>
    </row>
    <row r="21" spans="1:14" x14ac:dyDescent="0.3">
      <c r="A21" t="str">
        <f t="shared" si="1"/>
        <v>Bovinocultura de Produção de Leite</v>
      </c>
      <c r="B21" t="str">
        <f t="shared" si="5"/>
        <v>BPL02</v>
      </c>
      <c r="C21" t="s">
        <v>18</v>
      </c>
      <c r="D21" s="1">
        <f ca="1">ga!D21</f>
        <v>45091</v>
      </c>
      <c r="E21" s="1">
        <f ca="1">ga!E21</f>
        <v>45091</v>
      </c>
      <c r="F21" s="1">
        <f ca="1">IF(D21&lt;Planilha2!$A$1, D21, "")</f>
        <v>45091</v>
      </c>
      <c r="G21" s="1">
        <f ca="1">IF(E21&lt;Planilha2!$A$1, E21, "")</f>
        <v>45091</v>
      </c>
      <c r="H21" t="str">
        <f ca="1">VLOOKUP(RANDBETWEEN(1, 2), Planilha2!$B$5:$I$32, 7)</f>
        <v>Gabriela Lima</v>
      </c>
      <c r="I21" t="s">
        <v>96</v>
      </c>
      <c r="J21">
        <f t="shared" ca="1" si="4"/>
        <v>0</v>
      </c>
      <c r="K21" t="str">
        <f t="shared" si="6"/>
        <v>1 - Bases da produção de leite</v>
      </c>
      <c r="L21" t="str">
        <f t="shared" si="6"/>
        <v>Georreferenciamento — parte 2</v>
      </c>
      <c r="M21" t="str">
        <f t="shared" ca="1" si="6"/>
        <v>Daniel Garcia</v>
      </c>
      <c r="N21" t="str">
        <f t="shared" ca="1" si="6"/>
        <v>CONCLUÍDA</v>
      </c>
    </row>
    <row r="22" spans="1:14" x14ac:dyDescent="0.3">
      <c r="A22" t="str">
        <f t="shared" si="1"/>
        <v>Bovinocultura de Produção de Leite</v>
      </c>
      <c r="B22" t="str">
        <f t="shared" si="5"/>
        <v>BPL02</v>
      </c>
      <c r="C22" t="s">
        <v>19</v>
      </c>
      <c r="D22" s="1">
        <f ca="1">ga!D22</f>
        <v>45103</v>
      </c>
      <c r="E22" s="1">
        <f ca="1">ga!E22</f>
        <v>45104</v>
      </c>
      <c r="F22" s="1">
        <f ca="1">IF(D22&lt;Planilha2!$A$1, D22, "")</f>
        <v>45103</v>
      </c>
      <c r="G22" s="1">
        <f ca="1">IF(E22&lt;Planilha2!$A$1, E22, "")</f>
        <v>45104</v>
      </c>
      <c r="H22" t="str">
        <f ca="1">VLOOKUP(RANDBETWEEN(1, 3), Planilha2!$B$5:$I$32, 8)</f>
        <v>Eduardo Carvalho</v>
      </c>
      <c r="I22" t="s">
        <v>94</v>
      </c>
      <c r="J22">
        <f t="shared" ca="1" si="4"/>
        <v>1</v>
      </c>
      <c r="K22" t="str">
        <f t="shared" si="6"/>
        <v>1 - Bases da produção de leite</v>
      </c>
      <c r="L22" t="str">
        <f t="shared" si="6"/>
        <v>Georreferenciamento — parte 2</v>
      </c>
      <c r="M22" t="str">
        <f t="shared" ca="1" si="6"/>
        <v>Daniel Garcia</v>
      </c>
      <c r="N22" t="str">
        <f t="shared" ca="1" si="6"/>
        <v>CONCLUÍDA</v>
      </c>
    </row>
    <row r="23" spans="1:14" x14ac:dyDescent="0.3">
      <c r="A23" t="str">
        <f t="shared" si="1"/>
        <v>Bovinocultura de Produção de Leite</v>
      </c>
      <c r="B23" t="str">
        <f t="shared" si="5"/>
        <v>BPL02</v>
      </c>
      <c r="C23" t="s">
        <v>20</v>
      </c>
      <c r="D23" s="1">
        <f ca="1">ga!D23</f>
        <v>45104</v>
      </c>
      <c r="E23" s="1">
        <f ca="1">ga!E23</f>
        <v>45107</v>
      </c>
      <c r="F23" s="1">
        <f ca="1">IF(D23&lt;Planilha2!$A$1, D23, "")</f>
        <v>45104</v>
      </c>
      <c r="G23" s="1">
        <f ca="1">IF(E23&lt;Planilha2!$A$1, E23, "")</f>
        <v>45107</v>
      </c>
      <c r="H23" t="str">
        <f ca="1">H19</f>
        <v>João Silva</v>
      </c>
      <c r="I23" t="s">
        <v>91</v>
      </c>
      <c r="J23">
        <f t="shared" ca="1" si="4"/>
        <v>3</v>
      </c>
      <c r="K23" t="str">
        <f t="shared" si="6"/>
        <v>1 - Bases da produção de leite</v>
      </c>
      <c r="L23" t="str">
        <f t="shared" si="6"/>
        <v>Georreferenciamento — parte 2</v>
      </c>
      <c r="M23" t="str">
        <f t="shared" ca="1" si="6"/>
        <v>Daniel Garcia</v>
      </c>
      <c r="N23" t="str">
        <f t="shared" ca="1" si="6"/>
        <v>CONCLUÍDA</v>
      </c>
    </row>
    <row r="24" spans="1:14" x14ac:dyDescent="0.3">
      <c r="A24" t="str">
        <f t="shared" si="1"/>
        <v>Bovinocultura de Produção de Leite</v>
      </c>
      <c r="B24" t="str">
        <f t="shared" si="5"/>
        <v>BPL02</v>
      </c>
      <c r="C24" t="s">
        <v>21</v>
      </c>
      <c r="D24" s="1">
        <f ca="1">ga!D24</f>
        <v>45107</v>
      </c>
      <c r="E24" s="1">
        <f ca="1">ga!E24</f>
        <v>45109</v>
      </c>
      <c r="F24" s="1">
        <f ca="1">IF(D24&lt;Planilha2!$A$1, D24, "")</f>
        <v>45107</v>
      </c>
      <c r="G24" s="1">
        <f ca="1">IF(E24&lt;Planilha2!$A$1, E24, "")</f>
        <v>45109</v>
      </c>
      <c r="H24" t="str">
        <f ca="1">H22</f>
        <v>Eduardo Carvalho</v>
      </c>
      <c r="I24" t="s">
        <v>94</v>
      </c>
      <c r="J24">
        <f t="shared" ca="1" si="4"/>
        <v>2</v>
      </c>
      <c r="K24" t="str">
        <f t="shared" si="6"/>
        <v>1 - Bases da produção de leite</v>
      </c>
      <c r="L24" t="str">
        <f t="shared" si="6"/>
        <v>Georreferenciamento — parte 2</v>
      </c>
      <c r="M24" t="str">
        <f t="shared" ca="1" si="6"/>
        <v>Daniel Garcia</v>
      </c>
      <c r="N24" t="str">
        <f t="shared" ca="1" si="6"/>
        <v>CONCLUÍDA</v>
      </c>
    </row>
    <row r="25" spans="1:14" x14ac:dyDescent="0.3">
      <c r="A25" t="str">
        <f t="shared" si="1"/>
        <v>Bovinocultura de Produção de Leite</v>
      </c>
      <c r="B25" t="str">
        <f t="shared" si="5"/>
        <v>BPL02</v>
      </c>
      <c r="C25" t="s">
        <v>22</v>
      </c>
      <c r="D25" s="1">
        <f ca="1">ga!D25</f>
        <v>45109</v>
      </c>
      <c r="E25" s="1">
        <f ca="1">ga!E25</f>
        <v>45112</v>
      </c>
      <c r="F25" s="1">
        <f ca="1">IF(D25&lt;Planilha2!$A$1, D25, "")</f>
        <v>45109</v>
      </c>
      <c r="G25" s="1">
        <f ca="1">IF(E25&lt;Planilha2!$A$1, E25, "")</f>
        <v>45112</v>
      </c>
      <c r="H25" t="str">
        <f ca="1">H23</f>
        <v>João Silva</v>
      </c>
      <c r="I25" t="s">
        <v>91</v>
      </c>
      <c r="J25">
        <f t="shared" ca="1" si="4"/>
        <v>3</v>
      </c>
      <c r="K25" t="str">
        <f t="shared" si="6"/>
        <v>1 - Bases da produção de leite</v>
      </c>
      <c r="L25" t="str">
        <f t="shared" si="6"/>
        <v>Georreferenciamento — parte 2</v>
      </c>
      <c r="M25" t="str">
        <f t="shared" ca="1" si="6"/>
        <v>Daniel Garcia</v>
      </c>
      <c r="N25" t="str">
        <f t="shared" ca="1" si="6"/>
        <v>CONCLUÍDA</v>
      </c>
    </row>
    <row r="26" spans="1:14" x14ac:dyDescent="0.3">
      <c r="A26" t="str">
        <f t="shared" si="1"/>
        <v>Bovinocultura de Produção de Leite</v>
      </c>
      <c r="B26" t="str">
        <f t="shared" si="5"/>
        <v>BPL02</v>
      </c>
      <c r="C26" t="s">
        <v>23</v>
      </c>
      <c r="D26" s="1">
        <f ca="1">ga!D26</f>
        <v>45112</v>
      </c>
      <c r="E26" s="1">
        <f ca="1">ga!E26</f>
        <v>45115</v>
      </c>
      <c r="F26" s="1">
        <f ca="1">IF(D26&lt;Planilha2!$A$1, D26, "")</f>
        <v>45112</v>
      </c>
      <c r="G26" s="1">
        <f ca="1">IF(E26&lt;Planilha2!$A$1, E26, "")</f>
        <v>45115</v>
      </c>
      <c r="H26" t="str">
        <f ca="1">H20</f>
        <v>Rafael Ferreira</v>
      </c>
      <c r="I26" t="s">
        <v>95</v>
      </c>
      <c r="J26">
        <f t="shared" ca="1" si="4"/>
        <v>3</v>
      </c>
      <c r="K26" t="str">
        <f t="shared" si="6"/>
        <v>1 - Bases da produção de leite</v>
      </c>
      <c r="L26" t="str">
        <f t="shared" si="6"/>
        <v>Georreferenciamento — parte 2</v>
      </c>
      <c r="M26" t="str">
        <f t="shared" ca="1" si="6"/>
        <v>Daniel Garcia</v>
      </c>
      <c r="N26" t="str">
        <f t="shared" ca="1" si="6"/>
        <v>CONCLUÍDA</v>
      </c>
    </row>
    <row r="27" spans="1:14" x14ac:dyDescent="0.3">
      <c r="A27" t="str">
        <f t="shared" si="1"/>
        <v>Bovinocultura de Produção de Leite</v>
      </c>
      <c r="B27" t="str">
        <f t="shared" si="5"/>
        <v>BPL02</v>
      </c>
      <c r="C27" t="s">
        <v>24</v>
      </c>
      <c r="D27" s="1">
        <f ca="1">ga!D27</f>
        <v>45115</v>
      </c>
      <c r="E27" s="1">
        <f ca="1">ga!E27</f>
        <v>45115</v>
      </c>
      <c r="F27" s="1">
        <f ca="1">IF(D27&lt;Planilha2!$A$1, D27, "")</f>
        <v>45115</v>
      </c>
      <c r="G27" s="1">
        <f ca="1">IF(E27&lt;Planilha2!$A$1, E27, "")</f>
        <v>45115</v>
      </c>
      <c r="H27" t="str">
        <f ca="1">H25</f>
        <v>João Silva</v>
      </c>
      <c r="I27" t="s">
        <v>91</v>
      </c>
      <c r="J27">
        <f t="shared" ca="1" si="4"/>
        <v>0</v>
      </c>
      <c r="K27" t="str">
        <f t="shared" si="6"/>
        <v>1 - Bases da produção de leite</v>
      </c>
      <c r="L27" t="str">
        <f t="shared" si="6"/>
        <v>Georreferenciamento — parte 2</v>
      </c>
      <c r="M27" t="str">
        <f t="shared" ca="1" si="6"/>
        <v>Daniel Garcia</v>
      </c>
      <c r="N27" t="str">
        <f t="shared" ca="1" si="6"/>
        <v>CONCLUÍDA</v>
      </c>
    </row>
    <row r="28" spans="1:14" x14ac:dyDescent="0.3">
      <c r="A28" t="s">
        <v>162</v>
      </c>
      <c r="B28" t="s">
        <v>161</v>
      </c>
      <c r="C28" t="s">
        <v>12</v>
      </c>
      <c r="D28" s="1">
        <f>ga!D41+10</f>
        <v>45074</v>
      </c>
      <c r="E28" s="1">
        <f ca="1">D28+RANDBETWEEN(7,14)</f>
        <v>45083</v>
      </c>
      <c r="F28" s="1">
        <f>IF(D28&lt;Planilha2!$A$1, D28, "")</f>
        <v>45074</v>
      </c>
      <c r="G28" s="1">
        <f ca="1">IF(E28&lt;Planilha2!$A$1, E28, "")</f>
        <v>45083</v>
      </c>
      <c r="H28" t="str">
        <f ca="1">VLOOKUP(RANDBETWEEN(15, 28), Planilha2!$B$19:$I$32, 2)</f>
        <v>Amanda Andrade</v>
      </c>
      <c r="I28" t="s">
        <v>8</v>
      </c>
      <c r="J28">
        <f ca="1">E28-D28</f>
        <v>9</v>
      </c>
      <c r="K28" t="s">
        <v>163</v>
      </c>
      <c r="L28" t="s">
        <v>164</v>
      </c>
      <c r="M28" t="str">
        <f ca="1">H28</f>
        <v>Amanda Andrade</v>
      </c>
      <c r="N28" t="str" cm="1">
        <f t="array" aca="1" ref="N28" ca="1">_xlfn.IFS(COUNTBLANK(G28:G40)=13,"PENDENTE", COUNTBLANK(G28:G40)&gt;0,"EM ANDAMENTO", COUNTBLANK(G28:G40)=0,"CONCLUÍDA")</f>
        <v>CONCLUÍDA</v>
      </c>
    </row>
    <row r="29" spans="1:14" x14ac:dyDescent="0.3">
      <c r="A29" t="str">
        <f>A28</f>
        <v>Bovinocultura de Produção de Leite</v>
      </c>
      <c r="B29" t="str">
        <f>B28</f>
        <v>BPL03</v>
      </c>
      <c r="C29" t="s">
        <v>13</v>
      </c>
      <c r="D29" s="1">
        <f ca="1">E28</f>
        <v>45083</v>
      </c>
      <c r="E29" s="1">
        <f ca="1">D29+RANDBETWEEN(1,4)</f>
        <v>45087</v>
      </c>
      <c r="F29" s="1">
        <f ca="1">IF(D29&lt;Planilha2!$A$1, D29, "")</f>
        <v>45083</v>
      </c>
      <c r="G29" s="1">
        <f ca="1">IF(E29&lt;Planilha2!$A$1, E29, "")</f>
        <v>45087</v>
      </c>
      <c r="H29" t="str">
        <f ca="1">VLOOKUP(RANDBETWEEN(1, 3), Planilha2!$B$5:$I$32, 3)</f>
        <v>João Silva</v>
      </c>
      <c r="I29" t="s">
        <v>91</v>
      </c>
      <c r="J29">
        <f t="shared" ref="J29:J40" ca="1" si="7">E29-D29</f>
        <v>4</v>
      </c>
      <c r="K29" t="str">
        <f>K28</f>
        <v>1 - Bases da produção de leite</v>
      </c>
      <c r="L29" t="str">
        <f>L28</f>
        <v>Insumos — parte 1</v>
      </c>
      <c r="M29" t="str">
        <f ca="1">M28</f>
        <v>Amanda Andrade</v>
      </c>
      <c r="N29" t="str">
        <f ca="1">N28</f>
        <v>CONCLUÍDA</v>
      </c>
    </row>
    <row r="30" spans="1:14" x14ac:dyDescent="0.3">
      <c r="A30" t="str">
        <f t="shared" ref="A30:B53" si="8">A29</f>
        <v>Bovinocultura de Produção de Leite</v>
      </c>
      <c r="B30" t="str">
        <f t="shared" si="8"/>
        <v>BPL03</v>
      </c>
      <c r="C30" t="s">
        <v>14</v>
      </c>
      <c r="D30" s="1">
        <f ca="1">E29</f>
        <v>45087</v>
      </c>
      <c r="E30" s="1">
        <f ca="1">D30+RANDBETWEEN(0,3)</f>
        <v>45087</v>
      </c>
      <c r="F30" s="1">
        <f ca="1">IF(D30&lt;Planilha2!$A$1, D30, "")</f>
        <v>45087</v>
      </c>
      <c r="G30" s="1">
        <f ca="1">IF(E30&lt;Planilha2!$A$1, E30, "")</f>
        <v>45087</v>
      </c>
      <c r="H30" t="str">
        <f ca="1">VLOOKUP(RANDBETWEEN(1, 2), Planilha2!$B$5:$I$32, 4)</f>
        <v>Ana Souza</v>
      </c>
      <c r="I30" t="s">
        <v>92</v>
      </c>
      <c r="J30">
        <f t="shared" ca="1" si="7"/>
        <v>0</v>
      </c>
      <c r="K30" t="str">
        <f t="shared" ref="K30:N40" si="9">K29</f>
        <v>1 - Bases da produção de leite</v>
      </c>
      <c r="L30" t="str">
        <f t="shared" si="9"/>
        <v>Insumos — parte 1</v>
      </c>
      <c r="M30" t="str">
        <f t="shared" ca="1" si="9"/>
        <v>Amanda Andrade</v>
      </c>
      <c r="N30" t="str">
        <f t="shared" ca="1" si="9"/>
        <v>CONCLUÍDA</v>
      </c>
    </row>
    <row r="31" spans="1:14" x14ac:dyDescent="0.3">
      <c r="A31" t="str">
        <f t="shared" si="8"/>
        <v>Bovinocultura de Produção de Leite</v>
      </c>
      <c r="B31" t="str">
        <f t="shared" si="8"/>
        <v>BPL03</v>
      </c>
      <c r="C31" t="s">
        <v>15</v>
      </c>
      <c r="D31" s="1">
        <f ca="1">E30</f>
        <v>45087</v>
      </c>
      <c r="E31" s="1">
        <f ca="1">D31+RANDBETWEEN(3,7)</f>
        <v>45093</v>
      </c>
      <c r="F31" s="1">
        <f ca="1">IF(D31&lt;Planilha2!$A$1, D31, "")</f>
        <v>45087</v>
      </c>
      <c r="G31" s="1">
        <f ca="1">IF(E31&lt;Planilha2!$A$1, E31, "")</f>
        <v>45093</v>
      </c>
      <c r="H31" t="str">
        <f ca="1">VLOOKUP(RANDBETWEEN(1, 3), Planilha2!$B$5:$I$32, 5)</f>
        <v>Gustavo Pereira</v>
      </c>
      <c r="I31" t="s">
        <v>93</v>
      </c>
      <c r="J31">
        <f t="shared" ca="1" si="7"/>
        <v>6</v>
      </c>
      <c r="K31" t="str">
        <f t="shared" ref="K31:N31" si="10">K30</f>
        <v>1 - Bases da produção de leite</v>
      </c>
      <c r="L31" t="str">
        <f t="shared" si="10"/>
        <v>Insumos — parte 1</v>
      </c>
      <c r="M31" t="str">
        <f t="shared" ca="1" si="10"/>
        <v>Amanda Andrade</v>
      </c>
      <c r="N31" t="str">
        <f t="shared" ca="1" si="9"/>
        <v>CONCLUÍDA</v>
      </c>
    </row>
    <row r="32" spans="1:14" x14ac:dyDescent="0.3">
      <c r="A32" t="str">
        <f t="shared" si="8"/>
        <v>Bovinocultura de Produção de Leite</v>
      </c>
      <c r="B32" t="str">
        <f t="shared" si="8"/>
        <v>BPL03</v>
      </c>
      <c r="C32" t="s">
        <v>16</v>
      </c>
      <c r="D32" s="1">
        <f ca="1">E31</f>
        <v>45093</v>
      </c>
      <c r="E32" s="1">
        <f ca="1">D32+RANDBETWEEN(0,3)</f>
        <v>45093</v>
      </c>
      <c r="F32" s="1">
        <f ca="1">IF(D32&lt;Planilha2!$A$1, D32, "")</f>
        <v>45093</v>
      </c>
      <c r="G32" s="1">
        <f ca="1">IF(E32&lt;Planilha2!$A$1, E32, "")</f>
        <v>45093</v>
      </c>
      <c r="H32" t="str">
        <f ca="1">H29</f>
        <v>João Silva</v>
      </c>
      <c r="I32" t="s">
        <v>91</v>
      </c>
      <c r="J32">
        <f t="shared" ca="1" si="7"/>
        <v>0</v>
      </c>
      <c r="K32" t="str">
        <f t="shared" ref="K32:N32" si="11">K31</f>
        <v>1 - Bases da produção de leite</v>
      </c>
      <c r="L32" t="str">
        <f t="shared" si="11"/>
        <v>Insumos — parte 1</v>
      </c>
      <c r="M32" t="str">
        <f t="shared" ca="1" si="11"/>
        <v>Amanda Andrade</v>
      </c>
      <c r="N32" t="str">
        <f t="shared" ca="1" si="9"/>
        <v>CONCLUÍDA</v>
      </c>
    </row>
    <row r="33" spans="1:14" x14ac:dyDescent="0.3">
      <c r="A33" t="str">
        <f t="shared" si="8"/>
        <v>Bovinocultura de Produção de Leite</v>
      </c>
      <c r="B33" t="str">
        <f t="shared" si="8"/>
        <v>BPL03</v>
      </c>
      <c r="C33" t="s">
        <v>17</v>
      </c>
      <c r="D33" s="1">
        <f ca="1">E32</f>
        <v>45093</v>
      </c>
      <c r="E33" s="1">
        <f ca="1">D33+RANDBETWEEN(1,5)</f>
        <v>45097</v>
      </c>
      <c r="F33" s="1">
        <f ca="1">IF(D33&lt;Planilha2!$A$1, D33, "")</f>
        <v>45093</v>
      </c>
      <c r="G33" s="1">
        <f ca="1">IF(E33&lt;Planilha2!$A$1, E33, "")</f>
        <v>45097</v>
      </c>
      <c r="H33" t="str">
        <f ca="1">VLOOKUP(RANDBETWEEN(1, 3), Planilha2!$B$5:$I$32, 6)</f>
        <v>Rafael Ferreira</v>
      </c>
      <c r="I33" t="s">
        <v>95</v>
      </c>
      <c r="J33">
        <f t="shared" ca="1" si="7"/>
        <v>4</v>
      </c>
      <c r="K33" t="str">
        <f t="shared" ref="K33:N33" si="12">K32</f>
        <v>1 - Bases da produção de leite</v>
      </c>
      <c r="L33" t="str">
        <f t="shared" si="12"/>
        <v>Insumos — parte 1</v>
      </c>
      <c r="M33" t="str">
        <f t="shared" ca="1" si="12"/>
        <v>Amanda Andrade</v>
      </c>
      <c r="N33" t="str">
        <f t="shared" ca="1" si="9"/>
        <v>CONCLUÍDA</v>
      </c>
    </row>
    <row r="34" spans="1:14" x14ac:dyDescent="0.3">
      <c r="A34" t="str">
        <f t="shared" si="8"/>
        <v>Bovinocultura de Produção de Leite</v>
      </c>
      <c r="B34" t="str">
        <f t="shared" si="8"/>
        <v>BPL03</v>
      </c>
      <c r="C34" t="s">
        <v>18</v>
      </c>
      <c r="D34" s="1">
        <f ca="1">E28+RANDBETWEEN(3,14)</f>
        <v>45094</v>
      </c>
      <c r="E34" s="1">
        <f ca="1">D34</f>
        <v>45094</v>
      </c>
      <c r="F34" s="1">
        <f ca="1">IF(D34&lt;Planilha2!$A$1, D34, "")</f>
        <v>45094</v>
      </c>
      <c r="G34" s="1">
        <f ca="1">IF(E34&lt;Planilha2!$A$1, E34, "")</f>
        <v>45094</v>
      </c>
      <c r="H34" t="str">
        <f ca="1">VLOOKUP(RANDBETWEEN(1, 2), Planilha2!$B$5:$I$32, 7)</f>
        <v>Felipe Ribeiro</v>
      </c>
      <c r="I34" t="s">
        <v>96</v>
      </c>
      <c r="J34">
        <f t="shared" ca="1" si="7"/>
        <v>0</v>
      </c>
      <c r="K34" t="str">
        <f t="shared" ref="K34:N34" si="13">K33</f>
        <v>1 - Bases da produção de leite</v>
      </c>
      <c r="L34" t="str">
        <f t="shared" si="13"/>
        <v>Insumos — parte 1</v>
      </c>
      <c r="M34" t="str">
        <f t="shared" ca="1" si="13"/>
        <v>Amanda Andrade</v>
      </c>
      <c r="N34" t="str">
        <f t="shared" ca="1" si="9"/>
        <v>CONCLUÍDA</v>
      </c>
    </row>
    <row r="35" spans="1:14" x14ac:dyDescent="0.3">
      <c r="A35" t="str">
        <f t="shared" si="8"/>
        <v>Bovinocultura de Produção de Leite</v>
      </c>
      <c r="B35" t="str">
        <f t="shared" si="8"/>
        <v>BPL03</v>
      </c>
      <c r="C35" t="s">
        <v>19</v>
      </c>
      <c r="D35" s="1">
        <f ca="1">E34+RANDBETWEEN(7,21)</f>
        <v>45114</v>
      </c>
      <c r="E35" s="1">
        <f ca="1">D35+RANDBETWEEN(1,3)</f>
        <v>45116</v>
      </c>
      <c r="F35" s="1">
        <f ca="1">IF(D35&lt;Planilha2!$A$1, D35, "")</f>
        <v>45114</v>
      </c>
      <c r="G35" s="1">
        <f ca="1">IF(E35&lt;Planilha2!$A$1, E35, "")</f>
        <v>45116</v>
      </c>
      <c r="H35" t="str">
        <f ca="1">VLOOKUP(RANDBETWEEN(1, 3), Planilha2!$B$5:$I$32, 8)</f>
        <v>Luiza Andrade</v>
      </c>
      <c r="I35" t="s">
        <v>94</v>
      </c>
      <c r="J35">
        <f t="shared" ca="1" si="7"/>
        <v>2</v>
      </c>
      <c r="K35" t="str">
        <f t="shared" ref="K35:N35" si="14">K34</f>
        <v>1 - Bases da produção de leite</v>
      </c>
      <c r="L35" t="str">
        <f t="shared" si="14"/>
        <v>Insumos — parte 1</v>
      </c>
      <c r="M35" t="str">
        <f t="shared" ca="1" si="14"/>
        <v>Amanda Andrade</v>
      </c>
      <c r="N35" t="str">
        <f t="shared" ca="1" si="9"/>
        <v>CONCLUÍDA</v>
      </c>
    </row>
    <row r="36" spans="1:14" x14ac:dyDescent="0.3">
      <c r="A36" t="str">
        <f t="shared" si="8"/>
        <v>Bovinocultura de Produção de Leite</v>
      </c>
      <c r="B36" t="str">
        <f t="shared" si="8"/>
        <v>BPL03</v>
      </c>
      <c r="C36" t="s">
        <v>20</v>
      </c>
      <c r="D36" s="1">
        <f ca="1">E35</f>
        <v>45116</v>
      </c>
      <c r="E36" s="1">
        <f ca="1">D36+RANDBETWEEN(1,3)</f>
        <v>45119</v>
      </c>
      <c r="F36" s="1">
        <f ca="1">IF(D36&lt;Planilha2!$A$1, D36, "")</f>
        <v>45116</v>
      </c>
      <c r="G36" s="1">
        <f ca="1">IF(E36&lt;Planilha2!$A$1, E36, "")</f>
        <v>45119</v>
      </c>
      <c r="H36" t="str">
        <f ca="1">H32</f>
        <v>João Silva</v>
      </c>
      <c r="I36" t="s">
        <v>91</v>
      </c>
      <c r="J36">
        <f t="shared" ca="1" si="7"/>
        <v>3</v>
      </c>
      <c r="K36" t="str">
        <f t="shared" ref="K36:N36" si="15">K35</f>
        <v>1 - Bases da produção de leite</v>
      </c>
      <c r="L36" t="str">
        <f t="shared" si="15"/>
        <v>Insumos — parte 1</v>
      </c>
      <c r="M36" t="str">
        <f t="shared" ca="1" si="15"/>
        <v>Amanda Andrade</v>
      </c>
      <c r="N36" t="str">
        <f t="shared" ca="1" si="9"/>
        <v>CONCLUÍDA</v>
      </c>
    </row>
    <row r="37" spans="1:14" x14ac:dyDescent="0.3">
      <c r="A37" t="str">
        <f t="shared" si="8"/>
        <v>Bovinocultura de Produção de Leite</v>
      </c>
      <c r="B37" t="str">
        <f t="shared" si="8"/>
        <v>BPL03</v>
      </c>
      <c r="C37" t="s">
        <v>21</v>
      </c>
      <c r="D37" s="1">
        <f ca="1">E36</f>
        <v>45119</v>
      </c>
      <c r="E37" s="1">
        <f ca="1">D37+RANDBETWEEN(0,3)</f>
        <v>45119</v>
      </c>
      <c r="F37" s="1">
        <f ca="1">IF(D37&lt;Planilha2!$A$1, D37, "")</f>
        <v>45119</v>
      </c>
      <c r="G37" s="1">
        <f ca="1">IF(E37&lt;Planilha2!$A$1, E37, "")</f>
        <v>45119</v>
      </c>
      <c r="H37" t="str">
        <f ca="1">H35</f>
        <v>Luiza Andrade</v>
      </c>
      <c r="I37" t="s">
        <v>94</v>
      </c>
      <c r="J37">
        <f t="shared" ca="1" si="7"/>
        <v>0</v>
      </c>
      <c r="K37" t="str">
        <f t="shared" ref="K37:N37" si="16">K36</f>
        <v>1 - Bases da produção de leite</v>
      </c>
      <c r="L37" t="str">
        <f t="shared" si="16"/>
        <v>Insumos — parte 1</v>
      </c>
      <c r="M37" t="str">
        <f t="shared" ca="1" si="16"/>
        <v>Amanda Andrade</v>
      </c>
      <c r="N37" t="str">
        <f t="shared" ca="1" si="9"/>
        <v>CONCLUÍDA</v>
      </c>
    </row>
    <row r="38" spans="1:14" x14ac:dyDescent="0.3">
      <c r="A38" t="str">
        <f t="shared" si="8"/>
        <v>Bovinocultura de Produção de Leite</v>
      </c>
      <c r="B38" t="str">
        <f t="shared" si="8"/>
        <v>BPL03</v>
      </c>
      <c r="C38" t="s">
        <v>22</v>
      </c>
      <c r="D38" s="1">
        <f ca="1">E37</f>
        <v>45119</v>
      </c>
      <c r="E38" s="1">
        <f ca="1">D38+RANDBETWEEN(0,3)</f>
        <v>45121</v>
      </c>
      <c r="F38" s="1">
        <f ca="1">IF(D38&lt;Planilha2!$A$1, D38, "")</f>
        <v>45119</v>
      </c>
      <c r="G38" s="1">
        <f ca="1">IF(E38&lt;Planilha2!$A$1, E38, "")</f>
        <v>45121</v>
      </c>
      <c r="H38" t="str">
        <f ca="1">H36</f>
        <v>João Silva</v>
      </c>
      <c r="I38" t="s">
        <v>91</v>
      </c>
      <c r="J38">
        <f t="shared" ca="1" si="7"/>
        <v>2</v>
      </c>
      <c r="K38" t="str">
        <f t="shared" ref="K38:N38" si="17">K37</f>
        <v>1 - Bases da produção de leite</v>
      </c>
      <c r="L38" t="str">
        <f t="shared" si="17"/>
        <v>Insumos — parte 1</v>
      </c>
      <c r="M38" t="str">
        <f t="shared" ca="1" si="17"/>
        <v>Amanda Andrade</v>
      </c>
      <c r="N38" t="str">
        <f t="shared" ca="1" si="9"/>
        <v>CONCLUÍDA</v>
      </c>
    </row>
    <row r="39" spans="1:14" x14ac:dyDescent="0.3">
      <c r="A39" t="str">
        <f t="shared" si="8"/>
        <v>Bovinocultura de Produção de Leite</v>
      </c>
      <c r="B39" t="str">
        <f t="shared" si="8"/>
        <v>BPL03</v>
      </c>
      <c r="C39" t="s">
        <v>23</v>
      </c>
      <c r="D39" s="1">
        <f ca="1">E38</f>
        <v>45121</v>
      </c>
      <c r="E39" s="1">
        <f ca="1">D39+RANDBETWEEN(1,3)</f>
        <v>45124</v>
      </c>
      <c r="F39" s="1">
        <f ca="1">IF(D39&lt;Planilha2!$A$1, D39, "")</f>
        <v>45121</v>
      </c>
      <c r="G39" s="1">
        <f ca="1">IF(E39&lt;Planilha2!$A$1, E39, "")</f>
        <v>45124</v>
      </c>
      <c r="H39" t="str">
        <f ca="1">H33</f>
        <v>Rafael Ferreira</v>
      </c>
      <c r="I39" t="s">
        <v>95</v>
      </c>
      <c r="J39">
        <f t="shared" ca="1" si="7"/>
        <v>3</v>
      </c>
      <c r="K39" t="str">
        <f t="shared" ref="K39:N39" si="18">K38</f>
        <v>1 - Bases da produção de leite</v>
      </c>
      <c r="L39" t="str">
        <f t="shared" si="18"/>
        <v>Insumos — parte 1</v>
      </c>
      <c r="M39" t="str">
        <f t="shared" ca="1" si="18"/>
        <v>Amanda Andrade</v>
      </c>
      <c r="N39" t="str">
        <f t="shared" ca="1" si="9"/>
        <v>CONCLUÍDA</v>
      </c>
    </row>
    <row r="40" spans="1:14" x14ac:dyDescent="0.3">
      <c r="A40" t="str">
        <f t="shared" si="8"/>
        <v>Bovinocultura de Produção de Leite</v>
      </c>
      <c r="B40" t="str">
        <f t="shared" si="8"/>
        <v>BPL03</v>
      </c>
      <c r="C40" t="s">
        <v>24</v>
      </c>
      <c r="D40" s="1">
        <f ca="1">E39</f>
        <v>45124</v>
      </c>
      <c r="E40" s="1">
        <f ca="1">D40+RANDBETWEEN(0,3)</f>
        <v>45126</v>
      </c>
      <c r="F40" s="1">
        <f ca="1">IF(D40&lt;Planilha2!$A$1, D40, "")</f>
        <v>45124</v>
      </c>
      <c r="G40" s="1">
        <f ca="1">IF(E40&lt;Planilha2!$A$1, E40, "")</f>
        <v>45126</v>
      </c>
      <c r="H40" t="str">
        <f ca="1">H38</f>
        <v>João Silva</v>
      </c>
      <c r="I40" t="s">
        <v>91</v>
      </c>
      <c r="J40">
        <f t="shared" ca="1" si="7"/>
        <v>2</v>
      </c>
      <c r="K40" t="str">
        <f t="shared" ref="K40:N40" si="19">K39</f>
        <v>1 - Bases da produção de leite</v>
      </c>
      <c r="L40" t="str">
        <f t="shared" si="19"/>
        <v>Insumos — parte 1</v>
      </c>
      <c r="M40" t="str">
        <f t="shared" ca="1" si="19"/>
        <v>Amanda Andrade</v>
      </c>
      <c r="N40" t="str">
        <f t="shared" ca="1" si="9"/>
        <v>CONCLUÍDA</v>
      </c>
    </row>
    <row r="41" spans="1:14" x14ac:dyDescent="0.3">
      <c r="A41" t="str">
        <f t="shared" si="8"/>
        <v>Bovinocultura de Produção de Leite</v>
      </c>
      <c r="B41" t="s">
        <v>166</v>
      </c>
      <c r="C41" t="s">
        <v>12</v>
      </c>
      <c r="D41" s="1">
        <f ca="1">E28+7</f>
        <v>45090</v>
      </c>
      <c r="E41" s="1">
        <f ca="1">D41+RANDBETWEEN(7,14)</f>
        <v>45100</v>
      </c>
      <c r="F41" s="1">
        <f ca="1">IF(D41&lt;Planilha2!$A$1, D41, "")</f>
        <v>45090</v>
      </c>
      <c r="G41" s="1">
        <f ca="1">IF(E41&lt;Planilha2!$A$1, E41, "")</f>
        <v>45100</v>
      </c>
      <c r="H41" t="str">
        <f ca="1">H28</f>
        <v>Amanda Andrade</v>
      </c>
      <c r="I41" t="s">
        <v>8</v>
      </c>
      <c r="J41">
        <f ca="1">E41-D41</f>
        <v>10</v>
      </c>
      <c r="K41" t="str">
        <f t="shared" ref="K41" si="20">K40</f>
        <v>1 - Bases da produção de leite</v>
      </c>
      <c r="L41" t="s">
        <v>165</v>
      </c>
      <c r="M41" t="str">
        <f ca="1">H41</f>
        <v>Amanda Andrade</v>
      </c>
      <c r="N41" t="str" cm="1">
        <f t="array" aca="1" ref="N41" ca="1">_xlfn.IFS(COUNTBLANK(G41:G53)=13,"PENDENTE", COUNTBLANK(G41:G53)&gt;0,"EM ANDAMENTO", COUNTBLANK(G41:G53)=0,"CONCLUÍDA")</f>
        <v>CONCLUÍDA</v>
      </c>
    </row>
    <row r="42" spans="1:14" x14ac:dyDescent="0.3">
      <c r="A42" t="str">
        <f t="shared" si="8"/>
        <v>Bovinocultura de Produção de Leite</v>
      </c>
      <c r="B42" t="str">
        <f>B41</f>
        <v>BPL04</v>
      </c>
      <c r="C42" t="s">
        <v>13</v>
      </c>
      <c r="D42" s="1">
        <f ca="1">E41</f>
        <v>45100</v>
      </c>
      <c r="E42" s="1">
        <f ca="1">D42+RANDBETWEEN(1,4)</f>
        <v>45102</v>
      </c>
      <c r="F42" s="1">
        <f ca="1">IF(D42&lt;Planilha2!$A$1, D42, "")</f>
        <v>45100</v>
      </c>
      <c r="G42" s="1">
        <f ca="1">IF(E42&lt;Planilha2!$A$1, E42, "")</f>
        <v>45102</v>
      </c>
      <c r="H42" t="str">
        <f ca="1">H29</f>
        <v>João Silva</v>
      </c>
      <c r="I42" t="s">
        <v>91</v>
      </c>
      <c r="J42">
        <f t="shared" ref="J42:J53" ca="1" si="21">E42-D42</f>
        <v>2</v>
      </c>
      <c r="K42" t="str">
        <f t="shared" ref="K42" si="22">K41</f>
        <v>1 - Bases da produção de leite</v>
      </c>
      <c r="L42" t="str">
        <f>L41</f>
        <v>Insumos — parte 2</v>
      </c>
      <c r="M42" t="str">
        <f ca="1">M41</f>
        <v>Amanda Andrade</v>
      </c>
      <c r="N42" t="str">
        <f ca="1">N41</f>
        <v>CONCLUÍDA</v>
      </c>
    </row>
    <row r="43" spans="1:14" x14ac:dyDescent="0.3">
      <c r="A43" t="str">
        <f t="shared" si="8"/>
        <v>Bovinocultura de Produção de Leite</v>
      </c>
      <c r="B43" t="str">
        <f t="shared" si="8"/>
        <v>BPL04</v>
      </c>
      <c r="C43" t="s">
        <v>14</v>
      </c>
      <c r="D43" s="1">
        <f ca="1">E42</f>
        <v>45102</v>
      </c>
      <c r="E43" s="1">
        <f ca="1">D43+RANDBETWEEN(0,3)</f>
        <v>45105</v>
      </c>
      <c r="F43" s="1">
        <f ca="1">IF(D43&lt;Planilha2!$A$1, D43, "")</f>
        <v>45102</v>
      </c>
      <c r="G43" s="1">
        <f ca="1">IF(E43&lt;Planilha2!$A$1, E43, "")</f>
        <v>45105</v>
      </c>
      <c r="H43" t="str">
        <f ca="1">VLOOKUP(RANDBETWEEN(1, 2), Planilha2!$B$5:$I$32, 4)</f>
        <v>Ana Souza</v>
      </c>
      <c r="I43" t="s">
        <v>92</v>
      </c>
      <c r="J43">
        <f t="shared" ca="1" si="21"/>
        <v>3</v>
      </c>
      <c r="K43" t="str">
        <f t="shared" ref="K43:N53" si="23">K42</f>
        <v>1 - Bases da produção de leite</v>
      </c>
      <c r="L43" t="str">
        <f t="shared" si="23"/>
        <v>Insumos — parte 2</v>
      </c>
      <c r="M43" t="str">
        <f t="shared" ca="1" si="23"/>
        <v>Amanda Andrade</v>
      </c>
      <c r="N43" t="str">
        <f t="shared" ca="1" si="23"/>
        <v>CONCLUÍDA</v>
      </c>
    </row>
    <row r="44" spans="1:14" x14ac:dyDescent="0.3">
      <c r="A44" t="str">
        <f t="shared" si="8"/>
        <v>Bovinocultura de Produção de Leite</v>
      </c>
      <c r="B44" t="str">
        <f t="shared" si="8"/>
        <v>BPL04</v>
      </c>
      <c r="C44" t="s">
        <v>15</v>
      </c>
      <c r="D44" s="1">
        <f ca="1">E43</f>
        <v>45105</v>
      </c>
      <c r="E44" s="1">
        <f ca="1">D44+RANDBETWEEN(3,7)</f>
        <v>45112</v>
      </c>
      <c r="F44" s="1">
        <f ca="1">IF(D44&lt;Planilha2!$A$1, D44, "")</f>
        <v>45105</v>
      </c>
      <c r="G44" s="1">
        <f ca="1">IF(E44&lt;Planilha2!$A$1, E44, "")</f>
        <v>45112</v>
      </c>
      <c r="H44" t="str">
        <f ca="1">VLOOKUP(RANDBETWEEN(1, 3), Planilha2!$B$5:$I$32, 5)</f>
        <v>Isabela Costa</v>
      </c>
      <c r="I44" t="s">
        <v>93</v>
      </c>
      <c r="J44">
        <f t="shared" ca="1" si="21"/>
        <v>7</v>
      </c>
      <c r="K44" t="str">
        <f t="shared" ref="K44:N44" si="24">K43</f>
        <v>1 - Bases da produção de leite</v>
      </c>
      <c r="L44" t="str">
        <f t="shared" si="24"/>
        <v>Insumos — parte 2</v>
      </c>
      <c r="M44" t="str">
        <f t="shared" ca="1" si="24"/>
        <v>Amanda Andrade</v>
      </c>
      <c r="N44" t="str">
        <f t="shared" ca="1" si="23"/>
        <v>CONCLUÍDA</v>
      </c>
    </row>
    <row r="45" spans="1:14" x14ac:dyDescent="0.3">
      <c r="A45" t="str">
        <f t="shared" si="8"/>
        <v>Bovinocultura de Produção de Leite</v>
      </c>
      <c r="B45" t="str">
        <f t="shared" si="8"/>
        <v>BPL04</v>
      </c>
      <c r="C45" t="s">
        <v>16</v>
      </c>
      <c r="D45" s="1">
        <f ca="1">E44</f>
        <v>45112</v>
      </c>
      <c r="E45" s="1">
        <f ca="1">D45+RANDBETWEEN(0,3)</f>
        <v>45114</v>
      </c>
      <c r="F45" s="1">
        <f ca="1">IF(D45&lt;Planilha2!$A$1, D45, "")</f>
        <v>45112</v>
      </c>
      <c r="G45" s="1">
        <f ca="1">IF(E45&lt;Planilha2!$A$1, E45, "")</f>
        <v>45114</v>
      </c>
      <c r="H45" t="str">
        <f ca="1">H42</f>
        <v>João Silva</v>
      </c>
      <c r="I45" t="s">
        <v>91</v>
      </c>
      <c r="J45">
        <f t="shared" ca="1" si="21"/>
        <v>2</v>
      </c>
      <c r="K45" t="str">
        <f t="shared" ref="K45:N45" si="25">K44</f>
        <v>1 - Bases da produção de leite</v>
      </c>
      <c r="L45" t="str">
        <f t="shared" si="25"/>
        <v>Insumos — parte 2</v>
      </c>
      <c r="M45" t="str">
        <f t="shared" ca="1" si="25"/>
        <v>Amanda Andrade</v>
      </c>
      <c r="N45" t="str">
        <f t="shared" ca="1" si="23"/>
        <v>CONCLUÍDA</v>
      </c>
    </row>
    <row r="46" spans="1:14" x14ac:dyDescent="0.3">
      <c r="A46" t="str">
        <f t="shared" si="8"/>
        <v>Bovinocultura de Produção de Leite</v>
      </c>
      <c r="B46" t="str">
        <f t="shared" si="8"/>
        <v>BPL04</v>
      </c>
      <c r="C46" t="s">
        <v>17</v>
      </c>
      <c r="D46" s="1">
        <f ca="1">E45</f>
        <v>45114</v>
      </c>
      <c r="E46" s="1">
        <f ca="1">D46+RANDBETWEEN(1,5)</f>
        <v>45115</v>
      </c>
      <c r="F46" s="1">
        <f ca="1">IF(D46&lt;Planilha2!$A$1, D46, "")</f>
        <v>45114</v>
      </c>
      <c r="G46" s="1">
        <f ca="1">IF(E46&lt;Planilha2!$A$1, E46, "")</f>
        <v>45115</v>
      </c>
      <c r="H46" t="str">
        <f ca="1">VLOOKUP(RANDBETWEEN(1, 3), Planilha2!$B$5:$I$32, 6)</f>
        <v>Rafael Ferreira</v>
      </c>
      <c r="I46" t="s">
        <v>95</v>
      </c>
      <c r="J46">
        <f t="shared" ca="1" si="21"/>
        <v>1</v>
      </c>
      <c r="K46" t="str">
        <f t="shared" ref="K46:N46" si="26">K45</f>
        <v>1 - Bases da produção de leite</v>
      </c>
      <c r="L46" t="str">
        <f t="shared" si="26"/>
        <v>Insumos — parte 2</v>
      </c>
      <c r="M46" t="str">
        <f t="shared" ca="1" si="26"/>
        <v>Amanda Andrade</v>
      </c>
      <c r="N46" t="str">
        <f t="shared" ca="1" si="23"/>
        <v>CONCLUÍDA</v>
      </c>
    </row>
    <row r="47" spans="1:14" x14ac:dyDescent="0.3">
      <c r="A47" t="str">
        <f t="shared" si="8"/>
        <v>Bovinocultura de Produção de Leite</v>
      </c>
      <c r="B47" t="str">
        <f t="shared" si="8"/>
        <v>BPL04</v>
      </c>
      <c r="C47" t="s">
        <v>18</v>
      </c>
      <c r="D47" s="1">
        <f ca="1">E41+RANDBETWEEN(3,14)</f>
        <v>45113</v>
      </c>
      <c r="E47" s="1">
        <f ca="1">D47</f>
        <v>45113</v>
      </c>
      <c r="F47" s="1">
        <f ca="1">IF(D47&lt;Planilha2!$A$1, D47, "")</f>
        <v>45113</v>
      </c>
      <c r="G47" s="1">
        <f ca="1">IF(E47&lt;Planilha2!$A$1, E47, "")</f>
        <v>45113</v>
      </c>
      <c r="H47" t="str">
        <f ca="1">VLOOKUP(RANDBETWEEN(1, 2), Planilha2!$B$5:$I$32, 7)</f>
        <v>Gabriela Lima</v>
      </c>
      <c r="I47" t="s">
        <v>96</v>
      </c>
      <c r="J47">
        <f t="shared" ca="1" si="21"/>
        <v>0</v>
      </c>
      <c r="K47" t="str">
        <f t="shared" ref="K47:N47" si="27">K46</f>
        <v>1 - Bases da produção de leite</v>
      </c>
      <c r="L47" t="str">
        <f t="shared" si="27"/>
        <v>Insumos — parte 2</v>
      </c>
      <c r="M47" t="str">
        <f t="shared" ca="1" si="27"/>
        <v>Amanda Andrade</v>
      </c>
      <c r="N47" t="str">
        <f t="shared" ca="1" si="23"/>
        <v>CONCLUÍDA</v>
      </c>
    </row>
    <row r="48" spans="1:14" x14ac:dyDescent="0.3">
      <c r="A48" t="str">
        <f t="shared" si="8"/>
        <v>Bovinocultura de Produção de Leite</v>
      </c>
      <c r="B48" t="str">
        <f t="shared" si="8"/>
        <v>BPL04</v>
      </c>
      <c r="C48" t="s">
        <v>19</v>
      </c>
      <c r="D48" s="1">
        <f ca="1">E47+RANDBETWEEN(7,21)</f>
        <v>45132</v>
      </c>
      <c r="E48" s="1">
        <f ca="1">D48+RANDBETWEEN(1,3)</f>
        <v>45133</v>
      </c>
      <c r="F48" s="1">
        <f ca="1">IF(D48&lt;Planilha2!$A$1, D48, "")</f>
        <v>45132</v>
      </c>
      <c r="G48" s="1">
        <f ca="1">IF(E48&lt;Planilha2!$A$1, E48, "")</f>
        <v>45133</v>
      </c>
      <c r="H48" t="str">
        <f ca="1">VLOOKUP(RANDBETWEEN(1, 3), Planilha2!$B$5:$I$32, 8)</f>
        <v>Larissa Martins</v>
      </c>
      <c r="I48" t="s">
        <v>94</v>
      </c>
      <c r="J48">
        <f t="shared" ca="1" si="21"/>
        <v>1</v>
      </c>
      <c r="K48" t="str">
        <f t="shared" ref="K48:N48" si="28">K47</f>
        <v>1 - Bases da produção de leite</v>
      </c>
      <c r="L48" t="str">
        <f t="shared" si="28"/>
        <v>Insumos — parte 2</v>
      </c>
      <c r="M48" t="str">
        <f t="shared" ca="1" si="28"/>
        <v>Amanda Andrade</v>
      </c>
      <c r="N48" t="str">
        <f t="shared" ca="1" si="23"/>
        <v>CONCLUÍDA</v>
      </c>
    </row>
    <row r="49" spans="1:14" x14ac:dyDescent="0.3">
      <c r="A49" t="str">
        <f t="shared" si="8"/>
        <v>Bovinocultura de Produção de Leite</v>
      </c>
      <c r="B49" t="str">
        <f t="shared" si="8"/>
        <v>BPL04</v>
      </c>
      <c r="C49" t="s">
        <v>20</v>
      </c>
      <c r="D49" s="1">
        <f ca="1">E48</f>
        <v>45133</v>
      </c>
      <c r="E49" s="1">
        <f ca="1">D49+RANDBETWEEN(1,3)</f>
        <v>45134</v>
      </c>
      <c r="F49" s="1">
        <f ca="1">IF(D49&lt;Planilha2!$A$1, D49, "")</f>
        <v>45133</v>
      </c>
      <c r="G49" s="1">
        <f ca="1">IF(E49&lt;Planilha2!$A$1, E49, "")</f>
        <v>45134</v>
      </c>
      <c r="H49" t="str">
        <f ca="1">H45</f>
        <v>João Silva</v>
      </c>
      <c r="I49" t="s">
        <v>91</v>
      </c>
      <c r="J49">
        <f t="shared" ca="1" si="21"/>
        <v>1</v>
      </c>
      <c r="K49" t="str">
        <f t="shared" ref="K49:N49" si="29">K48</f>
        <v>1 - Bases da produção de leite</v>
      </c>
      <c r="L49" t="str">
        <f t="shared" si="29"/>
        <v>Insumos — parte 2</v>
      </c>
      <c r="M49" t="str">
        <f t="shared" ca="1" si="29"/>
        <v>Amanda Andrade</v>
      </c>
      <c r="N49" t="str">
        <f t="shared" ca="1" si="23"/>
        <v>CONCLUÍDA</v>
      </c>
    </row>
    <row r="50" spans="1:14" x14ac:dyDescent="0.3">
      <c r="A50" t="str">
        <f t="shared" si="8"/>
        <v>Bovinocultura de Produção de Leite</v>
      </c>
      <c r="B50" t="str">
        <f t="shared" si="8"/>
        <v>BPL04</v>
      </c>
      <c r="C50" t="s">
        <v>21</v>
      </c>
      <c r="D50" s="1">
        <f ca="1">E49</f>
        <v>45134</v>
      </c>
      <c r="E50" s="1">
        <f ca="1">D50+RANDBETWEEN(0,3)</f>
        <v>45136</v>
      </c>
      <c r="F50" s="1">
        <f ca="1">IF(D50&lt;Planilha2!$A$1, D50, "")</f>
        <v>45134</v>
      </c>
      <c r="G50" s="1">
        <f ca="1">IF(E50&lt;Planilha2!$A$1, E50, "")</f>
        <v>45136</v>
      </c>
      <c r="H50" t="str">
        <f ca="1">H48</f>
        <v>Larissa Martins</v>
      </c>
      <c r="I50" t="s">
        <v>94</v>
      </c>
      <c r="J50">
        <f t="shared" ca="1" si="21"/>
        <v>2</v>
      </c>
      <c r="K50" t="str">
        <f t="shared" ref="K50:N50" si="30">K49</f>
        <v>1 - Bases da produção de leite</v>
      </c>
      <c r="L50" t="str">
        <f t="shared" si="30"/>
        <v>Insumos — parte 2</v>
      </c>
      <c r="M50" t="str">
        <f t="shared" ca="1" si="30"/>
        <v>Amanda Andrade</v>
      </c>
      <c r="N50" t="str">
        <f t="shared" ca="1" si="23"/>
        <v>CONCLUÍDA</v>
      </c>
    </row>
    <row r="51" spans="1:14" x14ac:dyDescent="0.3">
      <c r="A51" t="str">
        <f t="shared" si="8"/>
        <v>Bovinocultura de Produção de Leite</v>
      </c>
      <c r="B51" t="str">
        <f t="shared" si="8"/>
        <v>BPL04</v>
      </c>
      <c r="C51" t="s">
        <v>22</v>
      </c>
      <c r="D51" s="1">
        <f ca="1">E50</f>
        <v>45136</v>
      </c>
      <c r="E51" s="1">
        <f ca="1">D51+RANDBETWEEN(0,3)</f>
        <v>45138</v>
      </c>
      <c r="F51" s="1">
        <f ca="1">IF(D51&lt;Planilha2!$A$1, D51, "")</f>
        <v>45136</v>
      </c>
      <c r="G51" s="1">
        <f ca="1">IF(E51&lt;Planilha2!$A$1, E51, "")</f>
        <v>45138</v>
      </c>
      <c r="H51" t="str">
        <f ca="1">H49</f>
        <v>João Silva</v>
      </c>
      <c r="I51" t="s">
        <v>91</v>
      </c>
      <c r="J51">
        <f t="shared" ca="1" si="21"/>
        <v>2</v>
      </c>
      <c r="K51" t="str">
        <f t="shared" ref="K51:N51" si="31">K50</f>
        <v>1 - Bases da produção de leite</v>
      </c>
      <c r="L51" t="str">
        <f t="shared" si="31"/>
        <v>Insumos — parte 2</v>
      </c>
      <c r="M51" t="str">
        <f t="shared" ca="1" si="31"/>
        <v>Amanda Andrade</v>
      </c>
      <c r="N51" t="str">
        <f t="shared" ca="1" si="23"/>
        <v>CONCLUÍDA</v>
      </c>
    </row>
    <row r="52" spans="1:14" x14ac:dyDescent="0.3">
      <c r="A52" t="str">
        <f t="shared" si="8"/>
        <v>Bovinocultura de Produção de Leite</v>
      </c>
      <c r="B52" t="str">
        <f t="shared" si="8"/>
        <v>BPL04</v>
      </c>
      <c r="C52" t="s">
        <v>23</v>
      </c>
      <c r="D52" s="1">
        <f ca="1">E51</f>
        <v>45138</v>
      </c>
      <c r="E52" s="1">
        <f ca="1">D52+RANDBETWEEN(1,3)</f>
        <v>45140</v>
      </c>
      <c r="F52" s="1">
        <f ca="1">IF(D52&lt;Planilha2!$A$1, D52, "")</f>
        <v>45138</v>
      </c>
      <c r="G52" s="1">
        <f ca="1">IF(E52&lt;Planilha2!$A$1, E52, "")</f>
        <v>45140</v>
      </c>
      <c r="H52" t="str">
        <f ca="1">H46</f>
        <v>Rafael Ferreira</v>
      </c>
      <c r="I52" t="s">
        <v>95</v>
      </c>
      <c r="J52">
        <f t="shared" ca="1" si="21"/>
        <v>2</v>
      </c>
      <c r="K52" t="str">
        <f t="shared" ref="K52:N52" si="32">K51</f>
        <v>1 - Bases da produção de leite</v>
      </c>
      <c r="L52" t="str">
        <f t="shared" si="32"/>
        <v>Insumos — parte 2</v>
      </c>
      <c r="M52" t="str">
        <f t="shared" ca="1" si="32"/>
        <v>Amanda Andrade</v>
      </c>
      <c r="N52" t="str">
        <f t="shared" ca="1" si="23"/>
        <v>CONCLUÍDA</v>
      </c>
    </row>
    <row r="53" spans="1:14" x14ac:dyDescent="0.3">
      <c r="A53" t="str">
        <f t="shared" si="8"/>
        <v>Bovinocultura de Produção de Leite</v>
      </c>
      <c r="B53" t="str">
        <f t="shared" si="8"/>
        <v>BPL04</v>
      </c>
      <c r="C53" t="s">
        <v>24</v>
      </c>
      <c r="D53" s="1">
        <f ca="1">E52</f>
        <v>45140</v>
      </c>
      <c r="E53" s="1">
        <f ca="1">D53+RANDBETWEEN(0,3)</f>
        <v>45141</v>
      </c>
      <c r="F53" s="1">
        <f ca="1">IF(D53&lt;Planilha2!$A$1, D53, "")</f>
        <v>45140</v>
      </c>
      <c r="G53" s="1">
        <f ca="1">IF(E53&lt;Planilha2!$A$1, E53, "")</f>
        <v>45141</v>
      </c>
      <c r="H53" t="str">
        <f ca="1">H51</f>
        <v>João Silva</v>
      </c>
      <c r="I53" t="s">
        <v>91</v>
      </c>
      <c r="J53">
        <f t="shared" ca="1" si="21"/>
        <v>1</v>
      </c>
      <c r="K53" t="str">
        <f t="shared" ref="K53:N53" si="33">K52</f>
        <v>1 - Bases da produção de leite</v>
      </c>
      <c r="L53" t="str">
        <f t="shared" si="33"/>
        <v>Insumos — parte 2</v>
      </c>
      <c r="M53" t="str">
        <f t="shared" ca="1" si="33"/>
        <v>Amanda Andrade</v>
      </c>
      <c r="N53" t="str">
        <f t="shared" ca="1" si="23"/>
        <v>CONCLUÍDA</v>
      </c>
    </row>
    <row r="54" spans="1:14" x14ac:dyDescent="0.3">
      <c r="A54" t="s">
        <v>162</v>
      </c>
      <c r="B54" t="s">
        <v>169</v>
      </c>
      <c r="C54" t="s">
        <v>12</v>
      </c>
      <c r="D54" s="1">
        <f>D28+7</f>
        <v>45081</v>
      </c>
      <c r="E54" s="1">
        <f ca="1">D54+RANDBETWEEN(7,14)</f>
        <v>45092</v>
      </c>
      <c r="F54" s="1">
        <f>IF(D54&lt;Planilha2!$A$1, D54, "")</f>
        <v>45081</v>
      </c>
      <c r="G54" s="1">
        <f ca="1">IF(E54&lt;Planilha2!$A$1, E54, "")</f>
        <v>45092</v>
      </c>
      <c r="H54" t="str">
        <f ca="1">VLOOKUP(RANDBETWEEN(15, 28), Planilha2!$B$19:$I$32, 2)</f>
        <v>Henrique Carvalho</v>
      </c>
      <c r="I54" t="s">
        <v>8</v>
      </c>
      <c r="J54">
        <f ca="1">E54-D54</f>
        <v>11</v>
      </c>
      <c r="K54" t="s">
        <v>163</v>
      </c>
      <c r="L54" t="s">
        <v>167</v>
      </c>
      <c r="M54" t="str">
        <f ca="1">H54</f>
        <v>Henrique Carvalho</v>
      </c>
      <c r="N54" t="str" cm="1">
        <f t="array" aca="1" ref="N54" ca="1">_xlfn.IFS(COUNTBLANK(G54:G66)=13,"PENDENTE", COUNTBLANK(G54:G66)&gt;0,"EM ANDAMENTO", COUNTBLANK(G54:G66)=0,"CONCLUÍDA")</f>
        <v>CONCLUÍDA</v>
      </c>
    </row>
    <row r="55" spans="1:14" x14ac:dyDescent="0.3">
      <c r="A55" t="str">
        <f>A54</f>
        <v>Bovinocultura de Produção de Leite</v>
      </c>
      <c r="B55" t="str">
        <f>B54</f>
        <v>BPL05</v>
      </c>
      <c r="C55" t="s">
        <v>13</v>
      </c>
      <c r="D55" s="1">
        <f ca="1">E54</f>
        <v>45092</v>
      </c>
      <c r="E55" s="1">
        <f ca="1">D55+RANDBETWEEN(1,4)</f>
        <v>45096</v>
      </c>
      <c r="F55" s="1">
        <f ca="1">IF(D55&lt;Planilha2!$A$1, D55, "")</f>
        <v>45092</v>
      </c>
      <c r="G55" s="1">
        <f ca="1">IF(E55&lt;Planilha2!$A$1, E55, "")</f>
        <v>45096</v>
      </c>
      <c r="H55" t="str">
        <f ca="1">VLOOKUP(RANDBETWEEN(1, 3), Planilha2!$B$5:$I$32, 3)</f>
        <v>João Silva</v>
      </c>
      <c r="I55" t="s">
        <v>91</v>
      </c>
      <c r="J55">
        <f t="shared" ref="J55:J66" ca="1" si="34">E55-D55</f>
        <v>4</v>
      </c>
      <c r="K55" t="str">
        <f>K54</f>
        <v>1 - Bases da produção de leite</v>
      </c>
      <c r="L55" t="str">
        <f>L54</f>
        <v>Melhoramento animal — parte 1</v>
      </c>
      <c r="M55" t="str">
        <f ca="1">M54</f>
        <v>Henrique Carvalho</v>
      </c>
      <c r="N55" t="str">
        <f ca="1">N54</f>
        <v>CONCLUÍDA</v>
      </c>
    </row>
    <row r="56" spans="1:14" x14ac:dyDescent="0.3">
      <c r="A56" t="str">
        <f t="shared" ref="A56:A79" si="35">A55</f>
        <v>Bovinocultura de Produção de Leite</v>
      </c>
      <c r="B56" t="str">
        <f t="shared" ref="B56:B66" si="36">B55</f>
        <v>BPL05</v>
      </c>
      <c r="C56" t="s">
        <v>14</v>
      </c>
      <c r="D56" s="1">
        <f ca="1">E55</f>
        <v>45096</v>
      </c>
      <c r="E56" s="1">
        <f ca="1">D56+RANDBETWEEN(0,3)</f>
        <v>45099</v>
      </c>
      <c r="F56" s="1">
        <f ca="1">IF(D56&lt;Planilha2!$A$1, D56, "")</f>
        <v>45096</v>
      </c>
      <c r="G56" s="1">
        <f ca="1">IF(E56&lt;Planilha2!$A$1, E56, "")</f>
        <v>45099</v>
      </c>
      <c r="H56" t="str">
        <f ca="1">VLOOKUP(RANDBETWEEN(1, 2), Planilha2!$B$5:$I$32, 4)</f>
        <v>Pedro Rodrigues</v>
      </c>
      <c r="I56" t="s">
        <v>92</v>
      </c>
      <c r="J56">
        <f t="shared" ca="1" si="34"/>
        <v>3</v>
      </c>
      <c r="K56" t="str">
        <f t="shared" ref="K56:N66" si="37">K55</f>
        <v>1 - Bases da produção de leite</v>
      </c>
      <c r="L56" t="str">
        <f t="shared" si="37"/>
        <v>Melhoramento animal — parte 1</v>
      </c>
      <c r="M56" t="str">
        <f t="shared" ca="1" si="37"/>
        <v>Henrique Carvalho</v>
      </c>
      <c r="N56" t="str">
        <f t="shared" ca="1" si="37"/>
        <v>CONCLUÍDA</v>
      </c>
    </row>
    <row r="57" spans="1:14" x14ac:dyDescent="0.3">
      <c r="A57" t="str">
        <f t="shared" si="35"/>
        <v>Bovinocultura de Produção de Leite</v>
      </c>
      <c r="B57" t="str">
        <f t="shared" si="36"/>
        <v>BPL05</v>
      </c>
      <c r="C57" t="s">
        <v>15</v>
      </c>
      <c r="D57" s="1">
        <f ca="1">E56</f>
        <v>45099</v>
      </c>
      <c r="E57" s="1">
        <f ca="1">D57+RANDBETWEEN(3,7)</f>
        <v>45106</v>
      </c>
      <c r="F57" s="1">
        <f ca="1">IF(D57&lt;Planilha2!$A$1, D57, "")</f>
        <v>45099</v>
      </c>
      <c r="G57" s="1">
        <f ca="1">IF(E57&lt;Planilha2!$A$1, E57, "")</f>
        <v>45106</v>
      </c>
      <c r="H57" t="str">
        <f ca="1">VLOOKUP(RANDBETWEEN(1, 3), Planilha2!$B$5:$I$32, 5)</f>
        <v>Fernanda Almeida</v>
      </c>
      <c r="I57" t="s">
        <v>93</v>
      </c>
      <c r="J57">
        <f t="shared" ca="1" si="34"/>
        <v>7</v>
      </c>
      <c r="K57" t="str">
        <f t="shared" ref="K57:N57" si="38">K56</f>
        <v>1 - Bases da produção de leite</v>
      </c>
      <c r="L57" t="str">
        <f t="shared" si="38"/>
        <v>Melhoramento animal — parte 1</v>
      </c>
      <c r="M57" t="str">
        <f t="shared" ca="1" si="38"/>
        <v>Henrique Carvalho</v>
      </c>
      <c r="N57" t="str">
        <f t="shared" ca="1" si="37"/>
        <v>CONCLUÍDA</v>
      </c>
    </row>
    <row r="58" spans="1:14" x14ac:dyDescent="0.3">
      <c r="A58" t="str">
        <f t="shared" si="35"/>
        <v>Bovinocultura de Produção de Leite</v>
      </c>
      <c r="B58" t="str">
        <f t="shared" si="36"/>
        <v>BPL05</v>
      </c>
      <c r="C58" t="s">
        <v>16</v>
      </c>
      <c r="D58" s="1">
        <f ca="1">E57</f>
        <v>45106</v>
      </c>
      <c r="E58" s="1">
        <f ca="1">D58+RANDBETWEEN(0,3)</f>
        <v>45106</v>
      </c>
      <c r="F58" s="1">
        <f ca="1">IF(D58&lt;Planilha2!$A$1, D58, "")</f>
        <v>45106</v>
      </c>
      <c r="G58" s="1">
        <f ca="1">IF(E58&lt;Planilha2!$A$1, E58, "")</f>
        <v>45106</v>
      </c>
      <c r="H58" t="str">
        <f ca="1">H55</f>
        <v>João Silva</v>
      </c>
      <c r="I58" t="s">
        <v>91</v>
      </c>
      <c r="J58">
        <f t="shared" ca="1" si="34"/>
        <v>0</v>
      </c>
      <c r="K58" t="str">
        <f t="shared" ref="K58:N58" si="39">K57</f>
        <v>1 - Bases da produção de leite</v>
      </c>
      <c r="L58" t="str">
        <f t="shared" si="39"/>
        <v>Melhoramento animal — parte 1</v>
      </c>
      <c r="M58" t="str">
        <f t="shared" ca="1" si="39"/>
        <v>Henrique Carvalho</v>
      </c>
      <c r="N58" t="str">
        <f t="shared" ca="1" si="37"/>
        <v>CONCLUÍDA</v>
      </c>
    </row>
    <row r="59" spans="1:14" x14ac:dyDescent="0.3">
      <c r="A59" t="str">
        <f t="shared" si="35"/>
        <v>Bovinocultura de Produção de Leite</v>
      </c>
      <c r="B59" t="str">
        <f t="shared" si="36"/>
        <v>BPL05</v>
      </c>
      <c r="C59" t="s">
        <v>17</v>
      </c>
      <c r="D59" s="1">
        <f ca="1">E58</f>
        <v>45106</v>
      </c>
      <c r="E59" s="1">
        <f ca="1">D59+RANDBETWEEN(1,5)</f>
        <v>45110</v>
      </c>
      <c r="F59" s="1">
        <f ca="1">IF(D59&lt;Planilha2!$A$1, D59, "")</f>
        <v>45106</v>
      </c>
      <c r="G59" s="1">
        <f ca="1">IF(E59&lt;Planilha2!$A$1, E59, "")</f>
        <v>45110</v>
      </c>
      <c r="H59" t="str">
        <f ca="1">VLOOKUP(RANDBETWEEN(1, 3), Planilha2!$B$5:$I$32, 6)</f>
        <v>Rafael Ferreira</v>
      </c>
      <c r="I59" t="s">
        <v>95</v>
      </c>
      <c r="J59">
        <f t="shared" ca="1" si="34"/>
        <v>4</v>
      </c>
      <c r="K59" t="str">
        <f t="shared" ref="K59:N59" si="40">K58</f>
        <v>1 - Bases da produção de leite</v>
      </c>
      <c r="L59" t="str">
        <f t="shared" si="40"/>
        <v>Melhoramento animal — parte 1</v>
      </c>
      <c r="M59" t="str">
        <f t="shared" ca="1" si="40"/>
        <v>Henrique Carvalho</v>
      </c>
      <c r="N59" t="str">
        <f t="shared" ca="1" si="37"/>
        <v>CONCLUÍDA</v>
      </c>
    </row>
    <row r="60" spans="1:14" x14ac:dyDescent="0.3">
      <c r="A60" t="str">
        <f t="shared" si="35"/>
        <v>Bovinocultura de Produção de Leite</v>
      </c>
      <c r="B60" t="str">
        <f t="shared" si="36"/>
        <v>BPL05</v>
      </c>
      <c r="C60" t="s">
        <v>18</v>
      </c>
      <c r="D60" s="1">
        <f ca="1">E54+RANDBETWEEN(3,14)</f>
        <v>45101</v>
      </c>
      <c r="E60" s="1">
        <f ca="1">D60</f>
        <v>45101</v>
      </c>
      <c r="F60" s="1">
        <f ca="1">IF(D60&lt;Planilha2!$A$1, D60, "")</f>
        <v>45101</v>
      </c>
      <c r="G60" s="1">
        <f ca="1">IF(E60&lt;Planilha2!$A$1, E60, "")</f>
        <v>45101</v>
      </c>
      <c r="H60" t="str">
        <f ca="1">VLOOKUP(RANDBETWEEN(1, 2), Planilha2!$B$5:$I$32, 7)</f>
        <v>Gabriela Lima</v>
      </c>
      <c r="I60" t="s">
        <v>96</v>
      </c>
      <c r="J60">
        <f t="shared" ca="1" si="34"/>
        <v>0</v>
      </c>
      <c r="K60" t="str">
        <f t="shared" ref="K60:N60" si="41">K59</f>
        <v>1 - Bases da produção de leite</v>
      </c>
      <c r="L60" t="str">
        <f t="shared" si="41"/>
        <v>Melhoramento animal — parte 1</v>
      </c>
      <c r="M60" t="str">
        <f t="shared" ca="1" si="41"/>
        <v>Henrique Carvalho</v>
      </c>
      <c r="N60" t="str">
        <f t="shared" ca="1" si="37"/>
        <v>CONCLUÍDA</v>
      </c>
    </row>
    <row r="61" spans="1:14" x14ac:dyDescent="0.3">
      <c r="A61" t="str">
        <f t="shared" si="35"/>
        <v>Bovinocultura de Produção de Leite</v>
      </c>
      <c r="B61" t="str">
        <f t="shared" si="36"/>
        <v>BPL05</v>
      </c>
      <c r="C61" t="s">
        <v>19</v>
      </c>
      <c r="D61" s="1">
        <f ca="1">E60+RANDBETWEEN(7,21)</f>
        <v>45108</v>
      </c>
      <c r="E61" s="1">
        <f ca="1">D61+RANDBETWEEN(1,3)</f>
        <v>45110</v>
      </c>
      <c r="F61" s="1">
        <f ca="1">IF(D61&lt;Planilha2!$A$1, D61, "")</f>
        <v>45108</v>
      </c>
      <c r="G61" s="1">
        <f ca="1">IF(E61&lt;Planilha2!$A$1, E61, "")</f>
        <v>45110</v>
      </c>
      <c r="H61" t="str">
        <f ca="1">VLOOKUP(RANDBETWEEN(1, 3), Planilha2!$B$5:$I$32, 8)</f>
        <v>Larissa Martins</v>
      </c>
      <c r="I61" t="s">
        <v>94</v>
      </c>
      <c r="J61">
        <f t="shared" ca="1" si="34"/>
        <v>2</v>
      </c>
      <c r="K61" t="str">
        <f t="shared" ref="K61:N61" si="42">K60</f>
        <v>1 - Bases da produção de leite</v>
      </c>
      <c r="L61" t="str">
        <f t="shared" si="42"/>
        <v>Melhoramento animal — parte 1</v>
      </c>
      <c r="M61" t="str">
        <f t="shared" ca="1" si="42"/>
        <v>Henrique Carvalho</v>
      </c>
      <c r="N61" t="str">
        <f t="shared" ca="1" si="37"/>
        <v>CONCLUÍDA</v>
      </c>
    </row>
    <row r="62" spans="1:14" x14ac:dyDescent="0.3">
      <c r="A62" t="str">
        <f t="shared" si="35"/>
        <v>Bovinocultura de Produção de Leite</v>
      </c>
      <c r="B62" t="str">
        <f t="shared" si="36"/>
        <v>BPL05</v>
      </c>
      <c r="C62" t="s">
        <v>20</v>
      </c>
      <c r="D62" s="1">
        <f ca="1">E61</f>
        <v>45110</v>
      </c>
      <c r="E62" s="1">
        <f ca="1">D62+RANDBETWEEN(1,3)</f>
        <v>45113</v>
      </c>
      <c r="F62" s="1">
        <f ca="1">IF(D62&lt;Planilha2!$A$1, D62, "")</f>
        <v>45110</v>
      </c>
      <c r="G62" s="1">
        <f ca="1">IF(E62&lt;Planilha2!$A$1, E62, "")</f>
        <v>45113</v>
      </c>
      <c r="H62" t="str">
        <f ca="1">H58</f>
        <v>João Silva</v>
      </c>
      <c r="I62" t="s">
        <v>91</v>
      </c>
      <c r="J62">
        <f t="shared" ca="1" si="34"/>
        <v>3</v>
      </c>
      <c r="K62" t="str">
        <f t="shared" ref="K62:N62" si="43">K61</f>
        <v>1 - Bases da produção de leite</v>
      </c>
      <c r="L62" t="str">
        <f t="shared" si="43"/>
        <v>Melhoramento animal — parte 1</v>
      </c>
      <c r="M62" t="str">
        <f t="shared" ca="1" si="43"/>
        <v>Henrique Carvalho</v>
      </c>
      <c r="N62" t="str">
        <f t="shared" ca="1" si="37"/>
        <v>CONCLUÍDA</v>
      </c>
    </row>
    <row r="63" spans="1:14" x14ac:dyDescent="0.3">
      <c r="A63" t="str">
        <f t="shared" si="35"/>
        <v>Bovinocultura de Produção de Leite</v>
      </c>
      <c r="B63" t="str">
        <f t="shared" si="36"/>
        <v>BPL05</v>
      </c>
      <c r="C63" t="s">
        <v>21</v>
      </c>
      <c r="D63" s="1">
        <f ca="1">E62</f>
        <v>45113</v>
      </c>
      <c r="E63" s="1">
        <f ca="1">D63+RANDBETWEEN(0,3)</f>
        <v>45114</v>
      </c>
      <c r="F63" s="1">
        <f ca="1">IF(D63&lt;Planilha2!$A$1, D63, "")</f>
        <v>45113</v>
      </c>
      <c r="G63" s="1">
        <f ca="1">IF(E63&lt;Planilha2!$A$1, E63, "")</f>
        <v>45114</v>
      </c>
      <c r="H63" t="str">
        <f ca="1">H61</f>
        <v>Larissa Martins</v>
      </c>
      <c r="I63" t="s">
        <v>94</v>
      </c>
      <c r="J63">
        <f t="shared" ca="1" si="34"/>
        <v>1</v>
      </c>
      <c r="K63" t="str">
        <f t="shared" ref="K63:N63" si="44">K62</f>
        <v>1 - Bases da produção de leite</v>
      </c>
      <c r="L63" t="str">
        <f t="shared" si="44"/>
        <v>Melhoramento animal — parte 1</v>
      </c>
      <c r="M63" t="str">
        <f t="shared" ca="1" si="44"/>
        <v>Henrique Carvalho</v>
      </c>
      <c r="N63" t="str">
        <f t="shared" ca="1" si="37"/>
        <v>CONCLUÍDA</v>
      </c>
    </row>
    <row r="64" spans="1:14" x14ac:dyDescent="0.3">
      <c r="A64" t="str">
        <f t="shared" si="35"/>
        <v>Bovinocultura de Produção de Leite</v>
      </c>
      <c r="B64" t="str">
        <f t="shared" si="36"/>
        <v>BPL05</v>
      </c>
      <c r="C64" t="s">
        <v>22</v>
      </c>
      <c r="D64" s="1">
        <f ca="1">E63</f>
        <v>45114</v>
      </c>
      <c r="E64" s="1">
        <f ca="1">D64+RANDBETWEEN(0,3)</f>
        <v>45115</v>
      </c>
      <c r="F64" s="1">
        <f ca="1">IF(D64&lt;Planilha2!$A$1, D64, "")</f>
        <v>45114</v>
      </c>
      <c r="G64" s="1">
        <f ca="1">IF(E64&lt;Planilha2!$A$1, E64, "")</f>
        <v>45115</v>
      </c>
      <c r="H64" t="str">
        <f ca="1">H62</f>
        <v>João Silva</v>
      </c>
      <c r="I64" t="s">
        <v>91</v>
      </c>
      <c r="J64">
        <f t="shared" ca="1" si="34"/>
        <v>1</v>
      </c>
      <c r="K64" t="str">
        <f t="shared" ref="K64:N64" si="45">K63</f>
        <v>1 - Bases da produção de leite</v>
      </c>
      <c r="L64" t="str">
        <f t="shared" si="45"/>
        <v>Melhoramento animal — parte 1</v>
      </c>
      <c r="M64" t="str">
        <f t="shared" ca="1" si="45"/>
        <v>Henrique Carvalho</v>
      </c>
      <c r="N64" t="str">
        <f t="shared" ca="1" si="37"/>
        <v>CONCLUÍDA</v>
      </c>
    </row>
    <row r="65" spans="1:14" x14ac:dyDescent="0.3">
      <c r="A65" t="str">
        <f t="shared" si="35"/>
        <v>Bovinocultura de Produção de Leite</v>
      </c>
      <c r="B65" t="str">
        <f t="shared" si="36"/>
        <v>BPL05</v>
      </c>
      <c r="C65" t="s">
        <v>23</v>
      </c>
      <c r="D65" s="1">
        <f ca="1">E64</f>
        <v>45115</v>
      </c>
      <c r="E65" s="1">
        <f ca="1">D65+RANDBETWEEN(1,3)</f>
        <v>45116</v>
      </c>
      <c r="F65" s="1">
        <f ca="1">IF(D65&lt;Planilha2!$A$1, D65, "")</f>
        <v>45115</v>
      </c>
      <c r="G65" s="1">
        <f ca="1">IF(E65&lt;Planilha2!$A$1, E65, "")</f>
        <v>45116</v>
      </c>
      <c r="H65" t="str">
        <f ca="1">H59</f>
        <v>Rafael Ferreira</v>
      </c>
      <c r="I65" t="s">
        <v>95</v>
      </c>
      <c r="J65">
        <f t="shared" ca="1" si="34"/>
        <v>1</v>
      </c>
      <c r="K65" t="str">
        <f t="shared" ref="K65:N65" si="46">K64</f>
        <v>1 - Bases da produção de leite</v>
      </c>
      <c r="L65" t="str">
        <f t="shared" si="46"/>
        <v>Melhoramento animal — parte 1</v>
      </c>
      <c r="M65" t="str">
        <f t="shared" ca="1" si="46"/>
        <v>Henrique Carvalho</v>
      </c>
      <c r="N65" t="str">
        <f t="shared" ca="1" si="37"/>
        <v>CONCLUÍDA</v>
      </c>
    </row>
    <row r="66" spans="1:14" x14ac:dyDescent="0.3">
      <c r="A66" t="str">
        <f t="shared" si="35"/>
        <v>Bovinocultura de Produção de Leite</v>
      </c>
      <c r="B66" t="str">
        <f t="shared" si="36"/>
        <v>BPL05</v>
      </c>
      <c r="C66" t="s">
        <v>24</v>
      </c>
      <c r="D66" s="1">
        <f ca="1">E65</f>
        <v>45116</v>
      </c>
      <c r="E66" s="1">
        <f ca="1">D66+RANDBETWEEN(0,3)</f>
        <v>45119</v>
      </c>
      <c r="F66" s="1">
        <f ca="1">IF(D66&lt;Planilha2!$A$1, D66, "")</f>
        <v>45116</v>
      </c>
      <c r="G66" s="1">
        <f ca="1">IF(E66&lt;Planilha2!$A$1, E66, "")</f>
        <v>45119</v>
      </c>
      <c r="H66" t="str">
        <f ca="1">H64</f>
        <v>João Silva</v>
      </c>
      <c r="I66" t="s">
        <v>91</v>
      </c>
      <c r="J66">
        <f t="shared" ca="1" si="34"/>
        <v>3</v>
      </c>
      <c r="K66" t="str">
        <f t="shared" ref="K66:N66" si="47">K65</f>
        <v>1 - Bases da produção de leite</v>
      </c>
      <c r="L66" t="str">
        <f t="shared" si="47"/>
        <v>Melhoramento animal — parte 1</v>
      </c>
      <c r="M66" t="str">
        <f t="shared" ca="1" si="47"/>
        <v>Henrique Carvalho</v>
      </c>
      <c r="N66" t="str">
        <f t="shared" ca="1" si="37"/>
        <v>CONCLUÍDA</v>
      </c>
    </row>
    <row r="67" spans="1:14" x14ac:dyDescent="0.3">
      <c r="A67" t="str">
        <f t="shared" si="35"/>
        <v>Bovinocultura de Produção de Leite</v>
      </c>
      <c r="B67" t="s">
        <v>170</v>
      </c>
      <c r="C67" t="s">
        <v>12</v>
      </c>
      <c r="D67" s="1">
        <f ca="1">E54+14</f>
        <v>45106</v>
      </c>
      <c r="E67" s="1">
        <f ca="1">D67+RANDBETWEEN(7,14)</f>
        <v>45120</v>
      </c>
      <c r="F67" s="1">
        <f ca="1">IF(D67&lt;Planilha2!$A$1, D67, "")</f>
        <v>45106</v>
      </c>
      <c r="G67" s="1">
        <f ca="1">IF(E67&lt;Planilha2!$A$1, E67, "")</f>
        <v>45120</v>
      </c>
      <c r="H67" t="str">
        <f ca="1">H54</f>
        <v>Henrique Carvalho</v>
      </c>
      <c r="I67" t="s">
        <v>8</v>
      </c>
      <c r="J67">
        <f ca="1">E67-D67</f>
        <v>14</v>
      </c>
      <c r="K67" t="str">
        <f t="shared" ref="K67" si="48">K66</f>
        <v>1 - Bases da produção de leite</v>
      </c>
      <c r="L67" t="s">
        <v>168</v>
      </c>
      <c r="M67" t="str">
        <f ca="1">H67</f>
        <v>Henrique Carvalho</v>
      </c>
      <c r="N67" t="str" cm="1">
        <f t="array" aca="1" ref="N67" ca="1">_xlfn.IFS(COUNTBLANK(G67:G79)=13,"PENDENTE", COUNTBLANK(G67:G79)&gt;0,"EM ANDAMENTO", COUNTBLANK(G67:G79)=0,"CONCLUÍDA")</f>
        <v>CONCLUÍDA</v>
      </c>
    </row>
    <row r="68" spans="1:14" x14ac:dyDescent="0.3">
      <c r="A68" t="str">
        <f t="shared" si="35"/>
        <v>Bovinocultura de Produção de Leite</v>
      </c>
      <c r="B68" t="str">
        <f>B67</f>
        <v>BPL06</v>
      </c>
      <c r="C68" t="s">
        <v>13</v>
      </c>
      <c r="D68" s="1">
        <f ca="1">E67</f>
        <v>45120</v>
      </c>
      <c r="E68" s="1">
        <f ca="1">D68+RANDBETWEEN(1,4)</f>
        <v>45121</v>
      </c>
      <c r="F68" s="1">
        <f ca="1">IF(D68&lt;Planilha2!$A$1, D68, "")</f>
        <v>45120</v>
      </c>
      <c r="G68" s="1">
        <f ca="1">IF(E68&lt;Planilha2!$A$1, E68, "")</f>
        <v>45121</v>
      </c>
      <c r="H68" t="str">
        <f ca="1">H55</f>
        <v>João Silva</v>
      </c>
      <c r="I68" t="s">
        <v>91</v>
      </c>
      <c r="J68">
        <f t="shared" ref="J68:J79" ca="1" si="49">E68-D68</f>
        <v>1</v>
      </c>
      <c r="K68" t="str">
        <f t="shared" ref="K68" si="50">K67</f>
        <v>1 - Bases da produção de leite</v>
      </c>
      <c r="L68" t="str">
        <f>L67</f>
        <v>Melhoramento animal — parte 2</v>
      </c>
      <c r="M68" t="str">
        <f ca="1">M67</f>
        <v>Henrique Carvalho</v>
      </c>
      <c r="N68" t="str">
        <f ca="1">N67</f>
        <v>CONCLUÍDA</v>
      </c>
    </row>
    <row r="69" spans="1:14" x14ac:dyDescent="0.3">
      <c r="A69" t="str">
        <f t="shared" si="35"/>
        <v>Bovinocultura de Produção de Leite</v>
      </c>
      <c r="B69" t="str">
        <f t="shared" ref="B69:B79" si="51">B68</f>
        <v>BPL06</v>
      </c>
      <c r="C69" t="s">
        <v>14</v>
      </c>
      <c r="D69" s="1">
        <f ca="1">E68</f>
        <v>45121</v>
      </c>
      <c r="E69" s="1">
        <f ca="1">D69+RANDBETWEEN(0,3)</f>
        <v>45122</v>
      </c>
      <c r="F69" s="1">
        <f ca="1">IF(D69&lt;Planilha2!$A$1, D69, "")</f>
        <v>45121</v>
      </c>
      <c r="G69" s="1">
        <f ca="1">IF(E69&lt;Planilha2!$A$1, E69, "")</f>
        <v>45122</v>
      </c>
      <c r="H69" t="str">
        <f ca="1">VLOOKUP(RANDBETWEEN(1, 2), Planilha2!$B$5:$I$32, 4)</f>
        <v>Ana Souza</v>
      </c>
      <c r="I69" t="s">
        <v>92</v>
      </c>
      <c r="J69">
        <f t="shared" ca="1" si="49"/>
        <v>1</v>
      </c>
      <c r="K69" t="str">
        <f t="shared" ref="K69:N79" si="52">K68</f>
        <v>1 - Bases da produção de leite</v>
      </c>
      <c r="L69" t="str">
        <f t="shared" si="52"/>
        <v>Melhoramento animal — parte 2</v>
      </c>
      <c r="M69" t="str">
        <f t="shared" ca="1" si="52"/>
        <v>Henrique Carvalho</v>
      </c>
      <c r="N69" t="str">
        <f t="shared" ca="1" si="52"/>
        <v>CONCLUÍDA</v>
      </c>
    </row>
    <row r="70" spans="1:14" x14ac:dyDescent="0.3">
      <c r="A70" t="str">
        <f t="shared" si="35"/>
        <v>Bovinocultura de Produção de Leite</v>
      </c>
      <c r="B70" t="str">
        <f t="shared" si="51"/>
        <v>BPL06</v>
      </c>
      <c r="C70" t="s">
        <v>15</v>
      </c>
      <c r="D70" s="1">
        <f ca="1">E69</f>
        <v>45122</v>
      </c>
      <c r="E70" s="1">
        <f ca="1">D70+RANDBETWEEN(3,7)</f>
        <v>45129</v>
      </c>
      <c r="F70" s="1">
        <f ca="1">IF(D70&lt;Planilha2!$A$1, D70, "")</f>
        <v>45122</v>
      </c>
      <c r="G70" s="1">
        <f ca="1">IF(E70&lt;Planilha2!$A$1, E70, "")</f>
        <v>45129</v>
      </c>
      <c r="H70" t="str">
        <f ca="1">VLOOKUP(RANDBETWEEN(1, 3), Planilha2!$B$5:$I$32, 5)</f>
        <v>Gustavo Pereira</v>
      </c>
      <c r="I70" t="s">
        <v>93</v>
      </c>
      <c r="J70">
        <f t="shared" ca="1" si="49"/>
        <v>7</v>
      </c>
      <c r="K70" t="str">
        <f t="shared" ref="K70:N70" si="53">K69</f>
        <v>1 - Bases da produção de leite</v>
      </c>
      <c r="L70" t="str">
        <f t="shared" si="53"/>
        <v>Melhoramento animal — parte 2</v>
      </c>
      <c r="M70" t="str">
        <f t="shared" ca="1" si="53"/>
        <v>Henrique Carvalho</v>
      </c>
      <c r="N70" t="str">
        <f t="shared" ca="1" si="52"/>
        <v>CONCLUÍDA</v>
      </c>
    </row>
    <row r="71" spans="1:14" x14ac:dyDescent="0.3">
      <c r="A71" t="str">
        <f t="shared" si="35"/>
        <v>Bovinocultura de Produção de Leite</v>
      </c>
      <c r="B71" t="str">
        <f t="shared" si="51"/>
        <v>BPL06</v>
      </c>
      <c r="C71" t="s">
        <v>16</v>
      </c>
      <c r="D71" s="1">
        <f ca="1">E70</f>
        <v>45129</v>
      </c>
      <c r="E71" s="1">
        <f ca="1">D71+RANDBETWEEN(0,3)</f>
        <v>45131</v>
      </c>
      <c r="F71" s="1">
        <f ca="1">IF(D71&lt;Planilha2!$A$1, D71, "")</f>
        <v>45129</v>
      </c>
      <c r="G71" s="1">
        <f ca="1">IF(E71&lt;Planilha2!$A$1, E71, "")</f>
        <v>45131</v>
      </c>
      <c r="H71" t="str">
        <f ca="1">H68</f>
        <v>João Silva</v>
      </c>
      <c r="I71" t="s">
        <v>91</v>
      </c>
      <c r="J71">
        <f t="shared" ca="1" si="49"/>
        <v>2</v>
      </c>
      <c r="K71" t="str">
        <f t="shared" ref="K71:N71" si="54">K70</f>
        <v>1 - Bases da produção de leite</v>
      </c>
      <c r="L71" t="str">
        <f t="shared" si="54"/>
        <v>Melhoramento animal — parte 2</v>
      </c>
      <c r="M71" t="str">
        <f t="shared" ca="1" si="54"/>
        <v>Henrique Carvalho</v>
      </c>
      <c r="N71" t="str">
        <f t="shared" ca="1" si="52"/>
        <v>CONCLUÍDA</v>
      </c>
    </row>
    <row r="72" spans="1:14" x14ac:dyDescent="0.3">
      <c r="A72" t="str">
        <f t="shared" si="35"/>
        <v>Bovinocultura de Produção de Leite</v>
      </c>
      <c r="B72" t="str">
        <f t="shared" si="51"/>
        <v>BPL06</v>
      </c>
      <c r="C72" t="s">
        <v>17</v>
      </c>
      <c r="D72" s="1">
        <f ca="1">E71</f>
        <v>45131</v>
      </c>
      <c r="E72" s="1">
        <f ca="1">D72+RANDBETWEEN(1,5)</f>
        <v>45135</v>
      </c>
      <c r="F72" s="1">
        <f ca="1">IF(D72&lt;Planilha2!$A$1, D72, "")</f>
        <v>45131</v>
      </c>
      <c r="G72" s="1">
        <f ca="1">IF(E72&lt;Planilha2!$A$1, E72, "")</f>
        <v>45135</v>
      </c>
      <c r="H72" t="str">
        <f ca="1">VLOOKUP(RANDBETWEEN(1, 3), Planilha2!$B$5:$I$32, 6)</f>
        <v>Bruno Gomes</v>
      </c>
      <c r="I72" t="s">
        <v>95</v>
      </c>
      <c r="J72">
        <f t="shared" ca="1" si="49"/>
        <v>4</v>
      </c>
      <c r="K72" t="str">
        <f t="shared" ref="K72:N72" si="55">K71</f>
        <v>1 - Bases da produção de leite</v>
      </c>
      <c r="L72" t="str">
        <f t="shared" si="55"/>
        <v>Melhoramento animal — parte 2</v>
      </c>
      <c r="M72" t="str">
        <f t="shared" ca="1" si="55"/>
        <v>Henrique Carvalho</v>
      </c>
      <c r="N72" t="str">
        <f t="shared" ca="1" si="52"/>
        <v>CONCLUÍDA</v>
      </c>
    </row>
    <row r="73" spans="1:14" x14ac:dyDescent="0.3">
      <c r="A73" t="str">
        <f t="shared" si="35"/>
        <v>Bovinocultura de Produção de Leite</v>
      </c>
      <c r="B73" t="str">
        <f t="shared" si="51"/>
        <v>BPL06</v>
      </c>
      <c r="C73" t="s">
        <v>18</v>
      </c>
      <c r="D73" s="1">
        <f ca="1">E67+RANDBETWEEN(3,14)</f>
        <v>45124</v>
      </c>
      <c r="E73" s="1">
        <f ca="1">D73</f>
        <v>45124</v>
      </c>
      <c r="F73" s="1">
        <f ca="1">IF(D73&lt;Planilha2!$A$1, D73, "")</f>
        <v>45124</v>
      </c>
      <c r="G73" s="1">
        <f ca="1">IF(E73&lt;Planilha2!$A$1, E73, "")</f>
        <v>45124</v>
      </c>
      <c r="H73" t="str">
        <f ca="1">VLOOKUP(RANDBETWEEN(1, 2), Planilha2!$B$5:$I$32, 7)</f>
        <v>Felipe Ribeiro</v>
      </c>
      <c r="I73" t="s">
        <v>96</v>
      </c>
      <c r="J73">
        <f t="shared" ca="1" si="49"/>
        <v>0</v>
      </c>
      <c r="K73" t="str">
        <f t="shared" ref="K73:N73" si="56">K72</f>
        <v>1 - Bases da produção de leite</v>
      </c>
      <c r="L73" t="str">
        <f t="shared" si="56"/>
        <v>Melhoramento animal — parte 2</v>
      </c>
      <c r="M73" t="str">
        <f t="shared" ca="1" si="56"/>
        <v>Henrique Carvalho</v>
      </c>
      <c r="N73" t="str">
        <f t="shared" ca="1" si="52"/>
        <v>CONCLUÍDA</v>
      </c>
    </row>
    <row r="74" spans="1:14" x14ac:dyDescent="0.3">
      <c r="A74" t="str">
        <f t="shared" si="35"/>
        <v>Bovinocultura de Produção de Leite</v>
      </c>
      <c r="B74" t="str">
        <f t="shared" si="51"/>
        <v>BPL06</v>
      </c>
      <c r="C74" t="s">
        <v>19</v>
      </c>
      <c r="D74" s="1">
        <f ca="1">E73+RANDBETWEEN(7,21)</f>
        <v>45139</v>
      </c>
      <c r="E74" s="1">
        <f ca="1">D74+RANDBETWEEN(1,3)</f>
        <v>45141</v>
      </c>
      <c r="F74" s="1">
        <f ca="1">IF(D74&lt;Planilha2!$A$1, D74, "")</f>
        <v>45139</v>
      </c>
      <c r="G74" s="1">
        <f ca="1">IF(E74&lt;Planilha2!$A$1, E74, "")</f>
        <v>45141</v>
      </c>
      <c r="H74" t="str">
        <f ca="1">VLOOKUP(RANDBETWEEN(1, 3), Planilha2!$B$5:$I$32, 8)</f>
        <v>Eduardo Carvalho</v>
      </c>
      <c r="I74" t="s">
        <v>94</v>
      </c>
      <c r="J74">
        <f t="shared" ca="1" si="49"/>
        <v>2</v>
      </c>
      <c r="K74" t="str">
        <f t="shared" ref="K74:N74" si="57">K73</f>
        <v>1 - Bases da produção de leite</v>
      </c>
      <c r="L74" t="str">
        <f t="shared" si="57"/>
        <v>Melhoramento animal — parte 2</v>
      </c>
      <c r="M74" t="str">
        <f t="shared" ca="1" si="57"/>
        <v>Henrique Carvalho</v>
      </c>
      <c r="N74" t="str">
        <f t="shared" ca="1" si="52"/>
        <v>CONCLUÍDA</v>
      </c>
    </row>
    <row r="75" spans="1:14" x14ac:dyDescent="0.3">
      <c r="A75" t="str">
        <f t="shared" si="35"/>
        <v>Bovinocultura de Produção de Leite</v>
      </c>
      <c r="B75" t="str">
        <f t="shared" si="51"/>
        <v>BPL06</v>
      </c>
      <c r="C75" t="s">
        <v>20</v>
      </c>
      <c r="D75" s="1">
        <f ca="1">E74</f>
        <v>45141</v>
      </c>
      <c r="E75" s="1">
        <f ca="1">D75+RANDBETWEEN(1,3)</f>
        <v>45144</v>
      </c>
      <c r="F75" s="1">
        <f ca="1">IF(D75&lt;Planilha2!$A$1, D75, "")</f>
        <v>45141</v>
      </c>
      <c r="G75" s="1">
        <f ca="1">IF(E75&lt;Planilha2!$A$1, E75, "")</f>
        <v>45144</v>
      </c>
      <c r="H75" t="str">
        <f ca="1">H71</f>
        <v>João Silva</v>
      </c>
      <c r="I75" t="s">
        <v>91</v>
      </c>
      <c r="J75">
        <f t="shared" ca="1" si="49"/>
        <v>3</v>
      </c>
      <c r="K75" t="str">
        <f t="shared" ref="K75:N75" si="58">K74</f>
        <v>1 - Bases da produção de leite</v>
      </c>
      <c r="L75" t="str">
        <f t="shared" si="58"/>
        <v>Melhoramento animal — parte 2</v>
      </c>
      <c r="M75" t="str">
        <f t="shared" ca="1" si="58"/>
        <v>Henrique Carvalho</v>
      </c>
      <c r="N75" t="str">
        <f t="shared" ca="1" si="52"/>
        <v>CONCLUÍDA</v>
      </c>
    </row>
    <row r="76" spans="1:14" x14ac:dyDescent="0.3">
      <c r="A76" t="str">
        <f t="shared" si="35"/>
        <v>Bovinocultura de Produção de Leite</v>
      </c>
      <c r="B76" t="str">
        <f t="shared" si="51"/>
        <v>BPL06</v>
      </c>
      <c r="C76" t="s">
        <v>21</v>
      </c>
      <c r="D76" s="1">
        <f ca="1">E75</f>
        <v>45144</v>
      </c>
      <c r="E76" s="1">
        <f ca="1">D76+RANDBETWEEN(0,3)</f>
        <v>45144</v>
      </c>
      <c r="F76" s="1">
        <f ca="1">IF(D76&lt;Planilha2!$A$1, D76, "")</f>
        <v>45144</v>
      </c>
      <c r="G76" s="1">
        <f ca="1">IF(E76&lt;Planilha2!$A$1, E76, "")</f>
        <v>45144</v>
      </c>
      <c r="H76" t="str">
        <f ca="1">H74</f>
        <v>Eduardo Carvalho</v>
      </c>
      <c r="I76" t="s">
        <v>94</v>
      </c>
      <c r="J76">
        <f t="shared" ca="1" si="49"/>
        <v>0</v>
      </c>
      <c r="K76" t="str">
        <f t="shared" ref="K76:N76" si="59">K75</f>
        <v>1 - Bases da produção de leite</v>
      </c>
      <c r="L76" t="str">
        <f t="shared" si="59"/>
        <v>Melhoramento animal — parte 2</v>
      </c>
      <c r="M76" t="str">
        <f t="shared" ca="1" si="59"/>
        <v>Henrique Carvalho</v>
      </c>
      <c r="N76" t="str">
        <f t="shared" ca="1" si="52"/>
        <v>CONCLUÍDA</v>
      </c>
    </row>
    <row r="77" spans="1:14" x14ac:dyDescent="0.3">
      <c r="A77" t="str">
        <f t="shared" si="35"/>
        <v>Bovinocultura de Produção de Leite</v>
      </c>
      <c r="B77" t="str">
        <f t="shared" si="51"/>
        <v>BPL06</v>
      </c>
      <c r="C77" t="s">
        <v>22</v>
      </c>
      <c r="D77" s="1">
        <f ca="1">E76</f>
        <v>45144</v>
      </c>
      <c r="E77" s="1">
        <f ca="1">D77+RANDBETWEEN(0,3)</f>
        <v>45146</v>
      </c>
      <c r="F77" s="1">
        <f ca="1">IF(D77&lt;Planilha2!$A$1, D77, "")</f>
        <v>45144</v>
      </c>
      <c r="G77" s="1">
        <f ca="1">IF(E77&lt;Planilha2!$A$1, E77, "")</f>
        <v>45146</v>
      </c>
      <c r="H77" t="str">
        <f ca="1">H75</f>
        <v>João Silva</v>
      </c>
      <c r="I77" t="s">
        <v>91</v>
      </c>
      <c r="J77">
        <f t="shared" ca="1" si="49"/>
        <v>2</v>
      </c>
      <c r="K77" t="str">
        <f t="shared" ref="K77:N77" si="60">K76</f>
        <v>1 - Bases da produção de leite</v>
      </c>
      <c r="L77" t="str">
        <f t="shared" si="60"/>
        <v>Melhoramento animal — parte 2</v>
      </c>
      <c r="M77" t="str">
        <f t="shared" ca="1" si="60"/>
        <v>Henrique Carvalho</v>
      </c>
      <c r="N77" t="str">
        <f t="shared" ca="1" si="52"/>
        <v>CONCLUÍDA</v>
      </c>
    </row>
    <row r="78" spans="1:14" x14ac:dyDescent="0.3">
      <c r="A78" t="str">
        <f t="shared" si="35"/>
        <v>Bovinocultura de Produção de Leite</v>
      </c>
      <c r="B78" t="str">
        <f t="shared" si="51"/>
        <v>BPL06</v>
      </c>
      <c r="C78" t="s">
        <v>23</v>
      </c>
      <c r="D78" s="1">
        <f ca="1">E77</f>
        <v>45146</v>
      </c>
      <c r="E78" s="1">
        <f ca="1">D78+RANDBETWEEN(1,3)</f>
        <v>45149</v>
      </c>
      <c r="F78" s="1">
        <f ca="1">IF(D78&lt;Planilha2!$A$1, D78, "")</f>
        <v>45146</v>
      </c>
      <c r="G78" s="1">
        <f ca="1">IF(E78&lt;Planilha2!$A$1, E78, "")</f>
        <v>45149</v>
      </c>
      <c r="H78" t="str">
        <f ca="1">H72</f>
        <v>Bruno Gomes</v>
      </c>
      <c r="I78" t="s">
        <v>95</v>
      </c>
      <c r="J78">
        <f t="shared" ca="1" si="49"/>
        <v>3</v>
      </c>
      <c r="K78" t="str">
        <f t="shared" ref="K78:N78" si="61">K77</f>
        <v>1 - Bases da produção de leite</v>
      </c>
      <c r="L78" t="str">
        <f t="shared" si="61"/>
        <v>Melhoramento animal — parte 2</v>
      </c>
      <c r="M78" t="str">
        <f t="shared" ca="1" si="61"/>
        <v>Henrique Carvalho</v>
      </c>
      <c r="N78" t="str">
        <f t="shared" ca="1" si="52"/>
        <v>CONCLUÍDA</v>
      </c>
    </row>
    <row r="79" spans="1:14" x14ac:dyDescent="0.3">
      <c r="A79" t="str">
        <f t="shared" si="35"/>
        <v>Bovinocultura de Produção de Leite</v>
      </c>
      <c r="B79" t="str">
        <f t="shared" si="51"/>
        <v>BPL06</v>
      </c>
      <c r="C79" t="s">
        <v>24</v>
      </c>
      <c r="D79" s="1">
        <f ca="1">E78</f>
        <v>45149</v>
      </c>
      <c r="E79" s="1">
        <f ca="1">D79+RANDBETWEEN(0,3)</f>
        <v>45149</v>
      </c>
      <c r="F79" s="1">
        <f ca="1">IF(D79&lt;Planilha2!$A$1, D79, "")</f>
        <v>45149</v>
      </c>
      <c r="G79" s="1">
        <f ca="1">IF(E79&lt;Planilha2!$A$1, E79, "")</f>
        <v>45149</v>
      </c>
      <c r="H79" t="str">
        <f ca="1">H77</f>
        <v>João Silva</v>
      </c>
      <c r="I79" t="s">
        <v>91</v>
      </c>
      <c r="J79">
        <f t="shared" ca="1" si="49"/>
        <v>0</v>
      </c>
      <c r="K79" t="str">
        <f t="shared" ref="K79:N79" si="62">K78</f>
        <v>1 - Bases da produção de leite</v>
      </c>
      <c r="L79" t="str">
        <f t="shared" si="62"/>
        <v>Melhoramento animal — parte 2</v>
      </c>
      <c r="M79" t="str">
        <f t="shared" ca="1" si="62"/>
        <v>Henrique Carvalho</v>
      </c>
      <c r="N79" t="str">
        <f t="shared" ca="1" si="52"/>
        <v>CONCLUÍDA</v>
      </c>
    </row>
    <row r="80" spans="1:14" x14ac:dyDescent="0.3">
      <c r="A80" t="s">
        <v>162</v>
      </c>
      <c r="B80" t="s">
        <v>171</v>
      </c>
      <c r="C80" t="s">
        <v>12</v>
      </c>
      <c r="D80" s="1">
        <v>45148</v>
      </c>
      <c r="E80" s="1">
        <f ca="1">D80+RANDBETWEEN(7,14)</f>
        <v>45159</v>
      </c>
      <c r="F80" s="1">
        <f>IF(D80&lt;Planilha2!$A$1, D80, "")</f>
        <v>45148</v>
      </c>
      <c r="G80" s="1">
        <f ca="1">IF(E80&lt;Planilha2!$A$1, E80, "")</f>
        <v>45159</v>
      </c>
      <c r="H80" t="str">
        <f ca="1">VLOOKUP(RANDBETWEEN(15, 28), Planilha2!$B$19:$I$32, 2)</f>
        <v>Gabriela Ferreira</v>
      </c>
      <c r="I80" t="s">
        <v>8</v>
      </c>
      <c r="J80">
        <f ca="1">E80-D80</f>
        <v>11</v>
      </c>
      <c r="K80" t="s">
        <v>163</v>
      </c>
      <c r="L80" t="s">
        <v>173</v>
      </c>
      <c r="M80" t="str">
        <f ca="1">H80</f>
        <v>Gabriela Ferreira</v>
      </c>
      <c r="N80" t="str" cm="1">
        <f t="array" aca="1" ref="N80" ca="1">_xlfn.IFS(COUNTBLANK(G80:G92)=13,"PENDENTE", COUNTBLANK(G80:G92)&gt;0,"EM ANDAMENTO", COUNTBLANK(G80:G92)=0,"CONCLUÍDA")</f>
        <v>CONCLUÍDA</v>
      </c>
    </row>
    <row r="81" spans="1:14" x14ac:dyDescent="0.3">
      <c r="A81" t="str">
        <f>A80</f>
        <v>Bovinocultura de Produção de Leite</v>
      </c>
      <c r="B81" t="str">
        <f>B80</f>
        <v>BPL07</v>
      </c>
      <c r="C81" t="s">
        <v>13</v>
      </c>
      <c r="D81" s="1">
        <f ca="1">E80</f>
        <v>45159</v>
      </c>
      <c r="E81" s="1">
        <f ca="1">D81+RANDBETWEEN(1,4)</f>
        <v>45162</v>
      </c>
      <c r="F81" s="1">
        <f ca="1">IF(D81&lt;Planilha2!$A$1, D81, "")</f>
        <v>45159</v>
      </c>
      <c r="G81" s="1">
        <f ca="1">IF(E81&lt;Planilha2!$A$1, E81, "")</f>
        <v>45162</v>
      </c>
      <c r="H81" t="str">
        <f ca="1">VLOOKUP(RANDBETWEEN(1, 3), Planilha2!$B$5:$I$32, 3)</f>
        <v>Maria Santos</v>
      </c>
      <c r="I81" t="s">
        <v>91</v>
      </c>
      <c r="J81">
        <f t="shared" ref="J81:J92" ca="1" si="63">E81-D81</f>
        <v>3</v>
      </c>
      <c r="K81" t="str">
        <f>K80</f>
        <v>1 - Bases da produção de leite</v>
      </c>
      <c r="L81" t="str">
        <f>L80</f>
        <v>Raças bovinas para produção leiteira — parte 1</v>
      </c>
      <c r="M81" t="str">
        <f ca="1">M80</f>
        <v>Gabriela Ferreira</v>
      </c>
      <c r="N81" t="str">
        <f ca="1">N80</f>
        <v>CONCLUÍDA</v>
      </c>
    </row>
    <row r="82" spans="1:14" x14ac:dyDescent="0.3">
      <c r="A82" t="str">
        <f t="shared" ref="A82:A105" si="64">A81</f>
        <v>Bovinocultura de Produção de Leite</v>
      </c>
      <c r="B82" t="str">
        <f t="shared" ref="B82:B92" si="65">B81</f>
        <v>BPL07</v>
      </c>
      <c r="C82" t="s">
        <v>14</v>
      </c>
      <c r="D82" s="1">
        <f ca="1">E81</f>
        <v>45162</v>
      </c>
      <c r="E82" s="1">
        <f ca="1">D82+RANDBETWEEN(0,3)</f>
        <v>45162</v>
      </c>
      <c r="F82" s="1">
        <f ca="1">IF(D82&lt;Planilha2!$A$1, D82, "")</f>
        <v>45162</v>
      </c>
      <c r="G82" s="1">
        <f ca="1">IF(E82&lt;Planilha2!$A$1, E82, "")</f>
        <v>45162</v>
      </c>
      <c r="H82" t="str">
        <f ca="1">VLOOKUP(RANDBETWEEN(1, 2), Planilha2!$B$5:$I$32, 4)</f>
        <v>Pedro Rodrigues</v>
      </c>
      <c r="I82" t="s">
        <v>92</v>
      </c>
      <c r="J82">
        <f t="shared" ca="1" si="63"/>
        <v>0</v>
      </c>
      <c r="K82" t="str">
        <f t="shared" ref="K82:N92" si="66">K81</f>
        <v>1 - Bases da produção de leite</v>
      </c>
      <c r="L82" t="str">
        <f t="shared" si="66"/>
        <v>Raças bovinas para produção leiteira — parte 1</v>
      </c>
      <c r="M82" t="str">
        <f t="shared" ca="1" si="66"/>
        <v>Gabriela Ferreira</v>
      </c>
      <c r="N82" t="str">
        <f t="shared" ca="1" si="66"/>
        <v>CONCLUÍDA</v>
      </c>
    </row>
    <row r="83" spans="1:14" x14ac:dyDescent="0.3">
      <c r="A83" t="str">
        <f t="shared" si="64"/>
        <v>Bovinocultura de Produção de Leite</v>
      </c>
      <c r="B83" t="str">
        <f t="shared" si="65"/>
        <v>BPL07</v>
      </c>
      <c r="C83" t="s">
        <v>15</v>
      </c>
      <c r="D83" s="1">
        <f ca="1">E82</f>
        <v>45162</v>
      </c>
      <c r="E83" s="1">
        <f ca="1">D83+RANDBETWEEN(3,7)</f>
        <v>45165</v>
      </c>
      <c r="F83" s="1">
        <f ca="1">IF(D83&lt;Planilha2!$A$1, D83, "")</f>
        <v>45162</v>
      </c>
      <c r="G83" s="1">
        <f ca="1">IF(E83&lt;Planilha2!$A$1, E83, "")</f>
        <v>45165</v>
      </c>
      <c r="H83" t="str">
        <f ca="1">VLOOKUP(RANDBETWEEN(1, 3), Planilha2!$B$5:$I$32, 5)</f>
        <v>Fernanda Almeida</v>
      </c>
      <c r="I83" t="s">
        <v>93</v>
      </c>
      <c r="J83">
        <f t="shared" ca="1" si="63"/>
        <v>3</v>
      </c>
      <c r="K83" t="str">
        <f t="shared" ref="K83:N83" si="67">K82</f>
        <v>1 - Bases da produção de leite</v>
      </c>
      <c r="L83" t="str">
        <f t="shared" si="67"/>
        <v>Raças bovinas para produção leiteira — parte 1</v>
      </c>
      <c r="M83" t="str">
        <f t="shared" ca="1" si="67"/>
        <v>Gabriela Ferreira</v>
      </c>
      <c r="N83" t="str">
        <f t="shared" ca="1" si="66"/>
        <v>CONCLUÍDA</v>
      </c>
    </row>
    <row r="84" spans="1:14" x14ac:dyDescent="0.3">
      <c r="A84" t="str">
        <f t="shared" si="64"/>
        <v>Bovinocultura de Produção de Leite</v>
      </c>
      <c r="B84" t="str">
        <f t="shared" si="65"/>
        <v>BPL07</v>
      </c>
      <c r="C84" t="s">
        <v>16</v>
      </c>
      <c r="D84" s="1">
        <f ca="1">E83</f>
        <v>45165</v>
      </c>
      <c r="E84" s="1">
        <f ca="1">D84+RANDBETWEEN(0,3)</f>
        <v>45166</v>
      </c>
      <c r="F84" s="1">
        <f ca="1">IF(D84&lt;Planilha2!$A$1, D84, "")</f>
        <v>45165</v>
      </c>
      <c r="G84" s="1">
        <f ca="1">IF(E84&lt;Planilha2!$A$1, E84, "")</f>
        <v>45166</v>
      </c>
      <c r="H84" t="str">
        <f ca="1">H81</f>
        <v>Maria Santos</v>
      </c>
      <c r="I84" t="s">
        <v>91</v>
      </c>
      <c r="J84">
        <f t="shared" ca="1" si="63"/>
        <v>1</v>
      </c>
      <c r="K84" t="str">
        <f t="shared" ref="K84:N84" si="68">K83</f>
        <v>1 - Bases da produção de leite</v>
      </c>
      <c r="L84" t="str">
        <f t="shared" si="68"/>
        <v>Raças bovinas para produção leiteira — parte 1</v>
      </c>
      <c r="M84" t="str">
        <f t="shared" ca="1" si="68"/>
        <v>Gabriela Ferreira</v>
      </c>
      <c r="N84" t="str">
        <f t="shared" ca="1" si="66"/>
        <v>CONCLUÍDA</v>
      </c>
    </row>
    <row r="85" spans="1:14" x14ac:dyDescent="0.3">
      <c r="A85" t="str">
        <f t="shared" si="64"/>
        <v>Bovinocultura de Produção de Leite</v>
      </c>
      <c r="B85" t="str">
        <f t="shared" si="65"/>
        <v>BPL07</v>
      </c>
      <c r="C85" t="s">
        <v>17</v>
      </c>
      <c r="D85" s="1">
        <f ca="1">E84</f>
        <v>45166</v>
      </c>
      <c r="E85" s="1">
        <f ca="1">D85+RANDBETWEEN(1,5)</f>
        <v>45171</v>
      </c>
      <c r="F85" s="1">
        <f ca="1">IF(D85&lt;Planilha2!$A$1, D85, "")</f>
        <v>45166</v>
      </c>
      <c r="G85" s="1">
        <f ca="1">IF(E85&lt;Planilha2!$A$1, E85, "")</f>
        <v>45171</v>
      </c>
      <c r="H85" t="str">
        <f ca="1">VLOOKUP(RANDBETWEEN(1, 3), Planilha2!$B$5:$I$32, 6)</f>
        <v>Mariana Alves</v>
      </c>
      <c r="I85" t="s">
        <v>95</v>
      </c>
      <c r="J85">
        <f t="shared" ca="1" si="63"/>
        <v>5</v>
      </c>
      <c r="K85" t="str">
        <f t="shared" ref="K85:N85" si="69">K84</f>
        <v>1 - Bases da produção de leite</v>
      </c>
      <c r="L85" t="str">
        <f t="shared" si="69"/>
        <v>Raças bovinas para produção leiteira — parte 1</v>
      </c>
      <c r="M85" t="str">
        <f t="shared" ca="1" si="69"/>
        <v>Gabriela Ferreira</v>
      </c>
      <c r="N85" t="str">
        <f t="shared" ca="1" si="66"/>
        <v>CONCLUÍDA</v>
      </c>
    </row>
    <row r="86" spans="1:14" x14ac:dyDescent="0.3">
      <c r="A86" t="str">
        <f t="shared" si="64"/>
        <v>Bovinocultura de Produção de Leite</v>
      </c>
      <c r="B86" t="str">
        <f t="shared" si="65"/>
        <v>BPL07</v>
      </c>
      <c r="C86" t="s">
        <v>18</v>
      </c>
      <c r="D86" s="1">
        <f ca="1">E80+RANDBETWEEN(3,14)</f>
        <v>45173</v>
      </c>
      <c r="E86" s="1">
        <f ca="1">D86</f>
        <v>45173</v>
      </c>
      <c r="F86" s="1">
        <f ca="1">IF(D86&lt;Planilha2!$A$1, D86, "")</f>
        <v>45173</v>
      </c>
      <c r="G86" s="1">
        <f ca="1">IF(E86&lt;Planilha2!$A$1, E86, "")</f>
        <v>45173</v>
      </c>
      <c r="H86" t="str">
        <f ca="1">VLOOKUP(RANDBETWEEN(1, 2), Planilha2!$B$5:$I$32, 7)</f>
        <v>Felipe Ribeiro</v>
      </c>
      <c r="I86" t="s">
        <v>96</v>
      </c>
      <c r="J86">
        <f t="shared" ca="1" si="63"/>
        <v>0</v>
      </c>
      <c r="K86" t="str">
        <f t="shared" ref="K86:N86" si="70">K85</f>
        <v>1 - Bases da produção de leite</v>
      </c>
      <c r="L86" t="str">
        <f t="shared" si="70"/>
        <v>Raças bovinas para produção leiteira — parte 1</v>
      </c>
      <c r="M86" t="str">
        <f t="shared" ca="1" si="70"/>
        <v>Gabriela Ferreira</v>
      </c>
      <c r="N86" t="str">
        <f t="shared" ca="1" si="66"/>
        <v>CONCLUÍDA</v>
      </c>
    </row>
    <row r="87" spans="1:14" x14ac:dyDescent="0.3">
      <c r="A87" t="str">
        <f t="shared" si="64"/>
        <v>Bovinocultura de Produção de Leite</v>
      </c>
      <c r="B87" t="str">
        <f t="shared" si="65"/>
        <v>BPL07</v>
      </c>
      <c r="C87" t="s">
        <v>19</v>
      </c>
      <c r="D87" s="1">
        <f ca="1">E86+RANDBETWEEN(7,21)</f>
        <v>45185</v>
      </c>
      <c r="E87" s="1">
        <f ca="1">D87+RANDBETWEEN(1,3)</f>
        <v>45187</v>
      </c>
      <c r="F87" s="1">
        <f ca="1">IF(D87&lt;Planilha2!$A$1, D87, "")</f>
        <v>45185</v>
      </c>
      <c r="G87" s="1">
        <f ca="1">IF(E87&lt;Planilha2!$A$1, E87, "")</f>
        <v>45187</v>
      </c>
      <c r="H87" t="str">
        <f ca="1">VLOOKUP(RANDBETWEEN(1, 3), Planilha2!$B$5:$I$32, 8)</f>
        <v>Eduardo Carvalho</v>
      </c>
      <c r="I87" t="s">
        <v>94</v>
      </c>
      <c r="J87">
        <f t="shared" ca="1" si="63"/>
        <v>2</v>
      </c>
      <c r="K87" t="str">
        <f t="shared" ref="K87:N87" si="71">K86</f>
        <v>1 - Bases da produção de leite</v>
      </c>
      <c r="L87" t="str">
        <f t="shared" si="71"/>
        <v>Raças bovinas para produção leiteira — parte 1</v>
      </c>
      <c r="M87" t="str">
        <f t="shared" ca="1" si="71"/>
        <v>Gabriela Ferreira</v>
      </c>
      <c r="N87" t="str">
        <f t="shared" ca="1" si="66"/>
        <v>CONCLUÍDA</v>
      </c>
    </row>
    <row r="88" spans="1:14" x14ac:dyDescent="0.3">
      <c r="A88" t="str">
        <f t="shared" si="64"/>
        <v>Bovinocultura de Produção de Leite</v>
      </c>
      <c r="B88" t="str">
        <f t="shared" si="65"/>
        <v>BPL07</v>
      </c>
      <c r="C88" t="s">
        <v>20</v>
      </c>
      <c r="D88" s="1">
        <f ca="1">E87</f>
        <v>45187</v>
      </c>
      <c r="E88" s="1">
        <f ca="1">D88+RANDBETWEEN(1,3)</f>
        <v>45189</v>
      </c>
      <c r="F88" s="1">
        <f ca="1">IF(D88&lt;Planilha2!$A$1, D88, "")</f>
        <v>45187</v>
      </c>
      <c r="G88" s="1">
        <f ca="1">IF(E88&lt;Planilha2!$A$1, E88, "")</f>
        <v>45189</v>
      </c>
      <c r="H88" t="str">
        <f ca="1">H84</f>
        <v>Maria Santos</v>
      </c>
      <c r="I88" t="s">
        <v>91</v>
      </c>
      <c r="J88">
        <f t="shared" ca="1" si="63"/>
        <v>2</v>
      </c>
      <c r="K88" t="str">
        <f t="shared" ref="K88:N88" si="72">K87</f>
        <v>1 - Bases da produção de leite</v>
      </c>
      <c r="L88" t="str">
        <f t="shared" si="72"/>
        <v>Raças bovinas para produção leiteira — parte 1</v>
      </c>
      <c r="M88" t="str">
        <f t="shared" ca="1" si="72"/>
        <v>Gabriela Ferreira</v>
      </c>
      <c r="N88" t="str">
        <f t="shared" ca="1" si="66"/>
        <v>CONCLUÍDA</v>
      </c>
    </row>
    <row r="89" spans="1:14" x14ac:dyDescent="0.3">
      <c r="A89" t="str">
        <f t="shared" si="64"/>
        <v>Bovinocultura de Produção de Leite</v>
      </c>
      <c r="B89" t="str">
        <f t="shared" si="65"/>
        <v>BPL07</v>
      </c>
      <c r="C89" t="s">
        <v>21</v>
      </c>
      <c r="D89" s="1">
        <f ca="1">E88</f>
        <v>45189</v>
      </c>
      <c r="E89" s="1">
        <f ca="1">D89+RANDBETWEEN(0,3)</f>
        <v>45192</v>
      </c>
      <c r="F89" s="1">
        <f ca="1">IF(D89&lt;Planilha2!$A$1, D89, "")</f>
        <v>45189</v>
      </c>
      <c r="G89" s="1">
        <f ca="1">IF(E89&lt;Planilha2!$A$1, E89, "")</f>
        <v>45192</v>
      </c>
      <c r="H89" t="str">
        <f ca="1">H87</f>
        <v>Eduardo Carvalho</v>
      </c>
      <c r="I89" t="s">
        <v>94</v>
      </c>
      <c r="J89">
        <f t="shared" ca="1" si="63"/>
        <v>3</v>
      </c>
      <c r="K89" t="str">
        <f t="shared" ref="K89:N89" si="73">K88</f>
        <v>1 - Bases da produção de leite</v>
      </c>
      <c r="L89" t="str">
        <f t="shared" si="73"/>
        <v>Raças bovinas para produção leiteira — parte 1</v>
      </c>
      <c r="M89" t="str">
        <f t="shared" ca="1" si="73"/>
        <v>Gabriela Ferreira</v>
      </c>
      <c r="N89" t="str">
        <f t="shared" ca="1" si="66"/>
        <v>CONCLUÍDA</v>
      </c>
    </row>
    <row r="90" spans="1:14" x14ac:dyDescent="0.3">
      <c r="A90" t="str">
        <f t="shared" si="64"/>
        <v>Bovinocultura de Produção de Leite</v>
      </c>
      <c r="B90" t="str">
        <f t="shared" si="65"/>
        <v>BPL07</v>
      </c>
      <c r="C90" t="s">
        <v>22</v>
      </c>
      <c r="D90" s="1">
        <f ca="1">E89</f>
        <v>45192</v>
      </c>
      <c r="E90" s="1">
        <f ca="1">D90+RANDBETWEEN(0,3)</f>
        <v>45192</v>
      </c>
      <c r="F90" s="1">
        <f ca="1">IF(D90&lt;Planilha2!$A$1, D90, "")</f>
        <v>45192</v>
      </c>
      <c r="G90" s="1">
        <f ca="1">IF(E90&lt;Planilha2!$A$1, E90, "")</f>
        <v>45192</v>
      </c>
      <c r="H90" t="str">
        <f ca="1">H88</f>
        <v>Maria Santos</v>
      </c>
      <c r="I90" t="s">
        <v>91</v>
      </c>
      <c r="J90">
        <f t="shared" ca="1" si="63"/>
        <v>0</v>
      </c>
      <c r="K90" t="str">
        <f t="shared" ref="K90:N90" si="74">K89</f>
        <v>1 - Bases da produção de leite</v>
      </c>
      <c r="L90" t="str">
        <f t="shared" si="74"/>
        <v>Raças bovinas para produção leiteira — parte 1</v>
      </c>
      <c r="M90" t="str">
        <f t="shared" ca="1" si="74"/>
        <v>Gabriela Ferreira</v>
      </c>
      <c r="N90" t="str">
        <f t="shared" ca="1" si="66"/>
        <v>CONCLUÍDA</v>
      </c>
    </row>
    <row r="91" spans="1:14" x14ac:dyDescent="0.3">
      <c r="A91" t="str">
        <f t="shared" si="64"/>
        <v>Bovinocultura de Produção de Leite</v>
      </c>
      <c r="B91" t="str">
        <f t="shared" si="65"/>
        <v>BPL07</v>
      </c>
      <c r="C91" t="s">
        <v>23</v>
      </c>
      <c r="D91" s="1">
        <f ca="1">E90</f>
        <v>45192</v>
      </c>
      <c r="E91" s="1">
        <f ca="1">D91+RANDBETWEEN(1,3)</f>
        <v>45195</v>
      </c>
      <c r="F91" s="1">
        <f ca="1">IF(D91&lt;Planilha2!$A$1, D91, "")</f>
        <v>45192</v>
      </c>
      <c r="G91" s="1">
        <f ca="1">IF(E91&lt;Planilha2!$A$1, E91, "")</f>
        <v>45195</v>
      </c>
      <c r="H91" t="str">
        <f ca="1">H85</f>
        <v>Mariana Alves</v>
      </c>
      <c r="I91" t="s">
        <v>95</v>
      </c>
      <c r="J91">
        <f t="shared" ca="1" si="63"/>
        <v>3</v>
      </c>
      <c r="K91" t="str">
        <f t="shared" ref="K91:N91" si="75">K90</f>
        <v>1 - Bases da produção de leite</v>
      </c>
      <c r="L91" t="str">
        <f t="shared" si="75"/>
        <v>Raças bovinas para produção leiteira — parte 1</v>
      </c>
      <c r="M91" t="str">
        <f t="shared" ca="1" si="75"/>
        <v>Gabriela Ferreira</v>
      </c>
      <c r="N91" t="str">
        <f t="shared" ca="1" si="66"/>
        <v>CONCLUÍDA</v>
      </c>
    </row>
    <row r="92" spans="1:14" x14ac:dyDescent="0.3">
      <c r="A92" t="str">
        <f t="shared" si="64"/>
        <v>Bovinocultura de Produção de Leite</v>
      </c>
      <c r="B92" t="str">
        <f t="shared" si="65"/>
        <v>BPL07</v>
      </c>
      <c r="C92" t="s">
        <v>24</v>
      </c>
      <c r="D92" s="1">
        <f ca="1">E91</f>
        <v>45195</v>
      </c>
      <c r="E92" s="1">
        <f ca="1">D92+RANDBETWEEN(0,3)</f>
        <v>45195</v>
      </c>
      <c r="F92" s="1">
        <f ca="1">IF(D92&lt;Planilha2!$A$1, D92, "")</f>
        <v>45195</v>
      </c>
      <c r="G92" s="1">
        <f ca="1">IF(E92&lt;Planilha2!$A$1, E92, "")</f>
        <v>45195</v>
      </c>
      <c r="H92" t="str">
        <f ca="1">H90</f>
        <v>Maria Santos</v>
      </c>
      <c r="I92" t="s">
        <v>91</v>
      </c>
      <c r="J92">
        <f t="shared" ca="1" si="63"/>
        <v>0</v>
      </c>
      <c r="K92" t="str">
        <f t="shared" ref="K92:N92" si="76">K91</f>
        <v>1 - Bases da produção de leite</v>
      </c>
      <c r="L92" t="str">
        <f t="shared" si="76"/>
        <v>Raças bovinas para produção leiteira — parte 1</v>
      </c>
      <c r="M92" t="str">
        <f t="shared" ca="1" si="76"/>
        <v>Gabriela Ferreira</v>
      </c>
      <c r="N92" t="str">
        <f t="shared" ca="1" si="66"/>
        <v>CONCLUÍDA</v>
      </c>
    </row>
    <row r="93" spans="1:14" x14ac:dyDescent="0.3">
      <c r="A93" t="str">
        <f t="shared" si="64"/>
        <v>Bovinocultura de Produção de Leite</v>
      </c>
      <c r="B93" t="s">
        <v>172</v>
      </c>
      <c r="C93" t="s">
        <v>12</v>
      </c>
      <c r="D93" s="1">
        <f ca="1">E80+14</f>
        <v>45173</v>
      </c>
      <c r="E93" s="1">
        <f ca="1">D93+RANDBETWEEN(7,14)</f>
        <v>45187</v>
      </c>
      <c r="F93" s="1">
        <f ca="1">IF(D93&lt;Planilha2!$A$1, D93, "")</f>
        <v>45173</v>
      </c>
      <c r="G93" s="1">
        <f ca="1">IF(E93&lt;Planilha2!$A$1, E93, "")</f>
        <v>45187</v>
      </c>
      <c r="H93" t="str">
        <f ca="1">H80</f>
        <v>Gabriela Ferreira</v>
      </c>
      <c r="I93" t="s">
        <v>8</v>
      </c>
      <c r="J93">
        <f ca="1">E93-D93</f>
        <v>14</v>
      </c>
      <c r="K93" t="str">
        <f t="shared" ref="K93" si="77">K92</f>
        <v>1 - Bases da produção de leite</v>
      </c>
      <c r="L93" t="s">
        <v>174</v>
      </c>
      <c r="M93" t="str">
        <f ca="1">H93</f>
        <v>Gabriela Ferreira</v>
      </c>
      <c r="N93" t="str" cm="1">
        <f t="array" aca="1" ref="N93" ca="1">_xlfn.IFS(COUNTBLANK(G93:G105)=13,"PENDENTE", COUNTBLANK(G93:G105)&gt;0,"EM ANDAMENTO", COUNTBLANK(G93:G105)=0,"CONCLUÍDA")</f>
        <v>CONCLUÍDA</v>
      </c>
    </row>
    <row r="94" spans="1:14" x14ac:dyDescent="0.3">
      <c r="A94" t="str">
        <f t="shared" si="64"/>
        <v>Bovinocultura de Produção de Leite</v>
      </c>
      <c r="B94" t="str">
        <f>B93</f>
        <v>BPL08</v>
      </c>
      <c r="C94" t="s">
        <v>13</v>
      </c>
      <c r="D94" s="1">
        <f ca="1">E93</f>
        <v>45187</v>
      </c>
      <c r="E94" s="1">
        <f ca="1">D94+RANDBETWEEN(1,4)</f>
        <v>45189</v>
      </c>
      <c r="F94" s="1">
        <f ca="1">IF(D94&lt;Planilha2!$A$1, D94, "")</f>
        <v>45187</v>
      </c>
      <c r="G94" s="1">
        <f ca="1">IF(E94&lt;Planilha2!$A$1, E94, "")</f>
        <v>45189</v>
      </c>
      <c r="H94" t="str">
        <f ca="1">H81</f>
        <v>Maria Santos</v>
      </c>
      <c r="I94" t="s">
        <v>91</v>
      </c>
      <c r="J94">
        <f t="shared" ref="J94:J105" ca="1" si="78">E94-D94</f>
        <v>2</v>
      </c>
      <c r="K94" t="str">
        <f t="shared" ref="K94" si="79">K93</f>
        <v>1 - Bases da produção de leite</v>
      </c>
      <c r="L94" t="str">
        <f>L93</f>
        <v>Raças bovinas para produção leiteira — parte 2</v>
      </c>
      <c r="M94" t="str">
        <f ca="1">M93</f>
        <v>Gabriela Ferreira</v>
      </c>
      <c r="N94" t="str">
        <f ca="1">N93</f>
        <v>CONCLUÍDA</v>
      </c>
    </row>
    <row r="95" spans="1:14" x14ac:dyDescent="0.3">
      <c r="A95" t="str">
        <f t="shared" si="64"/>
        <v>Bovinocultura de Produção de Leite</v>
      </c>
      <c r="B95" t="str">
        <f t="shared" ref="B95:B105" si="80">B94</f>
        <v>BPL08</v>
      </c>
      <c r="C95" t="s">
        <v>14</v>
      </c>
      <c r="D95" s="1">
        <f ca="1">E94</f>
        <v>45189</v>
      </c>
      <c r="E95" s="1">
        <f ca="1">D95+RANDBETWEEN(0,3)</f>
        <v>45189</v>
      </c>
      <c r="F95" s="1">
        <f ca="1">IF(D95&lt;Planilha2!$A$1, D95, "")</f>
        <v>45189</v>
      </c>
      <c r="G95" s="1">
        <f ca="1">IF(E95&lt;Planilha2!$A$1, E95, "")</f>
        <v>45189</v>
      </c>
      <c r="H95" t="str">
        <f ca="1">VLOOKUP(RANDBETWEEN(1, 2), Planilha2!$B$5:$I$32, 4)</f>
        <v>Pedro Rodrigues</v>
      </c>
      <c r="I95" t="s">
        <v>92</v>
      </c>
      <c r="J95">
        <f t="shared" ca="1" si="78"/>
        <v>0</v>
      </c>
      <c r="K95" t="str">
        <f t="shared" ref="K95:N105" si="81">K94</f>
        <v>1 - Bases da produção de leite</v>
      </c>
      <c r="L95" t="str">
        <f t="shared" si="81"/>
        <v>Raças bovinas para produção leiteira — parte 2</v>
      </c>
      <c r="M95" t="str">
        <f t="shared" ca="1" si="81"/>
        <v>Gabriela Ferreira</v>
      </c>
      <c r="N95" t="str">
        <f t="shared" ca="1" si="81"/>
        <v>CONCLUÍDA</v>
      </c>
    </row>
    <row r="96" spans="1:14" x14ac:dyDescent="0.3">
      <c r="A96" t="str">
        <f t="shared" si="64"/>
        <v>Bovinocultura de Produção de Leite</v>
      </c>
      <c r="B96" t="str">
        <f t="shared" si="80"/>
        <v>BPL08</v>
      </c>
      <c r="C96" t="s">
        <v>15</v>
      </c>
      <c r="D96" s="1">
        <f ca="1">E95</f>
        <v>45189</v>
      </c>
      <c r="E96" s="1">
        <f ca="1">D96+RANDBETWEEN(3,7)</f>
        <v>45196</v>
      </c>
      <c r="F96" s="1">
        <f ca="1">IF(D96&lt;Planilha2!$A$1, D96, "")</f>
        <v>45189</v>
      </c>
      <c r="G96" s="1">
        <f ca="1">IF(E96&lt;Planilha2!$A$1, E96, "")</f>
        <v>45196</v>
      </c>
      <c r="H96" t="str">
        <f ca="1">VLOOKUP(RANDBETWEEN(1, 3), Planilha2!$B$5:$I$32, 5)</f>
        <v>Gustavo Pereira</v>
      </c>
      <c r="I96" t="s">
        <v>93</v>
      </c>
      <c r="J96">
        <f t="shared" ca="1" si="78"/>
        <v>7</v>
      </c>
      <c r="K96" t="str">
        <f t="shared" ref="K96:N96" si="82">K95</f>
        <v>1 - Bases da produção de leite</v>
      </c>
      <c r="L96" t="str">
        <f t="shared" si="82"/>
        <v>Raças bovinas para produção leiteira — parte 2</v>
      </c>
      <c r="M96" t="str">
        <f t="shared" ca="1" si="82"/>
        <v>Gabriela Ferreira</v>
      </c>
      <c r="N96" t="str">
        <f t="shared" ca="1" si="81"/>
        <v>CONCLUÍDA</v>
      </c>
    </row>
    <row r="97" spans="1:14" x14ac:dyDescent="0.3">
      <c r="A97" t="str">
        <f t="shared" si="64"/>
        <v>Bovinocultura de Produção de Leite</v>
      </c>
      <c r="B97" t="str">
        <f t="shared" si="80"/>
        <v>BPL08</v>
      </c>
      <c r="C97" t="s">
        <v>16</v>
      </c>
      <c r="D97" s="1">
        <f ca="1">E96</f>
        <v>45196</v>
      </c>
      <c r="E97" s="1">
        <f ca="1">D97+RANDBETWEEN(0,3)</f>
        <v>45197</v>
      </c>
      <c r="F97" s="1">
        <f ca="1">IF(D97&lt;Planilha2!$A$1, D97, "")</f>
        <v>45196</v>
      </c>
      <c r="G97" s="1">
        <f ca="1">IF(E97&lt;Planilha2!$A$1, E97, "")</f>
        <v>45197</v>
      </c>
      <c r="H97" t="str">
        <f ca="1">H94</f>
        <v>Maria Santos</v>
      </c>
      <c r="I97" t="s">
        <v>91</v>
      </c>
      <c r="J97">
        <f t="shared" ca="1" si="78"/>
        <v>1</v>
      </c>
      <c r="K97" t="str">
        <f t="shared" ref="K97:N97" si="83">K96</f>
        <v>1 - Bases da produção de leite</v>
      </c>
      <c r="L97" t="str">
        <f t="shared" si="83"/>
        <v>Raças bovinas para produção leiteira — parte 2</v>
      </c>
      <c r="M97" t="str">
        <f t="shared" ca="1" si="83"/>
        <v>Gabriela Ferreira</v>
      </c>
      <c r="N97" t="str">
        <f t="shared" ca="1" si="81"/>
        <v>CONCLUÍDA</v>
      </c>
    </row>
    <row r="98" spans="1:14" x14ac:dyDescent="0.3">
      <c r="A98" t="str">
        <f t="shared" si="64"/>
        <v>Bovinocultura de Produção de Leite</v>
      </c>
      <c r="B98" t="str">
        <f t="shared" si="80"/>
        <v>BPL08</v>
      </c>
      <c r="C98" t="s">
        <v>17</v>
      </c>
      <c r="D98" s="1">
        <f ca="1">E97</f>
        <v>45197</v>
      </c>
      <c r="E98" s="1">
        <f ca="1">D98+RANDBETWEEN(1,5)</f>
        <v>45198</v>
      </c>
      <c r="F98" s="1">
        <f ca="1">IF(D98&lt;Planilha2!$A$1, D98, "")</f>
        <v>45197</v>
      </c>
      <c r="G98" s="1">
        <f ca="1">IF(E98&lt;Planilha2!$A$1, E98, "")</f>
        <v>45198</v>
      </c>
      <c r="H98" t="str">
        <f ca="1">VLOOKUP(RANDBETWEEN(1, 3), Planilha2!$B$5:$I$32, 6)</f>
        <v>Bruno Gomes</v>
      </c>
      <c r="I98" t="s">
        <v>95</v>
      </c>
      <c r="J98">
        <f t="shared" ca="1" si="78"/>
        <v>1</v>
      </c>
      <c r="K98" t="str">
        <f t="shared" ref="K98:N98" si="84">K97</f>
        <v>1 - Bases da produção de leite</v>
      </c>
      <c r="L98" t="str">
        <f t="shared" si="84"/>
        <v>Raças bovinas para produção leiteira — parte 2</v>
      </c>
      <c r="M98" t="str">
        <f t="shared" ca="1" si="84"/>
        <v>Gabriela Ferreira</v>
      </c>
      <c r="N98" t="str">
        <f t="shared" ca="1" si="81"/>
        <v>CONCLUÍDA</v>
      </c>
    </row>
    <row r="99" spans="1:14" x14ac:dyDescent="0.3">
      <c r="A99" t="str">
        <f t="shared" si="64"/>
        <v>Bovinocultura de Produção de Leite</v>
      </c>
      <c r="B99" t="str">
        <f t="shared" si="80"/>
        <v>BPL08</v>
      </c>
      <c r="C99" t="s">
        <v>18</v>
      </c>
      <c r="D99" s="1">
        <f ca="1">E93+RANDBETWEEN(3,14)</f>
        <v>45200</v>
      </c>
      <c r="E99" s="1">
        <f ca="1">D99</f>
        <v>45200</v>
      </c>
      <c r="F99" s="1">
        <f ca="1">IF(D99&lt;Planilha2!$A$1, D99, "")</f>
        <v>45200</v>
      </c>
      <c r="G99" s="1">
        <f ca="1">IF(E99&lt;Planilha2!$A$1, E99, "")</f>
        <v>45200</v>
      </c>
      <c r="H99" t="str">
        <f ca="1">VLOOKUP(RANDBETWEEN(1, 2), Planilha2!$B$5:$I$32, 7)</f>
        <v>Gabriela Lima</v>
      </c>
      <c r="I99" t="s">
        <v>96</v>
      </c>
      <c r="J99">
        <f t="shared" ca="1" si="78"/>
        <v>0</v>
      </c>
      <c r="K99" t="str">
        <f t="shared" ref="K99:N99" si="85">K98</f>
        <v>1 - Bases da produção de leite</v>
      </c>
      <c r="L99" t="str">
        <f t="shared" si="85"/>
        <v>Raças bovinas para produção leiteira — parte 2</v>
      </c>
      <c r="M99" t="str">
        <f t="shared" ca="1" si="85"/>
        <v>Gabriela Ferreira</v>
      </c>
      <c r="N99" t="str">
        <f t="shared" ca="1" si="81"/>
        <v>CONCLUÍDA</v>
      </c>
    </row>
    <row r="100" spans="1:14" x14ac:dyDescent="0.3">
      <c r="A100" t="str">
        <f t="shared" si="64"/>
        <v>Bovinocultura de Produção de Leite</v>
      </c>
      <c r="B100" t="str">
        <f t="shared" si="80"/>
        <v>BPL08</v>
      </c>
      <c r="C100" t="s">
        <v>19</v>
      </c>
      <c r="D100" s="1">
        <f ca="1">E99+RANDBETWEEN(7,21)</f>
        <v>45218</v>
      </c>
      <c r="E100" s="1">
        <f ca="1">D100+RANDBETWEEN(1,3)</f>
        <v>45220</v>
      </c>
      <c r="F100" s="1">
        <f ca="1">IF(D100&lt;Planilha2!$A$1, D100, "")</f>
        <v>45218</v>
      </c>
      <c r="G100" s="1">
        <f ca="1">IF(E100&lt;Planilha2!$A$1, E100, "")</f>
        <v>45220</v>
      </c>
      <c r="H100" t="str">
        <f ca="1">VLOOKUP(RANDBETWEEN(1, 3), Planilha2!$B$5:$I$32, 8)</f>
        <v>Larissa Martins</v>
      </c>
      <c r="I100" t="s">
        <v>94</v>
      </c>
      <c r="J100">
        <f t="shared" ca="1" si="78"/>
        <v>2</v>
      </c>
      <c r="K100" t="str">
        <f t="shared" ref="K100:N100" si="86">K99</f>
        <v>1 - Bases da produção de leite</v>
      </c>
      <c r="L100" t="str">
        <f t="shared" si="86"/>
        <v>Raças bovinas para produção leiteira — parte 2</v>
      </c>
      <c r="M100" t="str">
        <f t="shared" ca="1" si="86"/>
        <v>Gabriela Ferreira</v>
      </c>
      <c r="N100" t="str">
        <f t="shared" ca="1" si="81"/>
        <v>CONCLUÍDA</v>
      </c>
    </row>
    <row r="101" spans="1:14" x14ac:dyDescent="0.3">
      <c r="A101" t="str">
        <f t="shared" si="64"/>
        <v>Bovinocultura de Produção de Leite</v>
      </c>
      <c r="B101" t="str">
        <f t="shared" si="80"/>
        <v>BPL08</v>
      </c>
      <c r="C101" t="s">
        <v>20</v>
      </c>
      <c r="D101" s="1">
        <f ca="1">E100</f>
        <v>45220</v>
      </c>
      <c r="E101" s="1">
        <f ca="1">D101+RANDBETWEEN(1,3)</f>
        <v>45222</v>
      </c>
      <c r="F101" s="1">
        <f ca="1">IF(D101&lt;Planilha2!$A$1, D101, "")</f>
        <v>45220</v>
      </c>
      <c r="G101" s="1">
        <f ca="1">IF(E101&lt;Planilha2!$A$1, E101, "")</f>
        <v>45222</v>
      </c>
      <c r="H101" t="str">
        <f ca="1">H97</f>
        <v>Maria Santos</v>
      </c>
      <c r="I101" t="s">
        <v>91</v>
      </c>
      <c r="J101">
        <f t="shared" ca="1" si="78"/>
        <v>2</v>
      </c>
      <c r="K101" t="str">
        <f t="shared" ref="K101:N101" si="87">K100</f>
        <v>1 - Bases da produção de leite</v>
      </c>
      <c r="L101" t="str">
        <f t="shared" si="87"/>
        <v>Raças bovinas para produção leiteira — parte 2</v>
      </c>
      <c r="M101" t="str">
        <f t="shared" ca="1" si="87"/>
        <v>Gabriela Ferreira</v>
      </c>
      <c r="N101" t="str">
        <f t="shared" ca="1" si="81"/>
        <v>CONCLUÍDA</v>
      </c>
    </row>
    <row r="102" spans="1:14" x14ac:dyDescent="0.3">
      <c r="A102" t="str">
        <f t="shared" si="64"/>
        <v>Bovinocultura de Produção de Leite</v>
      </c>
      <c r="B102" t="str">
        <f t="shared" si="80"/>
        <v>BPL08</v>
      </c>
      <c r="C102" t="s">
        <v>21</v>
      </c>
      <c r="D102" s="1">
        <f ca="1">E101</f>
        <v>45222</v>
      </c>
      <c r="E102" s="1">
        <f ca="1">D102+RANDBETWEEN(0,3)</f>
        <v>45223</v>
      </c>
      <c r="F102" s="1">
        <f ca="1">IF(D102&lt;Planilha2!$A$1, D102, "")</f>
        <v>45222</v>
      </c>
      <c r="G102" s="1">
        <f ca="1">IF(E102&lt;Planilha2!$A$1, E102, "")</f>
        <v>45223</v>
      </c>
      <c r="H102" t="str">
        <f ca="1">H100</f>
        <v>Larissa Martins</v>
      </c>
      <c r="I102" t="s">
        <v>94</v>
      </c>
      <c r="J102">
        <f t="shared" ca="1" si="78"/>
        <v>1</v>
      </c>
      <c r="K102" t="str">
        <f t="shared" ref="K102:N102" si="88">K101</f>
        <v>1 - Bases da produção de leite</v>
      </c>
      <c r="L102" t="str">
        <f t="shared" si="88"/>
        <v>Raças bovinas para produção leiteira — parte 2</v>
      </c>
      <c r="M102" t="str">
        <f t="shared" ca="1" si="88"/>
        <v>Gabriela Ferreira</v>
      </c>
      <c r="N102" t="str">
        <f t="shared" ca="1" si="81"/>
        <v>CONCLUÍDA</v>
      </c>
    </row>
    <row r="103" spans="1:14" x14ac:dyDescent="0.3">
      <c r="A103" t="str">
        <f t="shared" si="64"/>
        <v>Bovinocultura de Produção de Leite</v>
      </c>
      <c r="B103" t="str">
        <f t="shared" si="80"/>
        <v>BPL08</v>
      </c>
      <c r="C103" t="s">
        <v>22</v>
      </c>
      <c r="D103" s="1">
        <f ca="1">E102</f>
        <v>45223</v>
      </c>
      <c r="E103" s="1">
        <f ca="1">D103+RANDBETWEEN(0,3)</f>
        <v>45225</v>
      </c>
      <c r="F103" s="1">
        <f ca="1">IF(D103&lt;Planilha2!$A$1, D103, "")</f>
        <v>45223</v>
      </c>
      <c r="G103" s="1">
        <f ca="1">IF(E103&lt;Planilha2!$A$1, E103, "")</f>
        <v>45225</v>
      </c>
      <c r="H103" t="str">
        <f ca="1">H101</f>
        <v>Maria Santos</v>
      </c>
      <c r="I103" t="s">
        <v>91</v>
      </c>
      <c r="J103">
        <f t="shared" ca="1" si="78"/>
        <v>2</v>
      </c>
      <c r="K103" t="str">
        <f t="shared" ref="K103:N103" si="89">K102</f>
        <v>1 - Bases da produção de leite</v>
      </c>
      <c r="L103" t="str">
        <f t="shared" si="89"/>
        <v>Raças bovinas para produção leiteira — parte 2</v>
      </c>
      <c r="M103" t="str">
        <f t="shared" ca="1" si="89"/>
        <v>Gabriela Ferreira</v>
      </c>
      <c r="N103" t="str">
        <f t="shared" ca="1" si="81"/>
        <v>CONCLUÍDA</v>
      </c>
    </row>
    <row r="104" spans="1:14" x14ac:dyDescent="0.3">
      <c r="A104" t="str">
        <f t="shared" si="64"/>
        <v>Bovinocultura de Produção de Leite</v>
      </c>
      <c r="B104" t="str">
        <f t="shared" si="80"/>
        <v>BPL08</v>
      </c>
      <c r="C104" t="s">
        <v>23</v>
      </c>
      <c r="D104" s="1">
        <f ca="1">E103</f>
        <v>45225</v>
      </c>
      <c r="E104" s="1">
        <f ca="1">D104+RANDBETWEEN(1,3)</f>
        <v>45228</v>
      </c>
      <c r="F104" s="1">
        <f ca="1">IF(D104&lt;Planilha2!$A$1, D104, "")</f>
        <v>45225</v>
      </c>
      <c r="G104" s="1">
        <f ca="1">IF(E104&lt;Planilha2!$A$1, E104, "")</f>
        <v>45228</v>
      </c>
      <c r="H104" t="str">
        <f ca="1">H98</f>
        <v>Bruno Gomes</v>
      </c>
      <c r="I104" t="s">
        <v>95</v>
      </c>
      <c r="J104">
        <f t="shared" ca="1" si="78"/>
        <v>3</v>
      </c>
      <c r="K104" t="str">
        <f t="shared" ref="K104:N104" si="90">K103</f>
        <v>1 - Bases da produção de leite</v>
      </c>
      <c r="L104" t="str">
        <f t="shared" si="90"/>
        <v>Raças bovinas para produção leiteira — parte 2</v>
      </c>
      <c r="M104" t="str">
        <f t="shared" ca="1" si="90"/>
        <v>Gabriela Ferreira</v>
      </c>
      <c r="N104" t="str">
        <f t="shared" ca="1" si="81"/>
        <v>CONCLUÍDA</v>
      </c>
    </row>
    <row r="105" spans="1:14" x14ac:dyDescent="0.3">
      <c r="A105" t="str">
        <f t="shared" si="64"/>
        <v>Bovinocultura de Produção de Leite</v>
      </c>
      <c r="B105" t="str">
        <f t="shared" si="80"/>
        <v>BPL08</v>
      </c>
      <c r="C105" t="s">
        <v>24</v>
      </c>
      <c r="D105" s="1">
        <f ca="1">E104</f>
        <v>45228</v>
      </c>
      <c r="E105" s="1">
        <f ca="1">D105+RANDBETWEEN(0,3)</f>
        <v>45231</v>
      </c>
      <c r="F105" s="1">
        <f ca="1">IF(D105&lt;Planilha2!$A$1, D105, "")</f>
        <v>45228</v>
      </c>
      <c r="G105" s="1">
        <f ca="1">IF(E105&lt;Planilha2!$A$1, E105, "")</f>
        <v>45231</v>
      </c>
      <c r="H105" t="str">
        <f ca="1">H103</f>
        <v>Maria Santos</v>
      </c>
      <c r="I105" t="s">
        <v>91</v>
      </c>
      <c r="J105">
        <f t="shared" ca="1" si="78"/>
        <v>3</v>
      </c>
      <c r="K105" t="str">
        <f t="shared" ref="K105:N105" si="91">K104</f>
        <v>1 - Bases da produção de leite</v>
      </c>
      <c r="L105" t="str">
        <f t="shared" si="91"/>
        <v>Raças bovinas para produção leiteira — parte 2</v>
      </c>
      <c r="M105" t="str">
        <f t="shared" ca="1" si="91"/>
        <v>Gabriela Ferreira</v>
      </c>
      <c r="N105" t="str">
        <f t="shared" ca="1" si="81"/>
        <v>CONCLUÍDA</v>
      </c>
    </row>
    <row r="106" spans="1:14" x14ac:dyDescent="0.3">
      <c r="A106" t="s">
        <v>162</v>
      </c>
      <c r="B106" t="s">
        <v>175</v>
      </c>
      <c r="C106" t="s">
        <v>12</v>
      </c>
      <c r="D106" s="1">
        <f>D80+7</f>
        <v>45155</v>
      </c>
      <c r="E106" s="1">
        <f ca="1">D106+RANDBETWEEN(7,14)</f>
        <v>45165</v>
      </c>
      <c r="F106" s="1">
        <f>IF(D106&lt;Planilha2!$A$1, D106, "")</f>
        <v>45155</v>
      </c>
      <c r="G106" s="1">
        <f ca="1">IF(E106&lt;Planilha2!$A$1, E106, "")</f>
        <v>45165</v>
      </c>
      <c r="H106" t="str">
        <f ca="1">VLOOKUP(RANDBETWEEN(15, 28), Planilha2!$B$19:$I$32, 2)</f>
        <v>Rodrigo Lima</v>
      </c>
      <c r="I106" t="s">
        <v>8</v>
      </c>
      <c r="J106">
        <f ca="1">E106-D106</f>
        <v>10</v>
      </c>
      <c r="K106" t="s">
        <v>163</v>
      </c>
      <c r="L106" t="s">
        <v>177</v>
      </c>
      <c r="M106" t="str">
        <f ca="1">H106</f>
        <v>Rodrigo Lima</v>
      </c>
      <c r="N106" t="str" cm="1">
        <f t="array" aca="1" ref="N106" ca="1">_xlfn.IFS(COUNTBLANK(G106:G118)=13,"PENDENTE", COUNTBLANK(G106:G118)&gt;0,"EM ANDAMENTO", COUNTBLANK(G106:G118)=0,"CONCLUÍDA")</f>
        <v>CONCLUÍDA</v>
      </c>
    </row>
    <row r="107" spans="1:14" x14ac:dyDescent="0.3">
      <c r="A107" t="str">
        <f>A106</f>
        <v>Bovinocultura de Produção de Leite</v>
      </c>
      <c r="B107" t="str">
        <f>B106</f>
        <v>BPL09</v>
      </c>
      <c r="C107" t="s">
        <v>13</v>
      </c>
      <c r="D107" s="1">
        <f ca="1">E106</f>
        <v>45165</v>
      </c>
      <c r="E107" s="1">
        <f ca="1">D107+RANDBETWEEN(1,4)</f>
        <v>45166</v>
      </c>
      <c r="F107" s="1">
        <f ca="1">IF(D107&lt;Planilha2!$A$1, D107, "")</f>
        <v>45165</v>
      </c>
      <c r="G107" s="1">
        <f ca="1">IF(E107&lt;Planilha2!$A$1, E107, "")</f>
        <v>45166</v>
      </c>
      <c r="H107" t="str">
        <f ca="1">VLOOKUP(RANDBETWEEN(1, 3), Planilha2!$B$5:$I$32, 3)</f>
        <v>Carlos Pereira</v>
      </c>
      <c r="I107" t="s">
        <v>91</v>
      </c>
      <c r="J107">
        <f t="shared" ref="J107:J118" ca="1" si="92">E107-D107</f>
        <v>1</v>
      </c>
      <c r="K107" t="str">
        <f>K106</f>
        <v>1 - Bases da produção de leite</v>
      </c>
      <c r="L107" t="str">
        <f>L106</f>
        <v>Construção rural aplicada — parte 1</v>
      </c>
      <c r="M107" t="str">
        <f ca="1">M106</f>
        <v>Rodrigo Lima</v>
      </c>
      <c r="N107" t="str">
        <f ca="1">N106</f>
        <v>CONCLUÍDA</v>
      </c>
    </row>
    <row r="108" spans="1:14" x14ac:dyDescent="0.3">
      <c r="A108" t="str">
        <f t="shared" ref="A108:A131" si="93">A107</f>
        <v>Bovinocultura de Produção de Leite</v>
      </c>
      <c r="B108" t="str">
        <f t="shared" ref="B108:B118" si="94">B107</f>
        <v>BPL09</v>
      </c>
      <c r="C108" t="s">
        <v>14</v>
      </c>
      <c r="D108" s="1">
        <f ca="1">E107</f>
        <v>45166</v>
      </c>
      <c r="E108" s="1">
        <f ca="1">D108+RANDBETWEEN(0,3)</f>
        <v>45169</v>
      </c>
      <c r="F108" s="1">
        <f ca="1">IF(D108&lt;Planilha2!$A$1, D108, "")</f>
        <v>45166</v>
      </c>
      <c r="G108" s="1">
        <f ca="1">IF(E108&lt;Planilha2!$A$1, E108, "")</f>
        <v>45169</v>
      </c>
      <c r="H108" t="str">
        <f ca="1">VLOOKUP(RANDBETWEEN(1, 2), Planilha2!$B$5:$I$32, 4)</f>
        <v>Ana Souza</v>
      </c>
      <c r="I108" t="s">
        <v>92</v>
      </c>
      <c r="J108">
        <f t="shared" ca="1" si="92"/>
        <v>3</v>
      </c>
      <c r="K108" t="str">
        <f t="shared" ref="K108:N118" si="95">K107</f>
        <v>1 - Bases da produção de leite</v>
      </c>
      <c r="L108" t="str">
        <f t="shared" si="95"/>
        <v>Construção rural aplicada — parte 1</v>
      </c>
      <c r="M108" t="str">
        <f t="shared" ca="1" si="95"/>
        <v>Rodrigo Lima</v>
      </c>
      <c r="N108" t="str">
        <f t="shared" ca="1" si="95"/>
        <v>CONCLUÍDA</v>
      </c>
    </row>
    <row r="109" spans="1:14" x14ac:dyDescent="0.3">
      <c r="A109" t="str">
        <f t="shared" si="93"/>
        <v>Bovinocultura de Produção de Leite</v>
      </c>
      <c r="B109" t="str">
        <f t="shared" si="94"/>
        <v>BPL09</v>
      </c>
      <c r="C109" t="s">
        <v>15</v>
      </c>
      <c r="D109" s="1">
        <f ca="1">E108</f>
        <v>45169</v>
      </c>
      <c r="E109" s="1">
        <f ca="1">D109+RANDBETWEEN(3,7)</f>
        <v>45174</v>
      </c>
      <c r="F109" s="1">
        <f ca="1">IF(D109&lt;Planilha2!$A$1, D109, "")</f>
        <v>45169</v>
      </c>
      <c r="G109" s="1">
        <f ca="1">IF(E109&lt;Planilha2!$A$1, E109, "")</f>
        <v>45174</v>
      </c>
      <c r="H109" t="str">
        <f ca="1">VLOOKUP(RANDBETWEEN(1, 3), Planilha2!$B$5:$I$32, 5)</f>
        <v>Isabela Costa</v>
      </c>
      <c r="I109" t="s">
        <v>93</v>
      </c>
      <c r="J109">
        <f t="shared" ca="1" si="92"/>
        <v>5</v>
      </c>
      <c r="K109" t="str">
        <f t="shared" ref="K109:N109" si="96">K108</f>
        <v>1 - Bases da produção de leite</v>
      </c>
      <c r="L109" t="str">
        <f t="shared" si="96"/>
        <v>Construção rural aplicada — parte 1</v>
      </c>
      <c r="M109" t="str">
        <f t="shared" ca="1" si="96"/>
        <v>Rodrigo Lima</v>
      </c>
      <c r="N109" t="str">
        <f t="shared" ca="1" si="95"/>
        <v>CONCLUÍDA</v>
      </c>
    </row>
    <row r="110" spans="1:14" x14ac:dyDescent="0.3">
      <c r="A110" t="str">
        <f t="shared" si="93"/>
        <v>Bovinocultura de Produção de Leite</v>
      </c>
      <c r="B110" t="str">
        <f t="shared" si="94"/>
        <v>BPL09</v>
      </c>
      <c r="C110" t="s">
        <v>16</v>
      </c>
      <c r="D110" s="1">
        <f ca="1">E109</f>
        <v>45174</v>
      </c>
      <c r="E110" s="1">
        <f ca="1">D110+RANDBETWEEN(0,3)</f>
        <v>45176</v>
      </c>
      <c r="F110" s="1">
        <f ca="1">IF(D110&lt;Planilha2!$A$1, D110, "")</f>
        <v>45174</v>
      </c>
      <c r="G110" s="1">
        <f ca="1">IF(E110&lt;Planilha2!$A$1, E110, "")</f>
        <v>45176</v>
      </c>
      <c r="H110" t="str">
        <f ca="1">H107</f>
        <v>Carlos Pereira</v>
      </c>
      <c r="I110" t="s">
        <v>91</v>
      </c>
      <c r="J110">
        <f t="shared" ca="1" si="92"/>
        <v>2</v>
      </c>
      <c r="K110" t="str">
        <f t="shared" ref="K110:N110" si="97">K109</f>
        <v>1 - Bases da produção de leite</v>
      </c>
      <c r="L110" t="str">
        <f t="shared" si="97"/>
        <v>Construção rural aplicada — parte 1</v>
      </c>
      <c r="M110" t="str">
        <f t="shared" ca="1" si="97"/>
        <v>Rodrigo Lima</v>
      </c>
      <c r="N110" t="str">
        <f t="shared" ca="1" si="95"/>
        <v>CONCLUÍDA</v>
      </c>
    </row>
    <row r="111" spans="1:14" x14ac:dyDescent="0.3">
      <c r="A111" t="str">
        <f t="shared" si="93"/>
        <v>Bovinocultura de Produção de Leite</v>
      </c>
      <c r="B111" t="str">
        <f t="shared" si="94"/>
        <v>BPL09</v>
      </c>
      <c r="C111" t="s">
        <v>17</v>
      </c>
      <c r="D111" s="1">
        <f ca="1">E110</f>
        <v>45176</v>
      </c>
      <c r="E111" s="1">
        <f ca="1">D111+RANDBETWEEN(1,5)</f>
        <v>45179</v>
      </c>
      <c r="F111" s="1">
        <f ca="1">IF(D111&lt;Planilha2!$A$1, D111, "")</f>
        <v>45176</v>
      </c>
      <c r="G111" s="1">
        <f ca="1">IF(E111&lt;Planilha2!$A$1, E111, "")</f>
        <v>45179</v>
      </c>
      <c r="H111" t="str">
        <f ca="1">VLOOKUP(RANDBETWEEN(1, 3), Planilha2!$B$5:$I$32, 6)</f>
        <v>Mariana Alves</v>
      </c>
      <c r="I111" t="s">
        <v>95</v>
      </c>
      <c r="J111">
        <f t="shared" ca="1" si="92"/>
        <v>3</v>
      </c>
      <c r="K111" t="str">
        <f t="shared" ref="K111:N111" si="98">K110</f>
        <v>1 - Bases da produção de leite</v>
      </c>
      <c r="L111" t="str">
        <f t="shared" si="98"/>
        <v>Construção rural aplicada — parte 1</v>
      </c>
      <c r="M111" t="str">
        <f t="shared" ca="1" si="98"/>
        <v>Rodrigo Lima</v>
      </c>
      <c r="N111" t="str">
        <f t="shared" ca="1" si="95"/>
        <v>CONCLUÍDA</v>
      </c>
    </row>
    <row r="112" spans="1:14" x14ac:dyDescent="0.3">
      <c r="A112" t="str">
        <f t="shared" si="93"/>
        <v>Bovinocultura de Produção de Leite</v>
      </c>
      <c r="B112" t="str">
        <f t="shared" si="94"/>
        <v>BPL09</v>
      </c>
      <c r="C112" t="s">
        <v>18</v>
      </c>
      <c r="D112" s="1">
        <f ca="1">E106+RANDBETWEEN(3,14)</f>
        <v>45170</v>
      </c>
      <c r="E112" s="1">
        <f ca="1">D112</f>
        <v>45170</v>
      </c>
      <c r="F112" s="1">
        <f ca="1">IF(D112&lt;Planilha2!$A$1, D112, "")</f>
        <v>45170</v>
      </c>
      <c r="G112" s="1">
        <f ca="1">IF(E112&lt;Planilha2!$A$1, E112, "")</f>
        <v>45170</v>
      </c>
      <c r="H112" t="str">
        <f ca="1">VLOOKUP(RANDBETWEEN(1, 2), Planilha2!$B$5:$I$32, 7)</f>
        <v>Felipe Ribeiro</v>
      </c>
      <c r="I112" t="s">
        <v>96</v>
      </c>
      <c r="J112">
        <f t="shared" ca="1" si="92"/>
        <v>0</v>
      </c>
      <c r="K112" t="str">
        <f t="shared" ref="K112:N112" si="99">K111</f>
        <v>1 - Bases da produção de leite</v>
      </c>
      <c r="L112" t="str">
        <f t="shared" si="99"/>
        <v>Construção rural aplicada — parte 1</v>
      </c>
      <c r="M112" t="str">
        <f t="shared" ca="1" si="99"/>
        <v>Rodrigo Lima</v>
      </c>
      <c r="N112" t="str">
        <f t="shared" ca="1" si="95"/>
        <v>CONCLUÍDA</v>
      </c>
    </row>
    <row r="113" spans="1:14" x14ac:dyDescent="0.3">
      <c r="A113" t="str">
        <f t="shared" si="93"/>
        <v>Bovinocultura de Produção de Leite</v>
      </c>
      <c r="B113" t="str">
        <f t="shared" si="94"/>
        <v>BPL09</v>
      </c>
      <c r="C113" t="s">
        <v>19</v>
      </c>
      <c r="D113" s="1">
        <f ca="1">E112+RANDBETWEEN(7,21)</f>
        <v>45181</v>
      </c>
      <c r="E113" s="1">
        <f ca="1">D113+RANDBETWEEN(1,3)</f>
        <v>45184</v>
      </c>
      <c r="F113" s="1">
        <f ca="1">IF(D113&lt;Planilha2!$A$1, D113, "")</f>
        <v>45181</v>
      </c>
      <c r="G113" s="1">
        <f ca="1">IF(E113&lt;Planilha2!$A$1, E113, "")</f>
        <v>45184</v>
      </c>
      <c r="H113" t="str">
        <f ca="1">VLOOKUP(RANDBETWEEN(1, 3), Planilha2!$B$5:$I$32, 8)</f>
        <v>Larissa Martins</v>
      </c>
      <c r="I113" t="s">
        <v>94</v>
      </c>
      <c r="J113">
        <f t="shared" ca="1" si="92"/>
        <v>3</v>
      </c>
      <c r="K113" t="str">
        <f t="shared" ref="K113:N113" si="100">K112</f>
        <v>1 - Bases da produção de leite</v>
      </c>
      <c r="L113" t="str">
        <f t="shared" si="100"/>
        <v>Construção rural aplicada — parte 1</v>
      </c>
      <c r="M113" t="str">
        <f t="shared" ca="1" si="100"/>
        <v>Rodrigo Lima</v>
      </c>
      <c r="N113" t="str">
        <f t="shared" ca="1" si="95"/>
        <v>CONCLUÍDA</v>
      </c>
    </row>
    <row r="114" spans="1:14" x14ac:dyDescent="0.3">
      <c r="A114" t="str">
        <f t="shared" si="93"/>
        <v>Bovinocultura de Produção de Leite</v>
      </c>
      <c r="B114" t="str">
        <f t="shared" si="94"/>
        <v>BPL09</v>
      </c>
      <c r="C114" t="s">
        <v>20</v>
      </c>
      <c r="D114" s="1">
        <f ca="1">E113</f>
        <v>45184</v>
      </c>
      <c r="E114" s="1">
        <f ca="1">D114+RANDBETWEEN(1,3)</f>
        <v>45187</v>
      </c>
      <c r="F114" s="1">
        <f ca="1">IF(D114&lt;Planilha2!$A$1, D114, "")</f>
        <v>45184</v>
      </c>
      <c r="G114" s="1">
        <f ca="1">IF(E114&lt;Planilha2!$A$1, E114, "")</f>
        <v>45187</v>
      </c>
      <c r="H114" t="str">
        <f ca="1">H110</f>
        <v>Carlos Pereira</v>
      </c>
      <c r="I114" t="s">
        <v>91</v>
      </c>
      <c r="J114">
        <f t="shared" ca="1" si="92"/>
        <v>3</v>
      </c>
      <c r="K114" t="str">
        <f t="shared" ref="K114:N114" si="101">K113</f>
        <v>1 - Bases da produção de leite</v>
      </c>
      <c r="L114" t="str">
        <f t="shared" si="101"/>
        <v>Construção rural aplicada — parte 1</v>
      </c>
      <c r="M114" t="str">
        <f t="shared" ca="1" si="101"/>
        <v>Rodrigo Lima</v>
      </c>
      <c r="N114" t="str">
        <f t="shared" ca="1" si="95"/>
        <v>CONCLUÍDA</v>
      </c>
    </row>
    <row r="115" spans="1:14" x14ac:dyDescent="0.3">
      <c r="A115" t="str">
        <f t="shared" si="93"/>
        <v>Bovinocultura de Produção de Leite</v>
      </c>
      <c r="B115" t="str">
        <f t="shared" si="94"/>
        <v>BPL09</v>
      </c>
      <c r="C115" t="s">
        <v>21</v>
      </c>
      <c r="D115" s="1">
        <f ca="1">E114</f>
        <v>45187</v>
      </c>
      <c r="E115" s="1">
        <f ca="1">D115+RANDBETWEEN(0,3)</f>
        <v>45188</v>
      </c>
      <c r="F115" s="1">
        <f ca="1">IF(D115&lt;Planilha2!$A$1, D115, "")</f>
        <v>45187</v>
      </c>
      <c r="G115" s="1">
        <f ca="1">IF(E115&lt;Planilha2!$A$1, E115, "")</f>
        <v>45188</v>
      </c>
      <c r="H115" t="str">
        <f ca="1">H113</f>
        <v>Larissa Martins</v>
      </c>
      <c r="I115" t="s">
        <v>94</v>
      </c>
      <c r="J115">
        <f t="shared" ca="1" si="92"/>
        <v>1</v>
      </c>
      <c r="K115" t="str">
        <f t="shared" ref="K115:N115" si="102">K114</f>
        <v>1 - Bases da produção de leite</v>
      </c>
      <c r="L115" t="str">
        <f t="shared" si="102"/>
        <v>Construção rural aplicada — parte 1</v>
      </c>
      <c r="M115" t="str">
        <f t="shared" ca="1" si="102"/>
        <v>Rodrigo Lima</v>
      </c>
      <c r="N115" t="str">
        <f t="shared" ca="1" si="95"/>
        <v>CONCLUÍDA</v>
      </c>
    </row>
    <row r="116" spans="1:14" x14ac:dyDescent="0.3">
      <c r="A116" t="str">
        <f t="shared" si="93"/>
        <v>Bovinocultura de Produção de Leite</v>
      </c>
      <c r="B116" t="str">
        <f t="shared" si="94"/>
        <v>BPL09</v>
      </c>
      <c r="C116" t="s">
        <v>22</v>
      </c>
      <c r="D116" s="1">
        <f ca="1">E115</f>
        <v>45188</v>
      </c>
      <c r="E116" s="1">
        <f ca="1">D116+RANDBETWEEN(0,3)</f>
        <v>45191</v>
      </c>
      <c r="F116" s="1">
        <f ca="1">IF(D116&lt;Planilha2!$A$1, D116, "")</f>
        <v>45188</v>
      </c>
      <c r="G116" s="1">
        <f ca="1">IF(E116&lt;Planilha2!$A$1, E116, "")</f>
        <v>45191</v>
      </c>
      <c r="H116" t="str">
        <f ca="1">H114</f>
        <v>Carlos Pereira</v>
      </c>
      <c r="I116" t="s">
        <v>91</v>
      </c>
      <c r="J116">
        <f t="shared" ca="1" si="92"/>
        <v>3</v>
      </c>
      <c r="K116" t="str">
        <f t="shared" ref="K116:N116" si="103">K115</f>
        <v>1 - Bases da produção de leite</v>
      </c>
      <c r="L116" t="str">
        <f t="shared" si="103"/>
        <v>Construção rural aplicada — parte 1</v>
      </c>
      <c r="M116" t="str">
        <f t="shared" ca="1" si="103"/>
        <v>Rodrigo Lima</v>
      </c>
      <c r="N116" t="str">
        <f t="shared" ca="1" si="95"/>
        <v>CONCLUÍDA</v>
      </c>
    </row>
    <row r="117" spans="1:14" x14ac:dyDescent="0.3">
      <c r="A117" t="str">
        <f t="shared" si="93"/>
        <v>Bovinocultura de Produção de Leite</v>
      </c>
      <c r="B117" t="str">
        <f t="shared" si="94"/>
        <v>BPL09</v>
      </c>
      <c r="C117" t="s">
        <v>23</v>
      </c>
      <c r="D117" s="1">
        <f ca="1">E116</f>
        <v>45191</v>
      </c>
      <c r="E117" s="1">
        <f ca="1">D117+RANDBETWEEN(1,3)</f>
        <v>45194</v>
      </c>
      <c r="F117" s="1">
        <f ca="1">IF(D117&lt;Planilha2!$A$1, D117, "")</f>
        <v>45191</v>
      </c>
      <c r="G117" s="1">
        <f ca="1">IF(E117&lt;Planilha2!$A$1, E117, "")</f>
        <v>45194</v>
      </c>
      <c r="H117" t="str">
        <f ca="1">H111</f>
        <v>Mariana Alves</v>
      </c>
      <c r="I117" t="s">
        <v>95</v>
      </c>
      <c r="J117">
        <f t="shared" ca="1" si="92"/>
        <v>3</v>
      </c>
      <c r="K117" t="str">
        <f t="shared" ref="K117:N117" si="104">K116</f>
        <v>1 - Bases da produção de leite</v>
      </c>
      <c r="L117" t="str">
        <f t="shared" si="104"/>
        <v>Construção rural aplicada — parte 1</v>
      </c>
      <c r="M117" t="str">
        <f t="shared" ca="1" si="104"/>
        <v>Rodrigo Lima</v>
      </c>
      <c r="N117" t="str">
        <f t="shared" ca="1" si="95"/>
        <v>CONCLUÍDA</v>
      </c>
    </row>
    <row r="118" spans="1:14" x14ac:dyDescent="0.3">
      <c r="A118" t="str">
        <f t="shared" si="93"/>
        <v>Bovinocultura de Produção de Leite</v>
      </c>
      <c r="B118" t="str">
        <f t="shared" si="94"/>
        <v>BPL09</v>
      </c>
      <c r="C118" t="s">
        <v>24</v>
      </c>
      <c r="D118" s="1">
        <f ca="1">E117</f>
        <v>45194</v>
      </c>
      <c r="E118" s="1">
        <f ca="1">D118+RANDBETWEEN(0,3)</f>
        <v>45196</v>
      </c>
      <c r="F118" s="1">
        <f ca="1">IF(D118&lt;Planilha2!$A$1, D118, "")</f>
        <v>45194</v>
      </c>
      <c r="G118" s="1">
        <f ca="1">IF(E118&lt;Planilha2!$A$1, E118, "")</f>
        <v>45196</v>
      </c>
      <c r="H118" t="str">
        <f ca="1">H116</f>
        <v>Carlos Pereira</v>
      </c>
      <c r="I118" t="s">
        <v>91</v>
      </c>
      <c r="J118">
        <f t="shared" ca="1" si="92"/>
        <v>2</v>
      </c>
      <c r="K118" t="str">
        <f t="shared" ref="K118:N118" si="105">K117</f>
        <v>1 - Bases da produção de leite</v>
      </c>
      <c r="L118" t="str">
        <f t="shared" si="105"/>
        <v>Construção rural aplicada — parte 1</v>
      </c>
      <c r="M118" t="str">
        <f t="shared" ca="1" si="105"/>
        <v>Rodrigo Lima</v>
      </c>
      <c r="N118" t="str">
        <f t="shared" ca="1" si="95"/>
        <v>CONCLUÍDA</v>
      </c>
    </row>
    <row r="119" spans="1:14" x14ac:dyDescent="0.3">
      <c r="A119" t="str">
        <f t="shared" si="93"/>
        <v>Bovinocultura de Produção de Leite</v>
      </c>
      <c r="B119" t="s">
        <v>176</v>
      </c>
      <c r="C119" t="s">
        <v>12</v>
      </c>
      <c r="D119" s="1">
        <f ca="1">E106+14</f>
        <v>45179</v>
      </c>
      <c r="E119" s="1">
        <f ca="1">D119+RANDBETWEEN(7,14)</f>
        <v>45191</v>
      </c>
      <c r="F119" s="1">
        <f ca="1">IF(D119&lt;Planilha2!$A$1, D119, "")</f>
        <v>45179</v>
      </c>
      <c r="G119" s="1">
        <f ca="1">IF(E119&lt;Planilha2!$A$1, E119, "")</f>
        <v>45191</v>
      </c>
      <c r="H119" t="str">
        <f ca="1">H106</f>
        <v>Rodrigo Lima</v>
      </c>
      <c r="I119" t="s">
        <v>8</v>
      </c>
      <c r="J119">
        <f ca="1">E119-D119</f>
        <v>12</v>
      </c>
      <c r="K119" t="str">
        <f t="shared" ref="K119" si="106">K118</f>
        <v>1 - Bases da produção de leite</v>
      </c>
      <c r="L119" t="s">
        <v>178</v>
      </c>
      <c r="M119" t="str">
        <f ca="1">H119</f>
        <v>Rodrigo Lima</v>
      </c>
      <c r="N119" t="str" cm="1">
        <f t="array" aca="1" ref="N119" ca="1">_xlfn.IFS(COUNTBLANK(G119:G131)=13,"PENDENTE", COUNTBLANK(G119:G131)&gt;0,"EM ANDAMENTO", COUNTBLANK(G119:G131)=0,"CONCLUÍDA")</f>
        <v>CONCLUÍDA</v>
      </c>
    </row>
    <row r="120" spans="1:14" x14ac:dyDescent="0.3">
      <c r="A120" t="str">
        <f t="shared" si="93"/>
        <v>Bovinocultura de Produção de Leite</v>
      </c>
      <c r="B120" t="str">
        <f>B119</f>
        <v>BPL10</v>
      </c>
      <c r="C120" t="s">
        <v>13</v>
      </c>
      <c r="D120" s="1">
        <f ca="1">E119</f>
        <v>45191</v>
      </c>
      <c r="E120" s="1">
        <f ca="1">D120+RANDBETWEEN(1,4)</f>
        <v>45194</v>
      </c>
      <c r="F120" s="1">
        <f ca="1">IF(D120&lt;Planilha2!$A$1, D120, "")</f>
        <v>45191</v>
      </c>
      <c r="G120" s="1">
        <f ca="1">IF(E120&lt;Planilha2!$A$1, E120, "")</f>
        <v>45194</v>
      </c>
      <c r="H120" t="str">
        <f ca="1">H107</f>
        <v>Carlos Pereira</v>
      </c>
      <c r="I120" t="s">
        <v>91</v>
      </c>
      <c r="J120">
        <f t="shared" ref="J120:J131" ca="1" si="107">E120-D120</f>
        <v>3</v>
      </c>
      <c r="K120" t="str">
        <f t="shared" ref="K120" si="108">K119</f>
        <v>1 - Bases da produção de leite</v>
      </c>
      <c r="L120" t="str">
        <f>L119</f>
        <v>Construção rural aplicada — parte 2</v>
      </c>
      <c r="M120" t="str">
        <f ca="1">M119</f>
        <v>Rodrigo Lima</v>
      </c>
      <c r="N120" t="str">
        <f ca="1">N119</f>
        <v>CONCLUÍDA</v>
      </c>
    </row>
    <row r="121" spans="1:14" x14ac:dyDescent="0.3">
      <c r="A121" t="str">
        <f t="shared" si="93"/>
        <v>Bovinocultura de Produção de Leite</v>
      </c>
      <c r="B121" t="str">
        <f t="shared" ref="B121:B131" si="109">B120</f>
        <v>BPL10</v>
      </c>
      <c r="C121" t="s">
        <v>14</v>
      </c>
      <c r="D121" s="1">
        <f ca="1">E120</f>
        <v>45194</v>
      </c>
      <c r="E121" s="1">
        <f ca="1">D121+RANDBETWEEN(0,3)</f>
        <v>45195</v>
      </c>
      <c r="F121" s="1">
        <f ca="1">IF(D121&lt;Planilha2!$A$1, D121, "")</f>
        <v>45194</v>
      </c>
      <c r="G121" s="1">
        <f ca="1">IF(E121&lt;Planilha2!$A$1, E121, "")</f>
        <v>45195</v>
      </c>
      <c r="H121" t="str">
        <f ca="1">VLOOKUP(RANDBETWEEN(1, 2), Planilha2!$B$5:$I$32, 4)</f>
        <v>Pedro Rodrigues</v>
      </c>
      <c r="I121" t="s">
        <v>92</v>
      </c>
      <c r="J121">
        <f t="shared" ca="1" si="107"/>
        <v>1</v>
      </c>
      <c r="K121" t="str">
        <f t="shared" ref="K121:N131" si="110">K120</f>
        <v>1 - Bases da produção de leite</v>
      </c>
      <c r="L121" t="str">
        <f t="shared" si="110"/>
        <v>Construção rural aplicada — parte 2</v>
      </c>
      <c r="M121" t="str">
        <f t="shared" ca="1" si="110"/>
        <v>Rodrigo Lima</v>
      </c>
      <c r="N121" t="str">
        <f t="shared" ca="1" si="110"/>
        <v>CONCLUÍDA</v>
      </c>
    </row>
    <row r="122" spans="1:14" x14ac:dyDescent="0.3">
      <c r="A122" t="str">
        <f t="shared" si="93"/>
        <v>Bovinocultura de Produção de Leite</v>
      </c>
      <c r="B122" t="str">
        <f t="shared" si="109"/>
        <v>BPL10</v>
      </c>
      <c r="C122" t="s">
        <v>15</v>
      </c>
      <c r="D122" s="1">
        <f ca="1">E121</f>
        <v>45195</v>
      </c>
      <c r="E122" s="1">
        <f ca="1">D122+RANDBETWEEN(3,7)</f>
        <v>45199</v>
      </c>
      <c r="F122" s="1">
        <f ca="1">IF(D122&lt;Planilha2!$A$1, D122, "")</f>
        <v>45195</v>
      </c>
      <c r="G122" s="1">
        <f ca="1">IF(E122&lt;Planilha2!$A$1, E122, "")</f>
        <v>45199</v>
      </c>
      <c r="H122" t="str">
        <f ca="1">VLOOKUP(RANDBETWEEN(1, 3), Planilha2!$B$5:$I$32, 5)</f>
        <v>Fernanda Almeida</v>
      </c>
      <c r="I122" t="s">
        <v>93</v>
      </c>
      <c r="J122">
        <f t="shared" ca="1" si="107"/>
        <v>4</v>
      </c>
      <c r="K122" t="str">
        <f t="shared" ref="K122:N122" si="111">K121</f>
        <v>1 - Bases da produção de leite</v>
      </c>
      <c r="L122" t="str">
        <f t="shared" si="111"/>
        <v>Construção rural aplicada — parte 2</v>
      </c>
      <c r="M122" t="str">
        <f t="shared" ca="1" si="111"/>
        <v>Rodrigo Lima</v>
      </c>
      <c r="N122" t="str">
        <f t="shared" ca="1" si="110"/>
        <v>CONCLUÍDA</v>
      </c>
    </row>
    <row r="123" spans="1:14" x14ac:dyDescent="0.3">
      <c r="A123" t="str">
        <f t="shared" si="93"/>
        <v>Bovinocultura de Produção de Leite</v>
      </c>
      <c r="B123" t="str">
        <f t="shared" si="109"/>
        <v>BPL10</v>
      </c>
      <c r="C123" t="s">
        <v>16</v>
      </c>
      <c r="D123" s="1">
        <f ca="1">E122</f>
        <v>45199</v>
      </c>
      <c r="E123" s="1">
        <f ca="1">D123+RANDBETWEEN(0,3)</f>
        <v>45200</v>
      </c>
      <c r="F123" s="1">
        <f ca="1">IF(D123&lt;Planilha2!$A$1, D123, "")</f>
        <v>45199</v>
      </c>
      <c r="G123" s="1">
        <f ca="1">IF(E123&lt;Planilha2!$A$1, E123, "")</f>
        <v>45200</v>
      </c>
      <c r="H123" t="str">
        <f ca="1">H120</f>
        <v>Carlos Pereira</v>
      </c>
      <c r="I123" t="s">
        <v>91</v>
      </c>
      <c r="J123">
        <f t="shared" ca="1" si="107"/>
        <v>1</v>
      </c>
      <c r="K123" t="str">
        <f t="shared" ref="K123:N123" si="112">K122</f>
        <v>1 - Bases da produção de leite</v>
      </c>
      <c r="L123" t="str">
        <f t="shared" si="112"/>
        <v>Construção rural aplicada — parte 2</v>
      </c>
      <c r="M123" t="str">
        <f t="shared" ca="1" si="112"/>
        <v>Rodrigo Lima</v>
      </c>
      <c r="N123" t="str">
        <f t="shared" ca="1" si="110"/>
        <v>CONCLUÍDA</v>
      </c>
    </row>
    <row r="124" spans="1:14" x14ac:dyDescent="0.3">
      <c r="A124" t="str">
        <f t="shared" si="93"/>
        <v>Bovinocultura de Produção de Leite</v>
      </c>
      <c r="B124" t="str">
        <f t="shared" si="109"/>
        <v>BPL10</v>
      </c>
      <c r="C124" t="s">
        <v>17</v>
      </c>
      <c r="D124" s="1">
        <f ca="1">E123</f>
        <v>45200</v>
      </c>
      <c r="E124" s="1">
        <f ca="1">D124+RANDBETWEEN(1,5)</f>
        <v>45203</v>
      </c>
      <c r="F124" s="1">
        <f ca="1">IF(D124&lt;Planilha2!$A$1, D124, "")</f>
        <v>45200</v>
      </c>
      <c r="G124" s="1">
        <f ca="1">IF(E124&lt;Planilha2!$A$1, E124, "")</f>
        <v>45203</v>
      </c>
      <c r="H124" t="str">
        <f ca="1">VLOOKUP(RANDBETWEEN(1, 3), Planilha2!$B$5:$I$32, 6)</f>
        <v>Mariana Alves</v>
      </c>
      <c r="I124" t="s">
        <v>95</v>
      </c>
      <c r="J124">
        <f t="shared" ca="1" si="107"/>
        <v>3</v>
      </c>
      <c r="K124" t="str">
        <f t="shared" ref="K124:N124" si="113">K123</f>
        <v>1 - Bases da produção de leite</v>
      </c>
      <c r="L124" t="str">
        <f t="shared" si="113"/>
        <v>Construção rural aplicada — parte 2</v>
      </c>
      <c r="M124" t="str">
        <f t="shared" ca="1" si="113"/>
        <v>Rodrigo Lima</v>
      </c>
      <c r="N124" t="str">
        <f t="shared" ca="1" si="110"/>
        <v>CONCLUÍDA</v>
      </c>
    </row>
    <row r="125" spans="1:14" x14ac:dyDescent="0.3">
      <c r="A125" t="str">
        <f t="shared" si="93"/>
        <v>Bovinocultura de Produção de Leite</v>
      </c>
      <c r="B125" t="str">
        <f t="shared" si="109"/>
        <v>BPL10</v>
      </c>
      <c r="C125" t="s">
        <v>18</v>
      </c>
      <c r="D125" s="1">
        <f ca="1">E119+RANDBETWEEN(3,14)</f>
        <v>45203</v>
      </c>
      <c r="E125" s="1">
        <f ca="1">D125</f>
        <v>45203</v>
      </c>
      <c r="F125" s="1">
        <f ca="1">IF(D125&lt;Planilha2!$A$1, D125, "")</f>
        <v>45203</v>
      </c>
      <c r="G125" s="1">
        <f ca="1">IF(E125&lt;Planilha2!$A$1, E125, "")</f>
        <v>45203</v>
      </c>
      <c r="H125" t="str">
        <f ca="1">VLOOKUP(RANDBETWEEN(1, 2), Planilha2!$B$5:$I$32, 7)</f>
        <v>Felipe Ribeiro</v>
      </c>
      <c r="I125" t="s">
        <v>96</v>
      </c>
      <c r="J125">
        <f t="shared" ca="1" si="107"/>
        <v>0</v>
      </c>
      <c r="K125" t="str">
        <f t="shared" ref="K125:N125" si="114">K124</f>
        <v>1 - Bases da produção de leite</v>
      </c>
      <c r="L125" t="str">
        <f t="shared" si="114"/>
        <v>Construção rural aplicada — parte 2</v>
      </c>
      <c r="M125" t="str">
        <f t="shared" ca="1" si="114"/>
        <v>Rodrigo Lima</v>
      </c>
      <c r="N125" t="str">
        <f t="shared" ca="1" si="110"/>
        <v>CONCLUÍDA</v>
      </c>
    </row>
    <row r="126" spans="1:14" x14ac:dyDescent="0.3">
      <c r="A126" t="str">
        <f t="shared" si="93"/>
        <v>Bovinocultura de Produção de Leite</v>
      </c>
      <c r="B126" t="str">
        <f t="shared" si="109"/>
        <v>BPL10</v>
      </c>
      <c r="C126" t="s">
        <v>19</v>
      </c>
      <c r="D126" s="1">
        <f ca="1">E125+RANDBETWEEN(7,21)</f>
        <v>45216</v>
      </c>
      <c r="E126" s="1">
        <f ca="1">D126+RANDBETWEEN(1,3)</f>
        <v>45219</v>
      </c>
      <c r="F126" s="1">
        <f ca="1">IF(D126&lt;Planilha2!$A$1, D126, "")</f>
        <v>45216</v>
      </c>
      <c r="G126" s="1">
        <f ca="1">IF(E126&lt;Planilha2!$A$1, E126, "")</f>
        <v>45219</v>
      </c>
      <c r="H126" t="str">
        <f ca="1">VLOOKUP(RANDBETWEEN(1, 3), Planilha2!$B$5:$I$32, 8)</f>
        <v>Eduardo Carvalho</v>
      </c>
      <c r="I126" t="s">
        <v>94</v>
      </c>
      <c r="J126">
        <f t="shared" ca="1" si="107"/>
        <v>3</v>
      </c>
      <c r="K126" t="str">
        <f t="shared" ref="K126:N126" si="115">K125</f>
        <v>1 - Bases da produção de leite</v>
      </c>
      <c r="L126" t="str">
        <f t="shared" si="115"/>
        <v>Construção rural aplicada — parte 2</v>
      </c>
      <c r="M126" t="str">
        <f t="shared" ca="1" si="115"/>
        <v>Rodrigo Lima</v>
      </c>
      <c r="N126" t="str">
        <f t="shared" ca="1" si="110"/>
        <v>CONCLUÍDA</v>
      </c>
    </row>
    <row r="127" spans="1:14" x14ac:dyDescent="0.3">
      <c r="A127" t="str">
        <f t="shared" si="93"/>
        <v>Bovinocultura de Produção de Leite</v>
      </c>
      <c r="B127" t="str">
        <f t="shared" si="109"/>
        <v>BPL10</v>
      </c>
      <c r="C127" t="s">
        <v>20</v>
      </c>
      <c r="D127" s="1">
        <f ca="1">E126</f>
        <v>45219</v>
      </c>
      <c r="E127" s="1">
        <f ca="1">D127+RANDBETWEEN(1,3)</f>
        <v>45220</v>
      </c>
      <c r="F127" s="1">
        <f ca="1">IF(D127&lt;Planilha2!$A$1, D127, "")</f>
        <v>45219</v>
      </c>
      <c r="G127" s="1">
        <f ca="1">IF(E127&lt;Planilha2!$A$1, E127, "")</f>
        <v>45220</v>
      </c>
      <c r="H127" t="str">
        <f ca="1">H123</f>
        <v>Carlos Pereira</v>
      </c>
      <c r="I127" t="s">
        <v>91</v>
      </c>
      <c r="J127">
        <f t="shared" ca="1" si="107"/>
        <v>1</v>
      </c>
      <c r="K127" t="str">
        <f t="shared" ref="K127:N127" si="116">K126</f>
        <v>1 - Bases da produção de leite</v>
      </c>
      <c r="L127" t="str">
        <f t="shared" si="116"/>
        <v>Construção rural aplicada — parte 2</v>
      </c>
      <c r="M127" t="str">
        <f t="shared" ca="1" si="116"/>
        <v>Rodrigo Lima</v>
      </c>
      <c r="N127" t="str">
        <f t="shared" ca="1" si="110"/>
        <v>CONCLUÍDA</v>
      </c>
    </row>
    <row r="128" spans="1:14" x14ac:dyDescent="0.3">
      <c r="A128" t="str">
        <f t="shared" si="93"/>
        <v>Bovinocultura de Produção de Leite</v>
      </c>
      <c r="B128" t="str">
        <f t="shared" si="109"/>
        <v>BPL10</v>
      </c>
      <c r="C128" t="s">
        <v>21</v>
      </c>
      <c r="D128" s="1">
        <f ca="1">E127</f>
        <v>45220</v>
      </c>
      <c r="E128" s="1">
        <f ca="1">D128+RANDBETWEEN(0,3)</f>
        <v>45220</v>
      </c>
      <c r="F128" s="1">
        <f ca="1">IF(D128&lt;Planilha2!$A$1, D128, "")</f>
        <v>45220</v>
      </c>
      <c r="G128" s="1">
        <f ca="1">IF(E128&lt;Planilha2!$A$1, E128, "")</f>
        <v>45220</v>
      </c>
      <c r="H128" t="str">
        <f ca="1">H126</f>
        <v>Eduardo Carvalho</v>
      </c>
      <c r="I128" t="s">
        <v>94</v>
      </c>
      <c r="J128">
        <f t="shared" ca="1" si="107"/>
        <v>0</v>
      </c>
      <c r="K128" t="str">
        <f t="shared" ref="K128:N128" si="117">K127</f>
        <v>1 - Bases da produção de leite</v>
      </c>
      <c r="L128" t="str">
        <f t="shared" si="117"/>
        <v>Construção rural aplicada — parte 2</v>
      </c>
      <c r="M128" t="str">
        <f t="shared" ca="1" si="117"/>
        <v>Rodrigo Lima</v>
      </c>
      <c r="N128" t="str">
        <f t="shared" ca="1" si="110"/>
        <v>CONCLUÍDA</v>
      </c>
    </row>
    <row r="129" spans="1:14" x14ac:dyDescent="0.3">
      <c r="A129" t="str">
        <f t="shared" si="93"/>
        <v>Bovinocultura de Produção de Leite</v>
      </c>
      <c r="B129" t="str">
        <f t="shared" si="109"/>
        <v>BPL10</v>
      </c>
      <c r="C129" t="s">
        <v>22</v>
      </c>
      <c r="D129" s="1">
        <f ca="1">E128</f>
        <v>45220</v>
      </c>
      <c r="E129" s="1">
        <f ca="1">D129+RANDBETWEEN(0,3)</f>
        <v>45220</v>
      </c>
      <c r="F129" s="1">
        <f ca="1">IF(D129&lt;Planilha2!$A$1, D129, "")</f>
        <v>45220</v>
      </c>
      <c r="G129" s="1">
        <f ca="1">IF(E129&lt;Planilha2!$A$1, E129, "")</f>
        <v>45220</v>
      </c>
      <c r="H129" t="str">
        <f ca="1">H127</f>
        <v>Carlos Pereira</v>
      </c>
      <c r="I129" t="s">
        <v>91</v>
      </c>
      <c r="J129">
        <f t="shared" ca="1" si="107"/>
        <v>0</v>
      </c>
      <c r="K129" t="str">
        <f t="shared" ref="K129:N129" si="118">K128</f>
        <v>1 - Bases da produção de leite</v>
      </c>
      <c r="L129" t="str">
        <f t="shared" si="118"/>
        <v>Construção rural aplicada — parte 2</v>
      </c>
      <c r="M129" t="str">
        <f t="shared" ca="1" si="118"/>
        <v>Rodrigo Lima</v>
      </c>
      <c r="N129" t="str">
        <f t="shared" ca="1" si="110"/>
        <v>CONCLUÍDA</v>
      </c>
    </row>
    <row r="130" spans="1:14" x14ac:dyDescent="0.3">
      <c r="A130" t="str">
        <f t="shared" si="93"/>
        <v>Bovinocultura de Produção de Leite</v>
      </c>
      <c r="B130" t="str">
        <f t="shared" si="109"/>
        <v>BPL10</v>
      </c>
      <c r="C130" t="s">
        <v>23</v>
      </c>
      <c r="D130" s="1">
        <f ca="1">E129</f>
        <v>45220</v>
      </c>
      <c r="E130" s="1">
        <f ca="1">D130+RANDBETWEEN(1,3)</f>
        <v>45221</v>
      </c>
      <c r="F130" s="1">
        <f ca="1">IF(D130&lt;Planilha2!$A$1, D130, "")</f>
        <v>45220</v>
      </c>
      <c r="G130" s="1">
        <f ca="1">IF(E130&lt;Planilha2!$A$1, E130, "")</f>
        <v>45221</v>
      </c>
      <c r="H130" t="str">
        <f ca="1">H124</f>
        <v>Mariana Alves</v>
      </c>
      <c r="I130" t="s">
        <v>95</v>
      </c>
      <c r="J130">
        <f t="shared" ca="1" si="107"/>
        <v>1</v>
      </c>
      <c r="K130" t="str">
        <f t="shared" ref="K130:N130" si="119">K129</f>
        <v>1 - Bases da produção de leite</v>
      </c>
      <c r="L130" t="str">
        <f t="shared" si="119"/>
        <v>Construção rural aplicada — parte 2</v>
      </c>
      <c r="M130" t="str">
        <f t="shared" ca="1" si="119"/>
        <v>Rodrigo Lima</v>
      </c>
      <c r="N130" t="str">
        <f t="shared" ca="1" si="110"/>
        <v>CONCLUÍDA</v>
      </c>
    </row>
    <row r="131" spans="1:14" x14ac:dyDescent="0.3">
      <c r="A131" t="str">
        <f t="shared" si="93"/>
        <v>Bovinocultura de Produção de Leite</v>
      </c>
      <c r="B131" t="str">
        <f t="shared" si="109"/>
        <v>BPL10</v>
      </c>
      <c r="C131" t="s">
        <v>24</v>
      </c>
      <c r="D131" s="1">
        <f ca="1">E130</f>
        <v>45221</v>
      </c>
      <c r="E131" s="1">
        <f ca="1">D131+RANDBETWEEN(0,3)</f>
        <v>45221</v>
      </c>
      <c r="F131" s="1">
        <f ca="1">IF(D131&lt;Planilha2!$A$1, D131, "")</f>
        <v>45221</v>
      </c>
      <c r="G131" s="1">
        <f ca="1">IF(E131&lt;Planilha2!$A$1, E131, "")</f>
        <v>45221</v>
      </c>
      <c r="H131" t="str">
        <f ca="1">H129</f>
        <v>Carlos Pereira</v>
      </c>
      <c r="I131" t="s">
        <v>91</v>
      </c>
      <c r="J131">
        <f t="shared" ca="1" si="107"/>
        <v>0</v>
      </c>
      <c r="K131" t="str">
        <f t="shared" ref="K131:N131" si="120">K130</f>
        <v>1 - Bases da produção de leite</v>
      </c>
      <c r="L131" t="str">
        <f t="shared" si="120"/>
        <v>Construção rural aplicada — parte 2</v>
      </c>
      <c r="M131" t="str">
        <f t="shared" ca="1" si="120"/>
        <v>Rodrigo Lima</v>
      </c>
      <c r="N131" t="str">
        <f t="shared" ca="1" si="110"/>
        <v>CONCLUÍDA</v>
      </c>
    </row>
    <row r="132" spans="1:14" x14ac:dyDescent="0.3">
      <c r="A132" t="s">
        <v>162</v>
      </c>
      <c r="B132" t="s">
        <v>175</v>
      </c>
      <c r="C132" t="s">
        <v>12</v>
      </c>
      <c r="D132" s="1">
        <f ca="1">E106+RANDBETWEEN(7,14)</f>
        <v>45178</v>
      </c>
      <c r="E132" s="1">
        <f ca="1">D132+RANDBETWEEN(7,14)</f>
        <v>45185</v>
      </c>
      <c r="F132" s="1">
        <f ca="1">IF(D132&lt;Planilha2!$A$1, D132, "")</f>
        <v>45178</v>
      </c>
      <c r="G132" s="1">
        <f ca="1">IF(E132&lt;Planilha2!$A$1, E132, "")</f>
        <v>45185</v>
      </c>
      <c r="H132" t="str">
        <f ca="1">VLOOKUP(RANDBETWEEN(15, 28), Planilha2!$B$19:$I$32, 2)</f>
        <v>Aline Oliveira</v>
      </c>
      <c r="I132" t="s">
        <v>8</v>
      </c>
      <c r="J132">
        <f ca="1">E132-D132</f>
        <v>7</v>
      </c>
      <c r="K132" t="s">
        <v>179</v>
      </c>
      <c r="L132" t="s">
        <v>180</v>
      </c>
      <c r="M132" t="str">
        <f ca="1">H132</f>
        <v>Aline Oliveira</v>
      </c>
      <c r="N132" t="str" cm="1">
        <f t="array" aca="1" ref="N132" ca="1">_xlfn.IFS(COUNTBLANK(G132:G144)=13,"PENDENTE", COUNTBLANK(G132:G144)&gt;0,"EM ANDAMENTO", COUNTBLANK(G132:G144)=0,"CONCLUÍDA")</f>
        <v>CONCLUÍDA</v>
      </c>
    </row>
    <row r="133" spans="1:14" x14ac:dyDescent="0.3">
      <c r="A133" t="str">
        <f>A132</f>
        <v>Bovinocultura de Produção de Leite</v>
      </c>
      <c r="B133" t="str">
        <f>B132</f>
        <v>BPL09</v>
      </c>
      <c r="C133" t="s">
        <v>13</v>
      </c>
      <c r="D133" s="1">
        <f ca="1">E132</f>
        <v>45185</v>
      </c>
      <c r="E133" s="1">
        <f ca="1">D133+RANDBETWEEN(1,4)</f>
        <v>45186</v>
      </c>
      <c r="F133" s="1">
        <f ca="1">IF(D133&lt;Planilha2!$A$1, D133, "")</f>
        <v>45185</v>
      </c>
      <c r="G133" s="1">
        <f ca="1">IF(E133&lt;Planilha2!$A$1, E133, "")</f>
        <v>45186</v>
      </c>
      <c r="H133" t="str">
        <f ca="1">VLOOKUP(RANDBETWEEN(1, 3), Planilha2!$B$5:$I$32, 3)</f>
        <v>Carlos Pereira</v>
      </c>
      <c r="I133" t="s">
        <v>91</v>
      </c>
      <c r="J133">
        <f t="shared" ref="J133:J144" ca="1" si="121">E133-D133</f>
        <v>1</v>
      </c>
      <c r="K133" t="str">
        <f>K132</f>
        <v>2 - Produção Vegetal Aplicada</v>
      </c>
      <c r="L133" t="str">
        <f>L132</f>
        <v>Forragicultura — parte 1</v>
      </c>
      <c r="M133" t="str">
        <f ca="1">M132</f>
        <v>Aline Oliveira</v>
      </c>
      <c r="N133" t="str">
        <f ca="1">N132</f>
        <v>CONCLUÍDA</v>
      </c>
    </row>
    <row r="134" spans="1:14" x14ac:dyDescent="0.3">
      <c r="A134" t="str">
        <f t="shared" ref="A134:A157" si="122">A133</f>
        <v>Bovinocultura de Produção de Leite</v>
      </c>
      <c r="B134" t="str">
        <f t="shared" ref="B134:B144" si="123">B133</f>
        <v>BPL09</v>
      </c>
      <c r="C134" t="s">
        <v>14</v>
      </c>
      <c r="D134" s="1">
        <f ca="1">E133</f>
        <v>45186</v>
      </c>
      <c r="E134" s="1">
        <f ca="1">D134+RANDBETWEEN(0,3)</f>
        <v>45189</v>
      </c>
      <c r="F134" s="1">
        <f ca="1">IF(D134&lt;Planilha2!$A$1, D134, "")</f>
        <v>45186</v>
      </c>
      <c r="G134" s="1">
        <f ca="1">IF(E134&lt;Planilha2!$A$1, E134, "")</f>
        <v>45189</v>
      </c>
      <c r="H134" t="str">
        <f ca="1">VLOOKUP(RANDBETWEEN(1, 2), Planilha2!$B$5:$I$32, 4)</f>
        <v>Ana Souza</v>
      </c>
      <c r="I134" t="s">
        <v>92</v>
      </c>
      <c r="J134">
        <f t="shared" ca="1" si="121"/>
        <v>3</v>
      </c>
      <c r="K134" t="str">
        <f t="shared" ref="K134:N144" si="124">K133</f>
        <v>2 - Produção Vegetal Aplicada</v>
      </c>
      <c r="L134" t="str">
        <f t="shared" si="124"/>
        <v>Forragicultura — parte 1</v>
      </c>
      <c r="M134" t="str">
        <f t="shared" ca="1" si="124"/>
        <v>Aline Oliveira</v>
      </c>
      <c r="N134" t="str">
        <f t="shared" ca="1" si="124"/>
        <v>CONCLUÍDA</v>
      </c>
    </row>
    <row r="135" spans="1:14" x14ac:dyDescent="0.3">
      <c r="A135" t="str">
        <f t="shared" si="122"/>
        <v>Bovinocultura de Produção de Leite</v>
      </c>
      <c r="B135" t="str">
        <f t="shared" si="123"/>
        <v>BPL09</v>
      </c>
      <c r="C135" t="s">
        <v>15</v>
      </c>
      <c r="D135" s="1">
        <f ca="1">E134</f>
        <v>45189</v>
      </c>
      <c r="E135" s="1">
        <f ca="1">D135+RANDBETWEEN(3,7)</f>
        <v>45193</v>
      </c>
      <c r="F135" s="1">
        <f ca="1">IF(D135&lt;Planilha2!$A$1, D135, "")</f>
        <v>45189</v>
      </c>
      <c r="G135" s="1">
        <f ca="1">IF(E135&lt;Planilha2!$A$1, E135, "")</f>
        <v>45193</v>
      </c>
      <c r="H135" t="str">
        <f ca="1">VLOOKUP(RANDBETWEEN(1, 3), Planilha2!$B$5:$I$32, 5)</f>
        <v>Fernanda Almeida</v>
      </c>
      <c r="I135" t="s">
        <v>93</v>
      </c>
      <c r="J135">
        <f t="shared" ca="1" si="121"/>
        <v>4</v>
      </c>
      <c r="K135" t="str">
        <f t="shared" ref="K135:N135" si="125">K134</f>
        <v>2 - Produção Vegetal Aplicada</v>
      </c>
      <c r="L135" t="str">
        <f t="shared" si="125"/>
        <v>Forragicultura — parte 1</v>
      </c>
      <c r="M135" t="str">
        <f t="shared" ca="1" si="125"/>
        <v>Aline Oliveira</v>
      </c>
      <c r="N135" t="str">
        <f t="shared" ca="1" si="124"/>
        <v>CONCLUÍDA</v>
      </c>
    </row>
    <row r="136" spans="1:14" x14ac:dyDescent="0.3">
      <c r="A136" t="str">
        <f t="shared" si="122"/>
        <v>Bovinocultura de Produção de Leite</v>
      </c>
      <c r="B136" t="str">
        <f t="shared" si="123"/>
        <v>BPL09</v>
      </c>
      <c r="C136" t="s">
        <v>16</v>
      </c>
      <c r="D136" s="1">
        <f ca="1">E135</f>
        <v>45193</v>
      </c>
      <c r="E136" s="1">
        <f ca="1">D136+RANDBETWEEN(0,3)</f>
        <v>45194</v>
      </c>
      <c r="F136" s="1">
        <f ca="1">IF(D136&lt;Planilha2!$A$1, D136, "")</f>
        <v>45193</v>
      </c>
      <c r="G136" s="1">
        <f ca="1">IF(E136&lt;Planilha2!$A$1, E136, "")</f>
        <v>45194</v>
      </c>
      <c r="H136" t="str">
        <f ca="1">H133</f>
        <v>Carlos Pereira</v>
      </c>
      <c r="I136" t="s">
        <v>91</v>
      </c>
      <c r="J136">
        <f t="shared" ca="1" si="121"/>
        <v>1</v>
      </c>
      <c r="K136" t="str">
        <f t="shared" ref="K136:N136" si="126">K135</f>
        <v>2 - Produção Vegetal Aplicada</v>
      </c>
      <c r="L136" t="str">
        <f t="shared" si="126"/>
        <v>Forragicultura — parte 1</v>
      </c>
      <c r="M136" t="str">
        <f t="shared" ca="1" si="126"/>
        <v>Aline Oliveira</v>
      </c>
      <c r="N136" t="str">
        <f t="shared" ca="1" si="124"/>
        <v>CONCLUÍDA</v>
      </c>
    </row>
    <row r="137" spans="1:14" x14ac:dyDescent="0.3">
      <c r="A137" t="str">
        <f t="shared" si="122"/>
        <v>Bovinocultura de Produção de Leite</v>
      </c>
      <c r="B137" t="str">
        <f t="shared" si="123"/>
        <v>BPL09</v>
      </c>
      <c r="C137" t="s">
        <v>17</v>
      </c>
      <c r="D137" s="1">
        <f ca="1">E136</f>
        <v>45194</v>
      </c>
      <c r="E137" s="1">
        <f ca="1">D137+RANDBETWEEN(1,5)</f>
        <v>45198</v>
      </c>
      <c r="F137" s="1">
        <f ca="1">IF(D137&lt;Planilha2!$A$1, D137, "")</f>
        <v>45194</v>
      </c>
      <c r="G137" s="1">
        <f ca="1">IF(E137&lt;Planilha2!$A$1, E137, "")</f>
        <v>45198</v>
      </c>
      <c r="H137" t="str">
        <f ca="1">VLOOKUP(RANDBETWEEN(1, 3), Planilha2!$B$5:$I$32, 6)</f>
        <v>Mariana Alves</v>
      </c>
      <c r="I137" t="s">
        <v>95</v>
      </c>
      <c r="J137">
        <f t="shared" ca="1" si="121"/>
        <v>4</v>
      </c>
      <c r="K137" t="str">
        <f t="shared" ref="K137:N137" si="127">K136</f>
        <v>2 - Produção Vegetal Aplicada</v>
      </c>
      <c r="L137" t="str">
        <f t="shared" si="127"/>
        <v>Forragicultura — parte 1</v>
      </c>
      <c r="M137" t="str">
        <f t="shared" ca="1" si="127"/>
        <v>Aline Oliveira</v>
      </c>
      <c r="N137" t="str">
        <f t="shared" ca="1" si="124"/>
        <v>CONCLUÍDA</v>
      </c>
    </row>
    <row r="138" spans="1:14" x14ac:dyDescent="0.3">
      <c r="A138" t="str">
        <f t="shared" si="122"/>
        <v>Bovinocultura de Produção de Leite</v>
      </c>
      <c r="B138" t="str">
        <f t="shared" si="123"/>
        <v>BPL09</v>
      </c>
      <c r="C138" t="s">
        <v>18</v>
      </c>
      <c r="D138" s="1">
        <f ca="1">E132+RANDBETWEEN(3,14)</f>
        <v>45192</v>
      </c>
      <c r="E138" s="1">
        <f ca="1">D138</f>
        <v>45192</v>
      </c>
      <c r="F138" s="1">
        <f ca="1">IF(D138&lt;Planilha2!$A$1, D138, "")</f>
        <v>45192</v>
      </c>
      <c r="G138" s="1">
        <f ca="1">IF(E138&lt;Planilha2!$A$1, E138, "")</f>
        <v>45192</v>
      </c>
      <c r="H138" t="str">
        <f ca="1">VLOOKUP(RANDBETWEEN(1, 2), Planilha2!$B$5:$I$32, 7)</f>
        <v>Gabriela Lima</v>
      </c>
      <c r="I138" t="s">
        <v>96</v>
      </c>
      <c r="J138">
        <f t="shared" ca="1" si="121"/>
        <v>0</v>
      </c>
      <c r="K138" t="str">
        <f t="shared" ref="K138:N138" si="128">K137</f>
        <v>2 - Produção Vegetal Aplicada</v>
      </c>
      <c r="L138" t="str">
        <f t="shared" si="128"/>
        <v>Forragicultura — parte 1</v>
      </c>
      <c r="M138" t="str">
        <f t="shared" ca="1" si="128"/>
        <v>Aline Oliveira</v>
      </c>
      <c r="N138" t="str">
        <f t="shared" ca="1" si="124"/>
        <v>CONCLUÍDA</v>
      </c>
    </row>
    <row r="139" spans="1:14" x14ac:dyDescent="0.3">
      <c r="A139" t="str">
        <f t="shared" si="122"/>
        <v>Bovinocultura de Produção de Leite</v>
      </c>
      <c r="B139" t="str">
        <f t="shared" si="123"/>
        <v>BPL09</v>
      </c>
      <c r="C139" t="s">
        <v>19</v>
      </c>
      <c r="D139" s="1">
        <f ca="1">E138+RANDBETWEEN(7,21)</f>
        <v>45212</v>
      </c>
      <c r="E139" s="1">
        <f ca="1">D139+RANDBETWEEN(1,3)</f>
        <v>45215</v>
      </c>
      <c r="F139" s="1">
        <f ca="1">IF(D139&lt;Planilha2!$A$1, D139, "")</f>
        <v>45212</v>
      </c>
      <c r="G139" s="1">
        <f ca="1">IF(E139&lt;Planilha2!$A$1, E139, "")</f>
        <v>45215</v>
      </c>
      <c r="H139" t="str">
        <f ca="1">VLOOKUP(RANDBETWEEN(1, 3), Planilha2!$B$5:$I$32, 8)</f>
        <v>Larissa Martins</v>
      </c>
      <c r="I139" t="s">
        <v>94</v>
      </c>
      <c r="J139">
        <f t="shared" ca="1" si="121"/>
        <v>3</v>
      </c>
      <c r="K139" t="str">
        <f t="shared" ref="K139:N139" si="129">K138</f>
        <v>2 - Produção Vegetal Aplicada</v>
      </c>
      <c r="L139" t="str">
        <f t="shared" si="129"/>
        <v>Forragicultura — parte 1</v>
      </c>
      <c r="M139" t="str">
        <f t="shared" ca="1" si="129"/>
        <v>Aline Oliveira</v>
      </c>
      <c r="N139" t="str">
        <f t="shared" ca="1" si="124"/>
        <v>CONCLUÍDA</v>
      </c>
    </row>
    <row r="140" spans="1:14" x14ac:dyDescent="0.3">
      <c r="A140" t="str">
        <f t="shared" si="122"/>
        <v>Bovinocultura de Produção de Leite</v>
      </c>
      <c r="B140" t="str">
        <f t="shared" si="123"/>
        <v>BPL09</v>
      </c>
      <c r="C140" t="s">
        <v>20</v>
      </c>
      <c r="D140" s="1">
        <f ca="1">E139</f>
        <v>45215</v>
      </c>
      <c r="E140" s="1">
        <f ca="1">D140+RANDBETWEEN(1,3)</f>
        <v>45217</v>
      </c>
      <c r="F140" s="1">
        <f ca="1">IF(D140&lt;Planilha2!$A$1, D140, "")</f>
        <v>45215</v>
      </c>
      <c r="G140" s="1">
        <f ca="1">IF(E140&lt;Planilha2!$A$1, E140, "")</f>
        <v>45217</v>
      </c>
      <c r="H140" t="str">
        <f ca="1">H136</f>
        <v>Carlos Pereira</v>
      </c>
      <c r="I140" t="s">
        <v>91</v>
      </c>
      <c r="J140">
        <f t="shared" ca="1" si="121"/>
        <v>2</v>
      </c>
      <c r="K140" t="str">
        <f t="shared" ref="K140:N140" si="130">K139</f>
        <v>2 - Produção Vegetal Aplicada</v>
      </c>
      <c r="L140" t="str">
        <f t="shared" si="130"/>
        <v>Forragicultura — parte 1</v>
      </c>
      <c r="M140" t="str">
        <f t="shared" ca="1" si="130"/>
        <v>Aline Oliveira</v>
      </c>
      <c r="N140" t="str">
        <f t="shared" ca="1" si="124"/>
        <v>CONCLUÍDA</v>
      </c>
    </row>
    <row r="141" spans="1:14" x14ac:dyDescent="0.3">
      <c r="A141" t="str">
        <f t="shared" si="122"/>
        <v>Bovinocultura de Produção de Leite</v>
      </c>
      <c r="B141" t="str">
        <f t="shared" si="123"/>
        <v>BPL09</v>
      </c>
      <c r="C141" t="s">
        <v>21</v>
      </c>
      <c r="D141" s="1">
        <f ca="1">E140</f>
        <v>45217</v>
      </c>
      <c r="E141" s="1">
        <f ca="1">D141+RANDBETWEEN(0,3)</f>
        <v>45219</v>
      </c>
      <c r="F141" s="1">
        <f ca="1">IF(D141&lt;Planilha2!$A$1, D141, "")</f>
        <v>45217</v>
      </c>
      <c r="G141" s="1">
        <f ca="1">IF(E141&lt;Planilha2!$A$1, E141, "")</f>
        <v>45219</v>
      </c>
      <c r="H141" t="str">
        <f ca="1">H139</f>
        <v>Larissa Martins</v>
      </c>
      <c r="I141" t="s">
        <v>94</v>
      </c>
      <c r="J141">
        <f t="shared" ca="1" si="121"/>
        <v>2</v>
      </c>
      <c r="K141" t="str">
        <f t="shared" ref="K141:N141" si="131">K140</f>
        <v>2 - Produção Vegetal Aplicada</v>
      </c>
      <c r="L141" t="str">
        <f t="shared" si="131"/>
        <v>Forragicultura — parte 1</v>
      </c>
      <c r="M141" t="str">
        <f t="shared" ca="1" si="131"/>
        <v>Aline Oliveira</v>
      </c>
      <c r="N141" t="str">
        <f t="shared" ca="1" si="124"/>
        <v>CONCLUÍDA</v>
      </c>
    </row>
    <row r="142" spans="1:14" x14ac:dyDescent="0.3">
      <c r="A142" t="str">
        <f t="shared" si="122"/>
        <v>Bovinocultura de Produção de Leite</v>
      </c>
      <c r="B142" t="str">
        <f t="shared" si="123"/>
        <v>BPL09</v>
      </c>
      <c r="C142" t="s">
        <v>22</v>
      </c>
      <c r="D142" s="1">
        <f ca="1">E141</f>
        <v>45219</v>
      </c>
      <c r="E142" s="1">
        <f ca="1">D142+RANDBETWEEN(0,3)</f>
        <v>45222</v>
      </c>
      <c r="F142" s="1">
        <f ca="1">IF(D142&lt;Planilha2!$A$1, D142, "")</f>
        <v>45219</v>
      </c>
      <c r="G142" s="1">
        <f ca="1">IF(E142&lt;Planilha2!$A$1, E142, "")</f>
        <v>45222</v>
      </c>
      <c r="H142" t="str">
        <f ca="1">H140</f>
        <v>Carlos Pereira</v>
      </c>
      <c r="I142" t="s">
        <v>91</v>
      </c>
      <c r="J142">
        <f t="shared" ca="1" si="121"/>
        <v>3</v>
      </c>
      <c r="K142" t="str">
        <f t="shared" ref="K142:N142" si="132">K141</f>
        <v>2 - Produção Vegetal Aplicada</v>
      </c>
      <c r="L142" t="str">
        <f t="shared" si="132"/>
        <v>Forragicultura — parte 1</v>
      </c>
      <c r="M142" t="str">
        <f t="shared" ca="1" si="132"/>
        <v>Aline Oliveira</v>
      </c>
      <c r="N142" t="str">
        <f t="shared" ca="1" si="124"/>
        <v>CONCLUÍDA</v>
      </c>
    </row>
    <row r="143" spans="1:14" x14ac:dyDescent="0.3">
      <c r="A143" t="str">
        <f t="shared" si="122"/>
        <v>Bovinocultura de Produção de Leite</v>
      </c>
      <c r="B143" t="str">
        <f t="shared" si="123"/>
        <v>BPL09</v>
      </c>
      <c r="C143" t="s">
        <v>23</v>
      </c>
      <c r="D143" s="1">
        <f ca="1">E142</f>
        <v>45222</v>
      </c>
      <c r="E143" s="1">
        <f ca="1">D143+RANDBETWEEN(1,3)</f>
        <v>45223</v>
      </c>
      <c r="F143" s="1">
        <f ca="1">IF(D143&lt;Planilha2!$A$1, D143, "")</f>
        <v>45222</v>
      </c>
      <c r="G143" s="1">
        <f ca="1">IF(E143&lt;Planilha2!$A$1, E143, "")</f>
        <v>45223</v>
      </c>
      <c r="H143" t="str">
        <f ca="1">H137</f>
        <v>Mariana Alves</v>
      </c>
      <c r="I143" t="s">
        <v>95</v>
      </c>
      <c r="J143">
        <f t="shared" ca="1" si="121"/>
        <v>1</v>
      </c>
      <c r="K143" t="str">
        <f t="shared" ref="K143:N143" si="133">K142</f>
        <v>2 - Produção Vegetal Aplicada</v>
      </c>
      <c r="L143" t="str">
        <f t="shared" si="133"/>
        <v>Forragicultura — parte 1</v>
      </c>
      <c r="M143" t="str">
        <f t="shared" ca="1" si="133"/>
        <v>Aline Oliveira</v>
      </c>
      <c r="N143" t="str">
        <f t="shared" ca="1" si="124"/>
        <v>CONCLUÍDA</v>
      </c>
    </row>
    <row r="144" spans="1:14" x14ac:dyDescent="0.3">
      <c r="A144" t="str">
        <f t="shared" si="122"/>
        <v>Bovinocultura de Produção de Leite</v>
      </c>
      <c r="B144" t="str">
        <f t="shared" si="123"/>
        <v>BPL09</v>
      </c>
      <c r="C144" t="s">
        <v>24</v>
      </c>
      <c r="D144" s="1">
        <f ca="1">E143</f>
        <v>45223</v>
      </c>
      <c r="E144" s="1">
        <f ca="1">D144+RANDBETWEEN(0,3)</f>
        <v>45225</v>
      </c>
      <c r="F144" s="1">
        <f ca="1">IF(D144&lt;Planilha2!$A$1, D144, "")</f>
        <v>45223</v>
      </c>
      <c r="G144" s="1">
        <f ca="1">IF(E144&lt;Planilha2!$A$1, E144, "")</f>
        <v>45225</v>
      </c>
      <c r="H144" t="str">
        <f ca="1">H142</f>
        <v>Carlos Pereira</v>
      </c>
      <c r="I144" t="s">
        <v>91</v>
      </c>
      <c r="J144">
        <f t="shared" ca="1" si="121"/>
        <v>2</v>
      </c>
      <c r="K144" t="str">
        <f t="shared" ref="K144:N144" si="134">K143</f>
        <v>2 - Produção Vegetal Aplicada</v>
      </c>
      <c r="L144" t="str">
        <f t="shared" si="134"/>
        <v>Forragicultura — parte 1</v>
      </c>
      <c r="M144" t="str">
        <f t="shared" ca="1" si="134"/>
        <v>Aline Oliveira</v>
      </c>
      <c r="N144" t="str">
        <f t="shared" ca="1" si="124"/>
        <v>CONCLUÍDA</v>
      </c>
    </row>
    <row r="145" spans="1:14" x14ac:dyDescent="0.3">
      <c r="A145" t="str">
        <f t="shared" si="122"/>
        <v>Bovinocultura de Produção de Leite</v>
      </c>
      <c r="B145" t="s">
        <v>176</v>
      </c>
      <c r="C145" t="s">
        <v>12</v>
      </c>
      <c r="D145" s="1">
        <f ca="1">E132+14</f>
        <v>45199</v>
      </c>
      <c r="E145" s="1">
        <f ca="1">D145+RANDBETWEEN(7,14)</f>
        <v>45206</v>
      </c>
      <c r="F145" s="1">
        <f ca="1">IF(D145&lt;Planilha2!$A$1, D145, "")</f>
        <v>45199</v>
      </c>
      <c r="G145" s="1">
        <f ca="1">IF(E145&lt;Planilha2!$A$1, E145, "")</f>
        <v>45206</v>
      </c>
      <c r="H145" t="str">
        <f ca="1">H132</f>
        <v>Aline Oliveira</v>
      </c>
      <c r="I145" t="s">
        <v>8</v>
      </c>
      <c r="J145">
        <f ca="1">E145-D145</f>
        <v>7</v>
      </c>
      <c r="K145" t="str">
        <f t="shared" ref="K145" si="135">K144</f>
        <v>2 - Produção Vegetal Aplicada</v>
      </c>
      <c r="L145" t="s">
        <v>181</v>
      </c>
      <c r="M145" t="str">
        <f ca="1">H145</f>
        <v>Aline Oliveira</v>
      </c>
      <c r="N145" t="str" cm="1">
        <f t="array" aca="1" ref="N145" ca="1">_xlfn.IFS(COUNTBLANK(G145:G157)=13,"PENDENTE", COUNTBLANK(G145:G157)&gt;0,"EM ANDAMENTO", COUNTBLANK(G145:G157)=0,"CONCLUÍDA")</f>
        <v>CONCLUÍDA</v>
      </c>
    </row>
    <row r="146" spans="1:14" x14ac:dyDescent="0.3">
      <c r="A146" t="str">
        <f t="shared" si="122"/>
        <v>Bovinocultura de Produção de Leite</v>
      </c>
      <c r="B146" t="str">
        <f>B145</f>
        <v>BPL10</v>
      </c>
      <c r="C146" t="s">
        <v>13</v>
      </c>
      <c r="D146" s="1">
        <f ca="1">E145</f>
        <v>45206</v>
      </c>
      <c r="E146" s="1">
        <f ca="1">D146+RANDBETWEEN(1,4)</f>
        <v>45208</v>
      </c>
      <c r="F146" s="1">
        <f ca="1">IF(D146&lt;Planilha2!$A$1, D146, "")</f>
        <v>45206</v>
      </c>
      <c r="G146" s="1">
        <f ca="1">IF(E146&lt;Planilha2!$A$1, E146, "")</f>
        <v>45208</v>
      </c>
      <c r="H146" t="str">
        <f ca="1">H133</f>
        <v>Carlos Pereira</v>
      </c>
      <c r="I146" t="s">
        <v>91</v>
      </c>
      <c r="J146">
        <f t="shared" ref="J146:J157" ca="1" si="136">E146-D146</f>
        <v>2</v>
      </c>
      <c r="K146" t="str">
        <f t="shared" ref="K146" si="137">K145</f>
        <v>2 - Produção Vegetal Aplicada</v>
      </c>
      <c r="L146" t="str">
        <f>L145</f>
        <v>Forragicultura — parte 2</v>
      </c>
      <c r="M146" t="str">
        <f ca="1">M145</f>
        <v>Aline Oliveira</v>
      </c>
      <c r="N146" t="str">
        <f ca="1">N145</f>
        <v>CONCLUÍDA</v>
      </c>
    </row>
    <row r="147" spans="1:14" x14ac:dyDescent="0.3">
      <c r="A147" t="str">
        <f t="shared" si="122"/>
        <v>Bovinocultura de Produção de Leite</v>
      </c>
      <c r="B147" t="str">
        <f t="shared" ref="B147:B157" si="138">B146</f>
        <v>BPL10</v>
      </c>
      <c r="C147" t="s">
        <v>14</v>
      </c>
      <c r="D147" s="1">
        <f ca="1">E146</f>
        <v>45208</v>
      </c>
      <c r="E147" s="1">
        <f ca="1">D147+RANDBETWEEN(0,3)</f>
        <v>45209</v>
      </c>
      <c r="F147" s="1">
        <f ca="1">IF(D147&lt;Planilha2!$A$1, D147, "")</f>
        <v>45208</v>
      </c>
      <c r="G147" s="1">
        <f ca="1">IF(E147&lt;Planilha2!$A$1, E147, "")</f>
        <v>45209</v>
      </c>
      <c r="H147" t="str">
        <f ca="1">VLOOKUP(RANDBETWEEN(1, 2), Planilha2!$B$5:$I$32, 4)</f>
        <v>Ana Souza</v>
      </c>
      <c r="I147" t="s">
        <v>92</v>
      </c>
      <c r="J147">
        <f t="shared" ca="1" si="136"/>
        <v>1</v>
      </c>
      <c r="K147" t="str">
        <f t="shared" ref="K147:N157" si="139">K146</f>
        <v>2 - Produção Vegetal Aplicada</v>
      </c>
      <c r="L147" t="str">
        <f t="shared" si="139"/>
        <v>Forragicultura — parte 2</v>
      </c>
      <c r="M147" t="str">
        <f t="shared" ca="1" si="139"/>
        <v>Aline Oliveira</v>
      </c>
      <c r="N147" t="str">
        <f t="shared" ca="1" si="139"/>
        <v>CONCLUÍDA</v>
      </c>
    </row>
    <row r="148" spans="1:14" x14ac:dyDescent="0.3">
      <c r="A148" t="str">
        <f t="shared" si="122"/>
        <v>Bovinocultura de Produção de Leite</v>
      </c>
      <c r="B148" t="str">
        <f t="shared" si="138"/>
        <v>BPL10</v>
      </c>
      <c r="C148" t="s">
        <v>15</v>
      </c>
      <c r="D148" s="1">
        <f ca="1">E147</f>
        <v>45209</v>
      </c>
      <c r="E148" s="1">
        <f ca="1">D148+RANDBETWEEN(3,7)</f>
        <v>45216</v>
      </c>
      <c r="F148" s="1">
        <f ca="1">IF(D148&lt;Planilha2!$A$1, D148, "")</f>
        <v>45209</v>
      </c>
      <c r="G148" s="1">
        <f ca="1">IF(E148&lt;Planilha2!$A$1, E148, "")</f>
        <v>45216</v>
      </c>
      <c r="H148" t="str">
        <f ca="1">VLOOKUP(RANDBETWEEN(1, 3), Planilha2!$B$5:$I$32, 5)</f>
        <v>Fernanda Almeida</v>
      </c>
      <c r="I148" t="s">
        <v>93</v>
      </c>
      <c r="J148">
        <f t="shared" ca="1" si="136"/>
        <v>7</v>
      </c>
      <c r="K148" t="str">
        <f t="shared" ref="K148:N148" si="140">K147</f>
        <v>2 - Produção Vegetal Aplicada</v>
      </c>
      <c r="L148" t="str">
        <f t="shared" si="140"/>
        <v>Forragicultura — parte 2</v>
      </c>
      <c r="M148" t="str">
        <f t="shared" ca="1" si="140"/>
        <v>Aline Oliveira</v>
      </c>
      <c r="N148" t="str">
        <f t="shared" ca="1" si="139"/>
        <v>CONCLUÍDA</v>
      </c>
    </row>
    <row r="149" spans="1:14" x14ac:dyDescent="0.3">
      <c r="A149" t="str">
        <f t="shared" si="122"/>
        <v>Bovinocultura de Produção de Leite</v>
      </c>
      <c r="B149" t="str">
        <f t="shared" si="138"/>
        <v>BPL10</v>
      </c>
      <c r="C149" t="s">
        <v>16</v>
      </c>
      <c r="D149" s="1">
        <f ca="1">E148</f>
        <v>45216</v>
      </c>
      <c r="E149" s="1">
        <f ca="1">D149+RANDBETWEEN(0,3)</f>
        <v>45219</v>
      </c>
      <c r="F149" s="1">
        <f ca="1">IF(D149&lt;Planilha2!$A$1, D149, "")</f>
        <v>45216</v>
      </c>
      <c r="G149" s="1">
        <f ca="1">IF(E149&lt;Planilha2!$A$1, E149, "")</f>
        <v>45219</v>
      </c>
      <c r="H149" t="str">
        <f ca="1">H146</f>
        <v>Carlos Pereira</v>
      </c>
      <c r="I149" t="s">
        <v>91</v>
      </c>
      <c r="J149">
        <f t="shared" ca="1" si="136"/>
        <v>3</v>
      </c>
      <c r="K149" t="str">
        <f t="shared" ref="K149:N149" si="141">K148</f>
        <v>2 - Produção Vegetal Aplicada</v>
      </c>
      <c r="L149" t="str">
        <f t="shared" si="141"/>
        <v>Forragicultura — parte 2</v>
      </c>
      <c r="M149" t="str">
        <f t="shared" ca="1" si="141"/>
        <v>Aline Oliveira</v>
      </c>
      <c r="N149" t="str">
        <f t="shared" ca="1" si="139"/>
        <v>CONCLUÍDA</v>
      </c>
    </row>
    <row r="150" spans="1:14" x14ac:dyDescent="0.3">
      <c r="A150" t="str">
        <f t="shared" si="122"/>
        <v>Bovinocultura de Produção de Leite</v>
      </c>
      <c r="B150" t="str">
        <f t="shared" si="138"/>
        <v>BPL10</v>
      </c>
      <c r="C150" t="s">
        <v>17</v>
      </c>
      <c r="D150" s="1">
        <f ca="1">E149</f>
        <v>45219</v>
      </c>
      <c r="E150" s="1">
        <f ca="1">D150+RANDBETWEEN(1,5)</f>
        <v>45222</v>
      </c>
      <c r="F150" s="1">
        <f ca="1">IF(D150&lt;Planilha2!$A$1, D150, "")</f>
        <v>45219</v>
      </c>
      <c r="G150" s="1">
        <f ca="1">IF(E150&lt;Planilha2!$A$1, E150, "")</f>
        <v>45222</v>
      </c>
      <c r="H150" t="str">
        <f ca="1">VLOOKUP(RANDBETWEEN(1, 3), Planilha2!$B$5:$I$32, 6)</f>
        <v>Mariana Alves</v>
      </c>
      <c r="I150" t="s">
        <v>95</v>
      </c>
      <c r="J150">
        <f t="shared" ca="1" si="136"/>
        <v>3</v>
      </c>
      <c r="K150" t="str">
        <f t="shared" ref="K150:N150" si="142">K149</f>
        <v>2 - Produção Vegetal Aplicada</v>
      </c>
      <c r="L150" t="str">
        <f t="shared" si="142"/>
        <v>Forragicultura — parte 2</v>
      </c>
      <c r="M150" t="str">
        <f t="shared" ca="1" si="142"/>
        <v>Aline Oliveira</v>
      </c>
      <c r="N150" t="str">
        <f t="shared" ca="1" si="139"/>
        <v>CONCLUÍDA</v>
      </c>
    </row>
    <row r="151" spans="1:14" x14ac:dyDescent="0.3">
      <c r="A151" t="str">
        <f t="shared" si="122"/>
        <v>Bovinocultura de Produção de Leite</v>
      </c>
      <c r="B151" t="str">
        <f t="shared" si="138"/>
        <v>BPL10</v>
      </c>
      <c r="C151" t="s">
        <v>18</v>
      </c>
      <c r="D151" s="1">
        <f ca="1">E145+RANDBETWEEN(3,14)</f>
        <v>45212</v>
      </c>
      <c r="E151" s="1">
        <f ca="1">D151</f>
        <v>45212</v>
      </c>
      <c r="F151" s="1">
        <f ca="1">IF(D151&lt;Planilha2!$A$1, D151, "")</f>
        <v>45212</v>
      </c>
      <c r="G151" s="1">
        <f ca="1">IF(E151&lt;Planilha2!$A$1, E151, "")</f>
        <v>45212</v>
      </c>
      <c r="H151" t="str">
        <f ca="1">VLOOKUP(RANDBETWEEN(1, 2), Planilha2!$B$5:$I$32, 7)</f>
        <v>Felipe Ribeiro</v>
      </c>
      <c r="I151" t="s">
        <v>96</v>
      </c>
      <c r="J151">
        <f t="shared" ca="1" si="136"/>
        <v>0</v>
      </c>
      <c r="K151" t="str">
        <f t="shared" ref="K151:N151" si="143">K150</f>
        <v>2 - Produção Vegetal Aplicada</v>
      </c>
      <c r="L151" t="str">
        <f t="shared" si="143"/>
        <v>Forragicultura — parte 2</v>
      </c>
      <c r="M151" t="str">
        <f t="shared" ca="1" si="143"/>
        <v>Aline Oliveira</v>
      </c>
      <c r="N151" t="str">
        <f t="shared" ca="1" si="139"/>
        <v>CONCLUÍDA</v>
      </c>
    </row>
    <row r="152" spans="1:14" x14ac:dyDescent="0.3">
      <c r="A152" t="str">
        <f t="shared" si="122"/>
        <v>Bovinocultura de Produção de Leite</v>
      </c>
      <c r="B152" t="str">
        <f t="shared" si="138"/>
        <v>BPL10</v>
      </c>
      <c r="C152" t="s">
        <v>19</v>
      </c>
      <c r="D152" s="1">
        <f ca="1">E151+RANDBETWEEN(7,21)</f>
        <v>45228</v>
      </c>
      <c r="E152" s="1">
        <f ca="1">D152+RANDBETWEEN(1,3)</f>
        <v>45230</v>
      </c>
      <c r="F152" s="1">
        <f ca="1">IF(D152&lt;Planilha2!$A$1, D152, "")</f>
        <v>45228</v>
      </c>
      <c r="G152" s="1">
        <f ca="1">IF(E152&lt;Planilha2!$A$1, E152, "")</f>
        <v>45230</v>
      </c>
      <c r="H152" t="str">
        <f ca="1">VLOOKUP(RANDBETWEEN(1, 3), Planilha2!$B$5:$I$32, 8)</f>
        <v>Larissa Martins</v>
      </c>
      <c r="I152" t="s">
        <v>94</v>
      </c>
      <c r="J152">
        <f t="shared" ca="1" si="136"/>
        <v>2</v>
      </c>
      <c r="K152" t="str">
        <f t="shared" ref="K152:N152" si="144">K151</f>
        <v>2 - Produção Vegetal Aplicada</v>
      </c>
      <c r="L152" t="str">
        <f t="shared" si="144"/>
        <v>Forragicultura — parte 2</v>
      </c>
      <c r="M152" t="str">
        <f t="shared" ca="1" si="144"/>
        <v>Aline Oliveira</v>
      </c>
      <c r="N152" t="str">
        <f t="shared" ca="1" si="139"/>
        <v>CONCLUÍDA</v>
      </c>
    </row>
    <row r="153" spans="1:14" x14ac:dyDescent="0.3">
      <c r="A153" t="str">
        <f t="shared" si="122"/>
        <v>Bovinocultura de Produção de Leite</v>
      </c>
      <c r="B153" t="str">
        <f t="shared" si="138"/>
        <v>BPL10</v>
      </c>
      <c r="C153" t="s">
        <v>20</v>
      </c>
      <c r="D153" s="1">
        <f ca="1">E152</f>
        <v>45230</v>
      </c>
      <c r="E153" s="1">
        <f ca="1">D153+RANDBETWEEN(1,3)</f>
        <v>45232</v>
      </c>
      <c r="F153" s="1">
        <f ca="1">IF(D153&lt;Planilha2!$A$1, D153, "")</f>
        <v>45230</v>
      </c>
      <c r="G153" s="1">
        <f ca="1">IF(E153&lt;Planilha2!$A$1, E153, "")</f>
        <v>45232</v>
      </c>
      <c r="H153" t="str">
        <f ca="1">H149</f>
        <v>Carlos Pereira</v>
      </c>
      <c r="I153" t="s">
        <v>91</v>
      </c>
      <c r="J153">
        <f t="shared" ca="1" si="136"/>
        <v>2</v>
      </c>
      <c r="K153" t="str">
        <f t="shared" ref="K153:N153" si="145">K152</f>
        <v>2 - Produção Vegetal Aplicada</v>
      </c>
      <c r="L153" t="str">
        <f t="shared" si="145"/>
        <v>Forragicultura — parte 2</v>
      </c>
      <c r="M153" t="str">
        <f t="shared" ca="1" si="145"/>
        <v>Aline Oliveira</v>
      </c>
      <c r="N153" t="str">
        <f t="shared" ca="1" si="139"/>
        <v>CONCLUÍDA</v>
      </c>
    </row>
    <row r="154" spans="1:14" x14ac:dyDescent="0.3">
      <c r="A154" t="str">
        <f t="shared" si="122"/>
        <v>Bovinocultura de Produção de Leite</v>
      </c>
      <c r="B154" t="str">
        <f t="shared" si="138"/>
        <v>BPL10</v>
      </c>
      <c r="C154" t="s">
        <v>21</v>
      </c>
      <c r="D154" s="1">
        <f ca="1">E153</f>
        <v>45232</v>
      </c>
      <c r="E154" s="1">
        <f ca="1">D154+RANDBETWEEN(0,3)</f>
        <v>45233</v>
      </c>
      <c r="F154" s="1">
        <f ca="1">IF(D154&lt;Planilha2!$A$1, D154, "")</f>
        <v>45232</v>
      </c>
      <c r="G154" s="1">
        <f ca="1">IF(E154&lt;Planilha2!$A$1, E154, "")</f>
        <v>45233</v>
      </c>
      <c r="H154" t="str">
        <f ca="1">H152</f>
        <v>Larissa Martins</v>
      </c>
      <c r="I154" t="s">
        <v>94</v>
      </c>
      <c r="J154">
        <f t="shared" ca="1" si="136"/>
        <v>1</v>
      </c>
      <c r="K154" t="str">
        <f t="shared" ref="K154:N154" si="146">K153</f>
        <v>2 - Produção Vegetal Aplicada</v>
      </c>
      <c r="L154" t="str">
        <f t="shared" si="146"/>
        <v>Forragicultura — parte 2</v>
      </c>
      <c r="M154" t="str">
        <f t="shared" ca="1" si="146"/>
        <v>Aline Oliveira</v>
      </c>
      <c r="N154" t="str">
        <f t="shared" ca="1" si="139"/>
        <v>CONCLUÍDA</v>
      </c>
    </row>
    <row r="155" spans="1:14" x14ac:dyDescent="0.3">
      <c r="A155" t="str">
        <f t="shared" si="122"/>
        <v>Bovinocultura de Produção de Leite</v>
      </c>
      <c r="B155" t="str">
        <f t="shared" si="138"/>
        <v>BPL10</v>
      </c>
      <c r="C155" t="s">
        <v>22</v>
      </c>
      <c r="D155" s="1">
        <f ca="1">E154</f>
        <v>45233</v>
      </c>
      <c r="E155" s="1">
        <f ca="1">D155+RANDBETWEEN(0,3)</f>
        <v>45234</v>
      </c>
      <c r="F155" s="1">
        <f ca="1">IF(D155&lt;Planilha2!$A$1, D155, "")</f>
        <v>45233</v>
      </c>
      <c r="G155" s="1">
        <f ca="1">IF(E155&lt;Planilha2!$A$1, E155, "")</f>
        <v>45234</v>
      </c>
      <c r="H155" t="str">
        <f ca="1">H153</f>
        <v>Carlos Pereira</v>
      </c>
      <c r="I155" t="s">
        <v>91</v>
      </c>
      <c r="J155">
        <f t="shared" ca="1" si="136"/>
        <v>1</v>
      </c>
      <c r="K155" t="str">
        <f t="shared" ref="K155:N155" si="147">K154</f>
        <v>2 - Produção Vegetal Aplicada</v>
      </c>
      <c r="L155" t="str">
        <f t="shared" si="147"/>
        <v>Forragicultura — parte 2</v>
      </c>
      <c r="M155" t="str">
        <f t="shared" ca="1" si="147"/>
        <v>Aline Oliveira</v>
      </c>
      <c r="N155" t="str">
        <f t="shared" ca="1" si="139"/>
        <v>CONCLUÍDA</v>
      </c>
    </row>
    <row r="156" spans="1:14" x14ac:dyDescent="0.3">
      <c r="A156" t="str">
        <f t="shared" si="122"/>
        <v>Bovinocultura de Produção de Leite</v>
      </c>
      <c r="B156" t="str">
        <f t="shared" si="138"/>
        <v>BPL10</v>
      </c>
      <c r="C156" t="s">
        <v>23</v>
      </c>
      <c r="D156" s="1">
        <f ca="1">E155</f>
        <v>45234</v>
      </c>
      <c r="E156" s="1">
        <f ca="1">D156+RANDBETWEEN(1,3)</f>
        <v>45235</v>
      </c>
      <c r="F156" s="1">
        <f ca="1">IF(D156&lt;Planilha2!$A$1, D156, "")</f>
        <v>45234</v>
      </c>
      <c r="G156" s="1">
        <f ca="1">IF(E156&lt;Planilha2!$A$1, E156, "")</f>
        <v>45235</v>
      </c>
      <c r="H156" t="str">
        <f ca="1">H150</f>
        <v>Mariana Alves</v>
      </c>
      <c r="I156" t="s">
        <v>95</v>
      </c>
      <c r="J156">
        <f t="shared" ca="1" si="136"/>
        <v>1</v>
      </c>
      <c r="K156" t="str">
        <f t="shared" ref="K156:N156" si="148">K155</f>
        <v>2 - Produção Vegetal Aplicada</v>
      </c>
      <c r="L156" t="str">
        <f t="shared" si="148"/>
        <v>Forragicultura — parte 2</v>
      </c>
      <c r="M156" t="str">
        <f t="shared" ca="1" si="148"/>
        <v>Aline Oliveira</v>
      </c>
      <c r="N156" t="str">
        <f t="shared" ca="1" si="139"/>
        <v>CONCLUÍDA</v>
      </c>
    </row>
    <row r="157" spans="1:14" x14ac:dyDescent="0.3">
      <c r="A157" t="str">
        <f t="shared" si="122"/>
        <v>Bovinocultura de Produção de Leite</v>
      </c>
      <c r="B157" t="str">
        <f t="shared" si="138"/>
        <v>BPL10</v>
      </c>
      <c r="C157" t="s">
        <v>24</v>
      </c>
      <c r="D157" s="1">
        <f ca="1">E156</f>
        <v>45235</v>
      </c>
      <c r="E157" s="1">
        <f ca="1">D157+RANDBETWEEN(0,3)</f>
        <v>45238</v>
      </c>
      <c r="F157" s="1">
        <f ca="1">IF(D157&lt;Planilha2!$A$1, D157, "")</f>
        <v>45235</v>
      </c>
      <c r="G157" s="1">
        <f ca="1">IF(E157&lt;Planilha2!$A$1, E157, "")</f>
        <v>45238</v>
      </c>
      <c r="H157" t="str">
        <f ca="1">H155</f>
        <v>Carlos Pereira</v>
      </c>
      <c r="I157" t="s">
        <v>91</v>
      </c>
      <c r="J157">
        <f t="shared" ca="1" si="136"/>
        <v>3</v>
      </c>
      <c r="K157" t="str">
        <f t="shared" ref="K157:N157" si="149">K156</f>
        <v>2 - Produção Vegetal Aplicada</v>
      </c>
      <c r="L157" t="str">
        <f t="shared" si="149"/>
        <v>Forragicultura — parte 2</v>
      </c>
      <c r="M157" t="str">
        <f t="shared" ca="1" si="149"/>
        <v>Aline Oliveira</v>
      </c>
      <c r="N157" t="str">
        <f t="shared" ca="1" si="139"/>
        <v>CONCLUÍDA</v>
      </c>
    </row>
    <row r="158" spans="1:14" x14ac:dyDescent="0.3">
      <c r="A158" t="s">
        <v>162</v>
      </c>
      <c r="B158" t="s">
        <v>182</v>
      </c>
      <c r="C158" t="s">
        <v>12</v>
      </c>
      <c r="D158" s="1">
        <f ca="1">E132+RANDBETWEEN(3,10)</f>
        <v>45195</v>
      </c>
      <c r="E158" s="1">
        <f ca="1">D158+RANDBETWEEN(7,14)</f>
        <v>45202</v>
      </c>
      <c r="F158" s="1">
        <f ca="1">IF(D158&lt;Planilha2!$A$1, D158, "")</f>
        <v>45195</v>
      </c>
      <c r="G158" s="1">
        <f ca="1">IF(E158&lt;Planilha2!$A$1, E158, "")</f>
        <v>45202</v>
      </c>
      <c r="H158" t="str">
        <f ca="1">VLOOKUP(RANDBETWEEN(15, 28), Planilha2!$B$19:$I$32, 2)</f>
        <v>Bruno Martins</v>
      </c>
      <c r="I158" t="s">
        <v>8</v>
      </c>
      <c r="J158">
        <f ca="1">E158-D158</f>
        <v>7</v>
      </c>
      <c r="K158" t="s">
        <v>179</v>
      </c>
      <c r="L158" t="s">
        <v>184</v>
      </c>
      <c r="M158" t="str">
        <f ca="1">H158</f>
        <v>Bruno Martins</v>
      </c>
      <c r="N158" t="str" cm="1">
        <f t="array" aca="1" ref="N158" ca="1">_xlfn.IFS(COUNTBLANK(G158:G170)=13,"PENDENTE", COUNTBLANK(G158:G170)&gt;0,"EM ANDAMENTO", COUNTBLANK(G158:G170)=0,"CONCLUÍDA")</f>
        <v>CONCLUÍDA</v>
      </c>
    </row>
    <row r="159" spans="1:14" x14ac:dyDescent="0.3">
      <c r="A159" t="str">
        <f>A158</f>
        <v>Bovinocultura de Produção de Leite</v>
      </c>
      <c r="B159" t="str">
        <f>B158</f>
        <v>BPL11</v>
      </c>
      <c r="C159" t="s">
        <v>13</v>
      </c>
      <c r="D159" s="1">
        <f ca="1">E158</f>
        <v>45202</v>
      </c>
      <c r="E159" s="1">
        <f ca="1">D159+RANDBETWEEN(1,4)</f>
        <v>45205</v>
      </c>
      <c r="F159" s="1">
        <f ca="1">IF(D159&lt;Planilha2!$A$1, D159, "")</f>
        <v>45202</v>
      </c>
      <c r="G159" s="1">
        <f ca="1">IF(E159&lt;Planilha2!$A$1, E159, "")</f>
        <v>45205</v>
      </c>
      <c r="H159" t="str">
        <f ca="1">VLOOKUP(RANDBETWEEN(1, 3), Planilha2!$B$5:$I$32, 3)</f>
        <v>João Silva</v>
      </c>
      <c r="I159" t="s">
        <v>91</v>
      </c>
      <c r="J159">
        <f t="shared" ref="J159:J170" ca="1" si="150">E159-D159</f>
        <v>3</v>
      </c>
      <c r="K159" t="str">
        <f>K158</f>
        <v>2 - Produção Vegetal Aplicada</v>
      </c>
      <c r="L159" t="str">
        <f>L158</f>
        <v>Soja — parte 1</v>
      </c>
      <c r="M159" t="str">
        <f ca="1">M158</f>
        <v>Bruno Martins</v>
      </c>
      <c r="N159" t="str">
        <f ca="1">N158</f>
        <v>CONCLUÍDA</v>
      </c>
    </row>
    <row r="160" spans="1:14" x14ac:dyDescent="0.3">
      <c r="A160" t="str">
        <f t="shared" ref="A160:A183" si="151">A159</f>
        <v>Bovinocultura de Produção de Leite</v>
      </c>
      <c r="B160" t="str">
        <f t="shared" ref="B160:B170" si="152">B159</f>
        <v>BPL11</v>
      </c>
      <c r="C160" t="s">
        <v>14</v>
      </c>
      <c r="D160" s="1">
        <f ca="1">E159</f>
        <v>45205</v>
      </c>
      <c r="E160" s="1">
        <f ca="1">D160+RANDBETWEEN(0,3)</f>
        <v>45206</v>
      </c>
      <c r="F160" s="1">
        <f ca="1">IF(D160&lt;Planilha2!$A$1, D160, "")</f>
        <v>45205</v>
      </c>
      <c r="G160" s="1">
        <f ca="1">IF(E160&lt;Planilha2!$A$1, E160, "")</f>
        <v>45206</v>
      </c>
      <c r="H160" t="str">
        <f ca="1">VLOOKUP(RANDBETWEEN(1, 2), Planilha2!$B$5:$I$32, 4)</f>
        <v>Pedro Rodrigues</v>
      </c>
      <c r="I160" t="s">
        <v>92</v>
      </c>
      <c r="J160">
        <f t="shared" ca="1" si="150"/>
        <v>1</v>
      </c>
      <c r="K160" t="str">
        <f t="shared" ref="K160:N170" si="153">K159</f>
        <v>2 - Produção Vegetal Aplicada</v>
      </c>
      <c r="L160" t="str">
        <f t="shared" si="153"/>
        <v>Soja — parte 1</v>
      </c>
      <c r="M160" t="str">
        <f t="shared" ca="1" si="153"/>
        <v>Bruno Martins</v>
      </c>
      <c r="N160" t="str">
        <f t="shared" ca="1" si="153"/>
        <v>CONCLUÍDA</v>
      </c>
    </row>
    <row r="161" spans="1:14" x14ac:dyDescent="0.3">
      <c r="A161" t="str">
        <f t="shared" si="151"/>
        <v>Bovinocultura de Produção de Leite</v>
      </c>
      <c r="B161" t="str">
        <f t="shared" si="152"/>
        <v>BPL11</v>
      </c>
      <c r="C161" t="s">
        <v>15</v>
      </c>
      <c r="D161" s="1">
        <f ca="1">E160</f>
        <v>45206</v>
      </c>
      <c r="E161" s="1">
        <f ca="1">D161+RANDBETWEEN(3,7)</f>
        <v>45212</v>
      </c>
      <c r="F161" s="1">
        <f ca="1">IF(D161&lt;Planilha2!$A$1, D161, "")</f>
        <v>45206</v>
      </c>
      <c r="G161" s="1">
        <f ca="1">IF(E161&lt;Planilha2!$A$1, E161, "")</f>
        <v>45212</v>
      </c>
      <c r="H161" t="str">
        <f ca="1">VLOOKUP(RANDBETWEEN(1, 3), Planilha2!$B$5:$I$32, 5)</f>
        <v>Fernanda Almeida</v>
      </c>
      <c r="I161" t="s">
        <v>93</v>
      </c>
      <c r="J161">
        <f t="shared" ca="1" si="150"/>
        <v>6</v>
      </c>
      <c r="K161" t="str">
        <f t="shared" ref="K161:N161" si="154">K160</f>
        <v>2 - Produção Vegetal Aplicada</v>
      </c>
      <c r="L161" t="str">
        <f t="shared" si="154"/>
        <v>Soja — parte 1</v>
      </c>
      <c r="M161" t="str">
        <f t="shared" ca="1" si="154"/>
        <v>Bruno Martins</v>
      </c>
      <c r="N161" t="str">
        <f t="shared" ca="1" si="153"/>
        <v>CONCLUÍDA</v>
      </c>
    </row>
    <row r="162" spans="1:14" x14ac:dyDescent="0.3">
      <c r="A162" t="str">
        <f t="shared" si="151"/>
        <v>Bovinocultura de Produção de Leite</v>
      </c>
      <c r="B162" t="str">
        <f t="shared" si="152"/>
        <v>BPL11</v>
      </c>
      <c r="C162" t="s">
        <v>16</v>
      </c>
      <c r="D162" s="1">
        <f ca="1">E161</f>
        <v>45212</v>
      </c>
      <c r="E162" s="1">
        <f ca="1">D162+RANDBETWEEN(0,3)</f>
        <v>45214</v>
      </c>
      <c r="F162" s="1">
        <f ca="1">IF(D162&lt;Planilha2!$A$1, D162, "")</f>
        <v>45212</v>
      </c>
      <c r="G162" s="1">
        <f ca="1">IF(E162&lt;Planilha2!$A$1, E162, "")</f>
        <v>45214</v>
      </c>
      <c r="H162" t="str">
        <f ca="1">H159</f>
        <v>João Silva</v>
      </c>
      <c r="I162" t="s">
        <v>91</v>
      </c>
      <c r="J162">
        <f t="shared" ca="1" si="150"/>
        <v>2</v>
      </c>
      <c r="K162" t="str">
        <f t="shared" ref="K162:N162" si="155">K161</f>
        <v>2 - Produção Vegetal Aplicada</v>
      </c>
      <c r="L162" t="str">
        <f t="shared" si="155"/>
        <v>Soja — parte 1</v>
      </c>
      <c r="M162" t="str">
        <f t="shared" ca="1" si="155"/>
        <v>Bruno Martins</v>
      </c>
      <c r="N162" t="str">
        <f t="shared" ca="1" si="153"/>
        <v>CONCLUÍDA</v>
      </c>
    </row>
    <row r="163" spans="1:14" x14ac:dyDescent="0.3">
      <c r="A163" t="str">
        <f t="shared" si="151"/>
        <v>Bovinocultura de Produção de Leite</v>
      </c>
      <c r="B163" t="str">
        <f t="shared" si="152"/>
        <v>BPL11</v>
      </c>
      <c r="C163" t="s">
        <v>17</v>
      </c>
      <c r="D163" s="1">
        <f ca="1">E162</f>
        <v>45214</v>
      </c>
      <c r="E163" s="1">
        <f ca="1">D163+RANDBETWEEN(1,5)</f>
        <v>45216</v>
      </c>
      <c r="F163" s="1">
        <f ca="1">IF(D163&lt;Planilha2!$A$1, D163, "")</f>
        <v>45214</v>
      </c>
      <c r="G163" s="1">
        <f ca="1">IF(E163&lt;Planilha2!$A$1, E163, "")</f>
        <v>45216</v>
      </c>
      <c r="H163" t="str">
        <f ca="1">VLOOKUP(RANDBETWEEN(1, 3), Planilha2!$B$5:$I$32, 6)</f>
        <v>Mariana Alves</v>
      </c>
      <c r="I163" t="s">
        <v>95</v>
      </c>
      <c r="J163">
        <f t="shared" ca="1" si="150"/>
        <v>2</v>
      </c>
      <c r="K163" t="str">
        <f t="shared" ref="K163:N163" si="156">K162</f>
        <v>2 - Produção Vegetal Aplicada</v>
      </c>
      <c r="L163" t="str">
        <f t="shared" si="156"/>
        <v>Soja — parte 1</v>
      </c>
      <c r="M163" t="str">
        <f t="shared" ca="1" si="156"/>
        <v>Bruno Martins</v>
      </c>
      <c r="N163" t="str">
        <f t="shared" ca="1" si="153"/>
        <v>CONCLUÍDA</v>
      </c>
    </row>
    <row r="164" spans="1:14" x14ac:dyDescent="0.3">
      <c r="A164" t="str">
        <f t="shared" si="151"/>
        <v>Bovinocultura de Produção de Leite</v>
      </c>
      <c r="B164" t="str">
        <f t="shared" si="152"/>
        <v>BPL11</v>
      </c>
      <c r="C164" t="s">
        <v>18</v>
      </c>
      <c r="D164" s="1">
        <f ca="1">E158+RANDBETWEEN(3,14)</f>
        <v>45210</v>
      </c>
      <c r="E164" s="1">
        <f ca="1">D164</f>
        <v>45210</v>
      </c>
      <c r="F164" s="1">
        <f ca="1">IF(D164&lt;Planilha2!$A$1, D164, "")</f>
        <v>45210</v>
      </c>
      <c r="G164" s="1">
        <f ca="1">IF(E164&lt;Planilha2!$A$1, E164, "")</f>
        <v>45210</v>
      </c>
      <c r="H164" t="str">
        <f ca="1">VLOOKUP(RANDBETWEEN(1, 2), Planilha2!$B$5:$I$32, 7)</f>
        <v>Felipe Ribeiro</v>
      </c>
      <c r="I164" t="s">
        <v>96</v>
      </c>
      <c r="J164">
        <f t="shared" ca="1" si="150"/>
        <v>0</v>
      </c>
      <c r="K164" t="str">
        <f t="shared" ref="K164:N164" si="157">K163</f>
        <v>2 - Produção Vegetal Aplicada</v>
      </c>
      <c r="L164" t="str">
        <f t="shared" si="157"/>
        <v>Soja — parte 1</v>
      </c>
      <c r="M164" t="str">
        <f t="shared" ca="1" si="157"/>
        <v>Bruno Martins</v>
      </c>
      <c r="N164" t="str">
        <f t="shared" ca="1" si="153"/>
        <v>CONCLUÍDA</v>
      </c>
    </row>
    <row r="165" spans="1:14" x14ac:dyDescent="0.3">
      <c r="A165" t="str">
        <f t="shared" si="151"/>
        <v>Bovinocultura de Produção de Leite</v>
      </c>
      <c r="B165" t="str">
        <f t="shared" si="152"/>
        <v>BPL11</v>
      </c>
      <c r="C165" t="s">
        <v>19</v>
      </c>
      <c r="D165" s="1">
        <f ca="1">E164+RANDBETWEEN(7,21)</f>
        <v>45225</v>
      </c>
      <c r="E165" s="1">
        <f ca="1">D165+RANDBETWEEN(1,3)</f>
        <v>45228</v>
      </c>
      <c r="F165" s="1">
        <f ca="1">IF(D165&lt;Planilha2!$A$1, D165, "")</f>
        <v>45225</v>
      </c>
      <c r="G165" s="1">
        <f ca="1">IF(E165&lt;Planilha2!$A$1, E165, "")</f>
        <v>45228</v>
      </c>
      <c r="H165" t="str">
        <f ca="1">VLOOKUP(RANDBETWEEN(1, 3), Planilha2!$B$5:$I$32, 8)</f>
        <v>Eduardo Carvalho</v>
      </c>
      <c r="I165" t="s">
        <v>94</v>
      </c>
      <c r="J165">
        <f t="shared" ca="1" si="150"/>
        <v>3</v>
      </c>
      <c r="K165" t="str">
        <f t="shared" ref="K165:N165" si="158">K164</f>
        <v>2 - Produção Vegetal Aplicada</v>
      </c>
      <c r="L165" t="str">
        <f t="shared" si="158"/>
        <v>Soja — parte 1</v>
      </c>
      <c r="M165" t="str">
        <f t="shared" ca="1" si="158"/>
        <v>Bruno Martins</v>
      </c>
      <c r="N165" t="str">
        <f t="shared" ca="1" si="153"/>
        <v>CONCLUÍDA</v>
      </c>
    </row>
    <row r="166" spans="1:14" x14ac:dyDescent="0.3">
      <c r="A166" t="str">
        <f t="shared" si="151"/>
        <v>Bovinocultura de Produção de Leite</v>
      </c>
      <c r="B166" t="str">
        <f t="shared" si="152"/>
        <v>BPL11</v>
      </c>
      <c r="C166" t="s">
        <v>20</v>
      </c>
      <c r="D166" s="1">
        <f ca="1">E165</f>
        <v>45228</v>
      </c>
      <c r="E166" s="1">
        <f ca="1">D166+RANDBETWEEN(1,3)</f>
        <v>45230</v>
      </c>
      <c r="F166" s="1">
        <f ca="1">IF(D166&lt;Planilha2!$A$1, D166, "")</f>
        <v>45228</v>
      </c>
      <c r="G166" s="1">
        <f ca="1">IF(E166&lt;Planilha2!$A$1, E166, "")</f>
        <v>45230</v>
      </c>
      <c r="H166" t="str">
        <f ca="1">H162</f>
        <v>João Silva</v>
      </c>
      <c r="I166" t="s">
        <v>91</v>
      </c>
      <c r="J166">
        <f t="shared" ca="1" si="150"/>
        <v>2</v>
      </c>
      <c r="K166" t="str">
        <f t="shared" ref="K166:N166" si="159">K165</f>
        <v>2 - Produção Vegetal Aplicada</v>
      </c>
      <c r="L166" t="str">
        <f t="shared" si="159"/>
        <v>Soja — parte 1</v>
      </c>
      <c r="M166" t="str">
        <f t="shared" ca="1" si="159"/>
        <v>Bruno Martins</v>
      </c>
      <c r="N166" t="str">
        <f t="shared" ca="1" si="153"/>
        <v>CONCLUÍDA</v>
      </c>
    </row>
    <row r="167" spans="1:14" x14ac:dyDescent="0.3">
      <c r="A167" t="str">
        <f t="shared" si="151"/>
        <v>Bovinocultura de Produção de Leite</v>
      </c>
      <c r="B167" t="str">
        <f t="shared" si="152"/>
        <v>BPL11</v>
      </c>
      <c r="C167" t="s">
        <v>21</v>
      </c>
      <c r="D167" s="1">
        <f ca="1">E166</f>
        <v>45230</v>
      </c>
      <c r="E167" s="1">
        <f ca="1">D167+RANDBETWEEN(0,3)</f>
        <v>45230</v>
      </c>
      <c r="F167" s="1">
        <f ca="1">IF(D167&lt;Planilha2!$A$1, D167, "")</f>
        <v>45230</v>
      </c>
      <c r="G167" s="1">
        <f ca="1">IF(E167&lt;Planilha2!$A$1, E167, "")</f>
        <v>45230</v>
      </c>
      <c r="H167" t="str">
        <f ca="1">H165</f>
        <v>Eduardo Carvalho</v>
      </c>
      <c r="I167" t="s">
        <v>94</v>
      </c>
      <c r="J167">
        <f t="shared" ca="1" si="150"/>
        <v>0</v>
      </c>
      <c r="K167" t="str">
        <f t="shared" ref="K167:N167" si="160">K166</f>
        <v>2 - Produção Vegetal Aplicada</v>
      </c>
      <c r="L167" t="str">
        <f t="shared" si="160"/>
        <v>Soja — parte 1</v>
      </c>
      <c r="M167" t="str">
        <f t="shared" ca="1" si="160"/>
        <v>Bruno Martins</v>
      </c>
      <c r="N167" t="str">
        <f t="shared" ca="1" si="153"/>
        <v>CONCLUÍDA</v>
      </c>
    </row>
    <row r="168" spans="1:14" x14ac:dyDescent="0.3">
      <c r="A168" t="str">
        <f t="shared" si="151"/>
        <v>Bovinocultura de Produção de Leite</v>
      </c>
      <c r="B168" t="str">
        <f t="shared" si="152"/>
        <v>BPL11</v>
      </c>
      <c r="C168" t="s">
        <v>22</v>
      </c>
      <c r="D168" s="1">
        <f ca="1">E167</f>
        <v>45230</v>
      </c>
      <c r="E168" s="1">
        <f ca="1">D168+RANDBETWEEN(0,3)</f>
        <v>45230</v>
      </c>
      <c r="F168" s="1">
        <f ca="1">IF(D168&lt;Planilha2!$A$1, D168, "")</f>
        <v>45230</v>
      </c>
      <c r="G168" s="1">
        <f ca="1">IF(E168&lt;Planilha2!$A$1, E168, "")</f>
        <v>45230</v>
      </c>
      <c r="H168" t="str">
        <f ca="1">H166</f>
        <v>João Silva</v>
      </c>
      <c r="I168" t="s">
        <v>91</v>
      </c>
      <c r="J168">
        <f t="shared" ca="1" si="150"/>
        <v>0</v>
      </c>
      <c r="K168" t="str">
        <f t="shared" ref="K168:N168" si="161">K167</f>
        <v>2 - Produção Vegetal Aplicada</v>
      </c>
      <c r="L168" t="str">
        <f t="shared" si="161"/>
        <v>Soja — parte 1</v>
      </c>
      <c r="M168" t="str">
        <f t="shared" ca="1" si="161"/>
        <v>Bruno Martins</v>
      </c>
      <c r="N168" t="str">
        <f t="shared" ca="1" si="153"/>
        <v>CONCLUÍDA</v>
      </c>
    </row>
    <row r="169" spans="1:14" x14ac:dyDescent="0.3">
      <c r="A169" t="str">
        <f t="shared" si="151"/>
        <v>Bovinocultura de Produção de Leite</v>
      </c>
      <c r="B169" t="str">
        <f t="shared" si="152"/>
        <v>BPL11</v>
      </c>
      <c r="C169" t="s">
        <v>23</v>
      </c>
      <c r="D169" s="1">
        <f ca="1">E168</f>
        <v>45230</v>
      </c>
      <c r="E169" s="1">
        <f ca="1">D169+RANDBETWEEN(1,3)</f>
        <v>45232</v>
      </c>
      <c r="F169" s="1">
        <f ca="1">IF(D169&lt;Planilha2!$A$1, D169, "")</f>
        <v>45230</v>
      </c>
      <c r="G169" s="1">
        <f ca="1">IF(E169&lt;Planilha2!$A$1, E169, "")</f>
        <v>45232</v>
      </c>
      <c r="H169" t="str">
        <f ca="1">H163</f>
        <v>Mariana Alves</v>
      </c>
      <c r="I169" t="s">
        <v>95</v>
      </c>
      <c r="J169">
        <f t="shared" ca="1" si="150"/>
        <v>2</v>
      </c>
      <c r="K169" t="str">
        <f t="shared" ref="K169:N169" si="162">K168</f>
        <v>2 - Produção Vegetal Aplicada</v>
      </c>
      <c r="L169" t="str">
        <f t="shared" si="162"/>
        <v>Soja — parte 1</v>
      </c>
      <c r="M169" t="str">
        <f t="shared" ca="1" si="162"/>
        <v>Bruno Martins</v>
      </c>
      <c r="N169" t="str">
        <f t="shared" ca="1" si="153"/>
        <v>CONCLUÍDA</v>
      </c>
    </row>
    <row r="170" spans="1:14" x14ac:dyDescent="0.3">
      <c r="A170" t="str">
        <f t="shared" si="151"/>
        <v>Bovinocultura de Produção de Leite</v>
      </c>
      <c r="B170" t="str">
        <f t="shared" si="152"/>
        <v>BPL11</v>
      </c>
      <c r="C170" t="s">
        <v>24</v>
      </c>
      <c r="D170" s="1">
        <f ca="1">E169</f>
        <v>45232</v>
      </c>
      <c r="E170" s="1">
        <f ca="1">D170+RANDBETWEEN(0,3)</f>
        <v>45235</v>
      </c>
      <c r="F170" s="1">
        <f ca="1">IF(D170&lt;Planilha2!$A$1, D170, "")</f>
        <v>45232</v>
      </c>
      <c r="G170" s="1">
        <f ca="1">IF(E170&lt;Planilha2!$A$1, E170, "")</f>
        <v>45235</v>
      </c>
      <c r="H170" t="str">
        <f ca="1">H168</f>
        <v>João Silva</v>
      </c>
      <c r="I170" t="s">
        <v>91</v>
      </c>
      <c r="J170">
        <f t="shared" ca="1" si="150"/>
        <v>3</v>
      </c>
      <c r="K170" t="str">
        <f t="shared" ref="K170:N170" si="163">K169</f>
        <v>2 - Produção Vegetal Aplicada</v>
      </c>
      <c r="L170" t="str">
        <f t="shared" si="163"/>
        <v>Soja — parte 1</v>
      </c>
      <c r="M170" t="str">
        <f t="shared" ca="1" si="163"/>
        <v>Bruno Martins</v>
      </c>
      <c r="N170" t="str">
        <f t="shared" ca="1" si="153"/>
        <v>CONCLUÍDA</v>
      </c>
    </row>
    <row r="171" spans="1:14" x14ac:dyDescent="0.3">
      <c r="A171" t="str">
        <f t="shared" si="151"/>
        <v>Bovinocultura de Produção de Leite</v>
      </c>
      <c r="B171" t="s">
        <v>183</v>
      </c>
      <c r="C171" t="s">
        <v>12</v>
      </c>
      <c r="D171" s="1">
        <f ca="1">E158+14</f>
        <v>45216</v>
      </c>
      <c r="E171" s="1">
        <f ca="1">D171+RANDBETWEEN(7,14)</f>
        <v>45223</v>
      </c>
      <c r="F171" s="1">
        <f ca="1">IF(D171&lt;Planilha2!$A$1, D171, "")</f>
        <v>45216</v>
      </c>
      <c r="G171" s="1">
        <f ca="1">IF(E171&lt;Planilha2!$A$1, E171, "")</f>
        <v>45223</v>
      </c>
      <c r="H171" t="str">
        <f ca="1">H158</f>
        <v>Bruno Martins</v>
      </c>
      <c r="I171" t="s">
        <v>8</v>
      </c>
      <c r="J171">
        <f ca="1">E171-D171</f>
        <v>7</v>
      </c>
      <c r="K171" t="str">
        <f t="shared" ref="K171" si="164">K170</f>
        <v>2 - Produção Vegetal Aplicada</v>
      </c>
      <c r="L171" t="s">
        <v>185</v>
      </c>
      <c r="M171" t="str">
        <f ca="1">H171</f>
        <v>Bruno Martins</v>
      </c>
      <c r="N171" t="str" cm="1">
        <f t="array" aca="1" ref="N171" ca="1">_xlfn.IFS(COUNTBLANK(G171:G183)=13,"PENDENTE", COUNTBLANK(G171:G183)&gt;0,"EM ANDAMENTO", COUNTBLANK(G171:G183)=0,"CONCLUÍDA")</f>
        <v>CONCLUÍDA</v>
      </c>
    </row>
    <row r="172" spans="1:14" x14ac:dyDescent="0.3">
      <c r="A172" t="str">
        <f t="shared" si="151"/>
        <v>Bovinocultura de Produção de Leite</v>
      </c>
      <c r="B172" t="str">
        <f>B171</f>
        <v>BPL12</v>
      </c>
      <c r="C172" t="s">
        <v>13</v>
      </c>
      <c r="D172" s="1">
        <f ca="1">E171</f>
        <v>45223</v>
      </c>
      <c r="E172" s="1">
        <f ca="1">D172+RANDBETWEEN(1,4)</f>
        <v>45225</v>
      </c>
      <c r="F172" s="1">
        <f ca="1">IF(D172&lt;Planilha2!$A$1, D172, "")</f>
        <v>45223</v>
      </c>
      <c r="G172" s="1">
        <f ca="1">IF(E172&lt;Planilha2!$A$1, E172, "")</f>
        <v>45225</v>
      </c>
      <c r="H172" t="str">
        <f ca="1">H159</f>
        <v>João Silva</v>
      </c>
      <c r="I172" t="s">
        <v>91</v>
      </c>
      <c r="J172">
        <f t="shared" ref="J172:J183" ca="1" si="165">E172-D172</f>
        <v>2</v>
      </c>
      <c r="K172" t="str">
        <f t="shared" ref="K172" si="166">K171</f>
        <v>2 - Produção Vegetal Aplicada</v>
      </c>
      <c r="L172" t="str">
        <f>L171</f>
        <v>Soja — parte 2</v>
      </c>
      <c r="M172" t="str">
        <f ca="1">M171</f>
        <v>Bruno Martins</v>
      </c>
      <c r="N172" t="str">
        <f ca="1">N171</f>
        <v>CONCLUÍDA</v>
      </c>
    </row>
    <row r="173" spans="1:14" x14ac:dyDescent="0.3">
      <c r="A173" t="str">
        <f t="shared" si="151"/>
        <v>Bovinocultura de Produção de Leite</v>
      </c>
      <c r="B173" t="str">
        <f t="shared" ref="B173:B183" si="167">B172</f>
        <v>BPL12</v>
      </c>
      <c r="C173" t="s">
        <v>14</v>
      </c>
      <c r="D173" s="1">
        <f ca="1">E172</f>
        <v>45225</v>
      </c>
      <c r="E173" s="1">
        <f ca="1">D173+RANDBETWEEN(0,3)</f>
        <v>45227</v>
      </c>
      <c r="F173" s="1">
        <f ca="1">IF(D173&lt;Planilha2!$A$1, D173, "")</f>
        <v>45225</v>
      </c>
      <c r="G173" s="1">
        <f ca="1">IF(E173&lt;Planilha2!$A$1, E173, "")</f>
        <v>45227</v>
      </c>
      <c r="H173" t="str">
        <f ca="1">VLOOKUP(RANDBETWEEN(1, 2), Planilha2!$B$5:$I$32, 4)</f>
        <v>Pedro Rodrigues</v>
      </c>
      <c r="I173" t="s">
        <v>92</v>
      </c>
      <c r="J173">
        <f t="shared" ca="1" si="165"/>
        <v>2</v>
      </c>
      <c r="K173" t="str">
        <f t="shared" ref="K173:N183" si="168">K172</f>
        <v>2 - Produção Vegetal Aplicada</v>
      </c>
      <c r="L173" t="str">
        <f t="shared" si="168"/>
        <v>Soja — parte 2</v>
      </c>
      <c r="M173" t="str">
        <f t="shared" ca="1" si="168"/>
        <v>Bruno Martins</v>
      </c>
      <c r="N173" t="str">
        <f t="shared" ca="1" si="168"/>
        <v>CONCLUÍDA</v>
      </c>
    </row>
    <row r="174" spans="1:14" x14ac:dyDescent="0.3">
      <c r="A174" t="str">
        <f t="shared" si="151"/>
        <v>Bovinocultura de Produção de Leite</v>
      </c>
      <c r="B174" t="str">
        <f t="shared" si="167"/>
        <v>BPL12</v>
      </c>
      <c r="C174" t="s">
        <v>15</v>
      </c>
      <c r="D174" s="1">
        <f ca="1">E173</f>
        <v>45227</v>
      </c>
      <c r="E174" s="1">
        <f ca="1">D174+RANDBETWEEN(3,7)</f>
        <v>45231</v>
      </c>
      <c r="F174" s="1">
        <f ca="1">IF(D174&lt;Planilha2!$A$1, D174, "")</f>
        <v>45227</v>
      </c>
      <c r="G174" s="1">
        <f ca="1">IF(E174&lt;Planilha2!$A$1, E174, "")</f>
        <v>45231</v>
      </c>
      <c r="H174" t="str">
        <f ca="1">VLOOKUP(RANDBETWEEN(1, 3), Planilha2!$B$5:$I$32, 5)</f>
        <v>Isabela Costa</v>
      </c>
      <c r="I174" t="s">
        <v>93</v>
      </c>
      <c r="J174">
        <f t="shared" ca="1" si="165"/>
        <v>4</v>
      </c>
      <c r="K174" t="str">
        <f t="shared" ref="K174:N174" si="169">K173</f>
        <v>2 - Produção Vegetal Aplicada</v>
      </c>
      <c r="L174" t="str">
        <f t="shared" si="169"/>
        <v>Soja — parte 2</v>
      </c>
      <c r="M174" t="str">
        <f t="shared" ca="1" si="169"/>
        <v>Bruno Martins</v>
      </c>
      <c r="N174" t="str">
        <f t="shared" ca="1" si="168"/>
        <v>CONCLUÍDA</v>
      </c>
    </row>
    <row r="175" spans="1:14" x14ac:dyDescent="0.3">
      <c r="A175" t="str">
        <f t="shared" si="151"/>
        <v>Bovinocultura de Produção de Leite</v>
      </c>
      <c r="B175" t="str">
        <f t="shared" si="167"/>
        <v>BPL12</v>
      </c>
      <c r="C175" t="s">
        <v>16</v>
      </c>
      <c r="D175" s="1">
        <f ca="1">E174</f>
        <v>45231</v>
      </c>
      <c r="E175" s="1">
        <f ca="1">D175+RANDBETWEEN(0,3)</f>
        <v>45232</v>
      </c>
      <c r="F175" s="1">
        <f ca="1">IF(D175&lt;Planilha2!$A$1, D175, "")</f>
        <v>45231</v>
      </c>
      <c r="G175" s="1">
        <f ca="1">IF(E175&lt;Planilha2!$A$1, E175, "")</f>
        <v>45232</v>
      </c>
      <c r="H175" t="str">
        <f ca="1">H172</f>
        <v>João Silva</v>
      </c>
      <c r="I175" t="s">
        <v>91</v>
      </c>
      <c r="J175">
        <f t="shared" ca="1" si="165"/>
        <v>1</v>
      </c>
      <c r="K175" t="str">
        <f t="shared" ref="K175:N175" si="170">K174</f>
        <v>2 - Produção Vegetal Aplicada</v>
      </c>
      <c r="L175" t="str">
        <f t="shared" si="170"/>
        <v>Soja — parte 2</v>
      </c>
      <c r="M175" t="str">
        <f t="shared" ca="1" si="170"/>
        <v>Bruno Martins</v>
      </c>
      <c r="N175" t="str">
        <f t="shared" ca="1" si="168"/>
        <v>CONCLUÍDA</v>
      </c>
    </row>
    <row r="176" spans="1:14" x14ac:dyDescent="0.3">
      <c r="A176" t="str">
        <f t="shared" si="151"/>
        <v>Bovinocultura de Produção de Leite</v>
      </c>
      <c r="B176" t="str">
        <f t="shared" si="167"/>
        <v>BPL12</v>
      </c>
      <c r="C176" t="s">
        <v>17</v>
      </c>
      <c r="D176" s="1">
        <f ca="1">E175</f>
        <v>45232</v>
      </c>
      <c r="E176" s="1">
        <f ca="1">D176+RANDBETWEEN(1,5)</f>
        <v>45233</v>
      </c>
      <c r="F176" s="1">
        <f ca="1">IF(D176&lt;Planilha2!$A$1, D176, "")</f>
        <v>45232</v>
      </c>
      <c r="G176" s="1">
        <f ca="1">IF(E176&lt;Planilha2!$A$1, E176, "")</f>
        <v>45233</v>
      </c>
      <c r="H176" t="str">
        <f ca="1">VLOOKUP(RANDBETWEEN(1, 3), Planilha2!$B$5:$I$32, 6)</f>
        <v>Bruno Gomes</v>
      </c>
      <c r="I176" t="s">
        <v>95</v>
      </c>
      <c r="J176">
        <f t="shared" ca="1" si="165"/>
        <v>1</v>
      </c>
      <c r="K176" t="str">
        <f t="shared" ref="K176:N176" si="171">K175</f>
        <v>2 - Produção Vegetal Aplicada</v>
      </c>
      <c r="L176" t="str">
        <f t="shared" si="171"/>
        <v>Soja — parte 2</v>
      </c>
      <c r="M176" t="str">
        <f t="shared" ca="1" si="171"/>
        <v>Bruno Martins</v>
      </c>
      <c r="N176" t="str">
        <f t="shared" ca="1" si="168"/>
        <v>CONCLUÍDA</v>
      </c>
    </row>
    <row r="177" spans="1:14" x14ac:dyDescent="0.3">
      <c r="A177" t="str">
        <f t="shared" si="151"/>
        <v>Bovinocultura de Produção de Leite</v>
      </c>
      <c r="B177" t="str">
        <f t="shared" si="167"/>
        <v>BPL12</v>
      </c>
      <c r="C177" t="s">
        <v>18</v>
      </c>
      <c r="D177" s="1">
        <f ca="1">E171+RANDBETWEEN(3,14)</f>
        <v>45236</v>
      </c>
      <c r="E177" s="1">
        <f ca="1">D177</f>
        <v>45236</v>
      </c>
      <c r="F177" s="1">
        <f ca="1">IF(D177&lt;Planilha2!$A$1, D177, "")</f>
        <v>45236</v>
      </c>
      <c r="G177" s="1">
        <f ca="1">IF(E177&lt;Planilha2!$A$1, E177, "")</f>
        <v>45236</v>
      </c>
      <c r="H177" t="str">
        <f ca="1">VLOOKUP(RANDBETWEEN(1, 2), Planilha2!$B$5:$I$32, 7)</f>
        <v>Felipe Ribeiro</v>
      </c>
      <c r="I177" t="s">
        <v>96</v>
      </c>
      <c r="J177">
        <f t="shared" ca="1" si="165"/>
        <v>0</v>
      </c>
      <c r="K177" t="str">
        <f t="shared" ref="K177:N177" si="172">K176</f>
        <v>2 - Produção Vegetal Aplicada</v>
      </c>
      <c r="L177" t="str">
        <f t="shared" si="172"/>
        <v>Soja — parte 2</v>
      </c>
      <c r="M177" t="str">
        <f t="shared" ca="1" si="172"/>
        <v>Bruno Martins</v>
      </c>
      <c r="N177" t="str">
        <f t="shared" ca="1" si="168"/>
        <v>CONCLUÍDA</v>
      </c>
    </row>
    <row r="178" spans="1:14" x14ac:dyDescent="0.3">
      <c r="A178" t="str">
        <f t="shared" si="151"/>
        <v>Bovinocultura de Produção de Leite</v>
      </c>
      <c r="B178" t="str">
        <f t="shared" si="167"/>
        <v>BPL12</v>
      </c>
      <c r="C178" t="s">
        <v>19</v>
      </c>
      <c r="D178" s="1">
        <f ca="1">E177+RANDBETWEEN(7,21)</f>
        <v>45257</v>
      </c>
      <c r="E178" s="1">
        <f ca="1">D178+RANDBETWEEN(1,3)</f>
        <v>45259</v>
      </c>
      <c r="F178" s="1">
        <f ca="1">IF(D178&lt;Planilha2!$A$1, D178, "")</f>
        <v>45257</v>
      </c>
      <c r="G178" s="1">
        <f ca="1">IF(E178&lt;Planilha2!$A$1, E178, "")</f>
        <v>45259</v>
      </c>
      <c r="H178" t="str">
        <f ca="1">VLOOKUP(RANDBETWEEN(1, 3), Planilha2!$B$5:$I$32, 8)</f>
        <v>Luiza Andrade</v>
      </c>
      <c r="I178" t="s">
        <v>94</v>
      </c>
      <c r="J178">
        <f t="shared" ca="1" si="165"/>
        <v>2</v>
      </c>
      <c r="K178" t="str">
        <f t="shared" ref="K178:N178" si="173">K177</f>
        <v>2 - Produção Vegetal Aplicada</v>
      </c>
      <c r="L178" t="str">
        <f t="shared" si="173"/>
        <v>Soja — parte 2</v>
      </c>
      <c r="M178" t="str">
        <f t="shared" ca="1" si="173"/>
        <v>Bruno Martins</v>
      </c>
      <c r="N178" t="str">
        <f t="shared" ca="1" si="168"/>
        <v>CONCLUÍDA</v>
      </c>
    </row>
    <row r="179" spans="1:14" x14ac:dyDescent="0.3">
      <c r="A179" t="str">
        <f t="shared" si="151"/>
        <v>Bovinocultura de Produção de Leite</v>
      </c>
      <c r="B179" t="str">
        <f t="shared" si="167"/>
        <v>BPL12</v>
      </c>
      <c r="C179" t="s">
        <v>20</v>
      </c>
      <c r="D179" s="1">
        <f ca="1">E178</f>
        <v>45259</v>
      </c>
      <c r="E179" s="1">
        <f ca="1">D179+RANDBETWEEN(1,3)</f>
        <v>45260</v>
      </c>
      <c r="F179" s="1">
        <f ca="1">IF(D179&lt;Planilha2!$A$1, D179, "")</f>
        <v>45259</v>
      </c>
      <c r="G179" s="1">
        <f ca="1">IF(E179&lt;Planilha2!$A$1, E179, "")</f>
        <v>45260</v>
      </c>
      <c r="H179" t="str">
        <f ca="1">H175</f>
        <v>João Silva</v>
      </c>
      <c r="I179" t="s">
        <v>91</v>
      </c>
      <c r="J179">
        <f t="shared" ca="1" si="165"/>
        <v>1</v>
      </c>
      <c r="K179" t="str">
        <f t="shared" ref="K179:N179" si="174">K178</f>
        <v>2 - Produção Vegetal Aplicada</v>
      </c>
      <c r="L179" t="str">
        <f t="shared" si="174"/>
        <v>Soja — parte 2</v>
      </c>
      <c r="M179" t="str">
        <f t="shared" ca="1" si="174"/>
        <v>Bruno Martins</v>
      </c>
      <c r="N179" t="str">
        <f t="shared" ca="1" si="168"/>
        <v>CONCLUÍDA</v>
      </c>
    </row>
    <row r="180" spans="1:14" x14ac:dyDescent="0.3">
      <c r="A180" t="str">
        <f t="shared" si="151"/>
        <v>Bovinocultura de Produção de Leite</v>
      </c>
      <c r="B180" t="str">
        <f t="shared" si="167"/>
        <v>BPL12</v>
      </c>
      <c r="C180" t="s">
        <v>21</v>
      </c>
      <c r="D180" s="1">
        <f ca="1">E179</f>
        <v>45260</v>
      </c>
      <c r="E180" s="1">
        <f ca="1">D180+RANDBETWEEN(0,3)</f>
        <v>45262</v>
      </c>
      <c r="F180" s="1">
        <f ca="1">IF(D180&lt;Planilha2!$A$1, D180, "")</f>
        <v>45260</v>
      </c>
      <c r="G180" s="1">
        <f ca="1">IF(E180&lt;Planilha2!$A$1, E180, "")</f>
        <v>45262</v>
      </c>
      <c r="H180" t="str">
        <f ca="1">H178</f>
        <v>Luiza Andrade</v>
      </c>
      <c r="I180" t="s">
        <v>94</v>
      </c>
      <c r="J180">
        <f t="shared" ca="1" si="165"/>
        <v>2</v>
      </c>
      <c r="K180" t="str">
        <f t="shared" ref="K180:N180" si="175">K179</f>
        <v>2 - Produção Vegetal Aplicada</v>
      </c>
      <c r="L180" t="str">
        <f t="shared" si="175"/>
        <v>Soja — parte 2</v>
      </c>
      <c r="M180" t="str">
        <f t="shared" ca="1" si="175"/>
        <v>Bruno Martins</v>
      </c>
      <c r="N180" t="str">
        <f t="shared" ca="1" si="168"/>
        <v>CONCLUÍDA</v>
      </c>
    </row>
    <row r="181" spans="1:14" x14ac:dyDescent="0.3">
      <c r="A181" t="str">
        <f t="shared" si="151"/>
        <v>Bovinocultura de Produção de Leite</v>
      </c>
      <c r="B181" t="str">
        <f t="shared" si="167"/>
        <v>BPL12</v>
      </c>
      <c r="C181" t="s">
        <v>22</v>
      </c>
      <c r="D181" s="1">
        <f ca="1">E180</f>
        <v>45262</v>
      </c>
      <c r="E181" s="1">
        <f ca="1">D181+RANDBETWEEN(0,3)</f>
        <v>45265</v>
      </c>
      <c r="F181" s="1">
        <f ca="1">IF(D181&lt;Planilha2!$A$1, D181, "")</f>
        <v>45262</v>
      </c>
      <c r="G181" s="1">
        <f ca="1">IF(E181&lt;Planilha2!$A$1, E181, "")</f>
        <v>45265</v>
      </c>
      <c r="H181" t="str">
        <f ca="1">H179</f>
        <v>João Silva</v>
      </c>
      <c r="I181" t="s">
        <v>91</v>
      </c>
      <c r="J181">
        <f t="shared" ca="1" si="165"/>
        <v>3</v>
      </c>
      <c r="K181" t="str">
        <f t="shared" ref="K181:N181" si="176">K180</f>
        <v>2 - Produção Vegetal Aplicada</v>
      </c>
      <c r="L181" t="str">
        <f t="shared" si="176"/>
        <v>Soja — parte 2</v>
      </c>
      <c r="M181" t="str">
        <f t="shared" ca="1" si="176"/>
        <v>Bruno Martins</v>
      </c>
      <c r="N181" t="str">
        <f t="shared" ca="1" si="168"/>
        <v>CONCLUÍDA</v>
      </c>
    </row>
    <row r="182" spans="1:14" x14ac:dyDescent="0.3">
      <c r="A182" t="str">
        <f t="shared" si="151"/>
        <v>Bovinocultura de Produção de Leite</v>
      </c>
      <c r="B182" t="str">
        <f t="shared" si="167"/>
        <v>BPL12</v>
      </c>
      <c r="C182" t="s">
        <v>23</v>
      </c>
      <c r="D182" s="1">
        <f ca="1">E181</f>
        <v>45265</v>
      </c>
      <c r="E182" s="1">
        <f ca="1">D182+RANDBETWEEN(1,3)</f>
        <v>45266</v>
      </c>
      <c r="F182" s="1">
        <f ca="1">IF(D182&lt;Planilha2!$A$1, D182, "")</f>
        <v>45265</v>
      </c>
      <c r="G182" s="1">
        <f ca="1">IF(E182&lt;Planilha2!$A$1, E182, "")</f>
        <v>45266</v>
      </c>
      <c r="H182" t="str">
        <f ca="1">H176</f>
        <v>Bruno Gomes</v>
      </c>
      <c r="I182" t="s">
        <v>95</v>
      </c>
      <c r="J182">
        <f t="shared" ca="1" si="165"/>
        <v>1</v>
      </c>
      <c r="K182" t="str">
        <f t="shared" ref="K182:N182" si="177">K181</f>
        <v>2 - Produção Vegetal Aplicada</v>
      </c>
      <c r="L182" t="str">
        <f t="shared" si="177"/>
        <v>Soja — parte 2</v>
      </c>
      <c r="M182" t="str">
        <f t="shared" ca="1" si="177"/>
        <v>Bruno Martins</v>
      </c>
      <c r="N182" t="str">
        <f t="shared" ca="1" si="168"/>
        <v>CONCLUÍDA</v>
      </c>
    </row>
    <row r="183" spans="1:14" x14ac:dyDescent="0.3">
      <c r="A183" t="str">
        <f t="shared" si="151"/>
        <v>Bovinocultura de Produção de Leite</v>
      </c>
      <c r="B183" t="str">
        <f t="shared" si="167"/>
        <v>BPL12</v>
      </c>
      <c r="C183" t="s">
        <v>24</v>
      </c>
      <c r="D183" s="1">
        <f ca="1">E182</f>
        <v>45266</v>
      </c>
      <c r="E183" s="1">
        <f ca="1">D183+RANDBETWEEN(0,3)</f>
        <v>45269</v>
      </c>
      <c r="F183" s="1">
        <f ca="1">IF(D183&lt;Planilha2!$A$1, D183, "")</f>
        <v>45266</v>
      </c>
      <c r="G183" s="1">
        <f ca="1">IF(E183&lt;Planilha2!$A$1, E183, "")</f>
        <v>45269</v>
      </c>
      <c r="H183" t="str">
        <f ca="1">H181</f>
        <v>João Silva</v>
      </c>
      <c r="I183" t="s">
        <v>91</v>
      </c>
      <c r="J183">
        <f t="shared" ca="1" si="165"/>
        <v>3</v>
      </c>
      <c r="K183" t="str">
        <f t="shared" ref="K183:N183" si="178">K182</f>
        <v>2 - Produção Vegetal Aplicada</v>
      </c>
      <c r="L183" t="str">
        <f t="shared" si="178"/>
        <v>Soja — parte 2</v>
      </c>
      <c r="M183" t="str">
        <f t="shared" ca="1" si="178"/>
        <v>Bruno Martins</v>
      </c>
      <c r="N183" t="str">
        <f t="shared" ca="1" si="168"/>
        <v>CONCLUÍDA</v>
      </c>
    </row>
    <row r="184" spans="1:14" x14ac:dyDescent="0.3">
      <c r="A184" t="s">
        <v>162</v>
      </c>
      <c r="B184" t="s">
        <v>227</v>
      </c>
      <c r="C184" t="s">
        <v>12</v>
      </c>
      <c r="D184" s="1">
        <f ca="1">E158+RANDBETWEEN(7,10)</f>
        <v>45210</v>
      </c>
      <c r="E184" s="1">
        <f ca="1">D184+RANDBETWEEN(7,14)</f>
        <v>45219</v>
      </c>
      <c r="F184" s="1">
        <f ca="1">IF(D184&lt;Planilha2!$A$1, D184, "")</f>
        <v>45210</v>
      </c>
      <c r="G184" s="1">
        <f ca="1">IF(E184&lt;Planilha2!$A$1, E184, "")</f>
        <v>45219</v>
      </c>
      <c r="H184" t="str">
        <f ca="1">VLOOKUP(RANDBETWEEN(15, 28), Planilha2!$B$19:$I$32, 2)</f>
        <v>Marcelo Lopes</v>
      </c>
      <c r="I184" t="s">
        <v>8</v>
      </c>
      <c r="J184">
        <f ca="1">E184-D184</f>
        <v>9</v>
      </c>
      <c r="K184" t="s">
        <v>179</v>
      </c>
      <c r="L184" t="s">
        <v>220</v>
      </c>
      <c r="M184" t="str">
        <f ca="1">H184</f>
        <v>Marcelo Lopes</v>
      </c>
      <c r="N184" t="str" cm="1">
        <f t="array" aca="1" ref="N184" ca="1">_xlfn.IFS(COUNTBLANK(G184:G196)=13,"PENDENTE", COUNTBLANK(G184:G196)&gt;0,"EM ANDAMENTO", COUNTBLANK(G184:G196)=0,"CONCLUÍDA")</f>
        <v>CONCLUÍDA</v>
      </c>
    </row>
    <row r="185" spans="1:14" x14ac:dyDescent="0.3">
      <c r="A185" t="str">
        <f>A184</f>
        <v>Bovinocultura de Produção de Leite</v>
      </c>
      <c r="B185" t="str">
        <f>B184</f>
        <v>BPL13</v>
      </c>
      <c r="C185" t="s">
        <v>13</v>
      </c>
      <c r="D185" s="1">
        <f ca="1">E184</f>
        <v>45219</v>
      </c>
      <c r="E185" s="1">
        <f ca="1">D185+RANDBETWEEN(1,4)</f>
        <v>45223</v>
      </c>
      <c r="F185" s="1">
        <f ca="1">IF(D185&lt;Planilha2!$A$1, D185, "")</f>
        <v>45219</v>
      </c>
      <c r="G185" s="1">
        <f ca="1">IF(E185&lt;Planilha2!$A$1, E185, "")</f>
        <v>45223</v>
      </c>
      <c r="H185" t="str">
        <f ca="1">VLOOKUP(RANDBETWEEN(1, 3), Planilha2!$B$5:$I$32, 3)</f>
        <v>João Silva</v>
      </c>
      <c r="I185" t="s">
        <v>91</v>
      </c>
      <c r="J185">
        <f t="shared" ref="J185:J196" ca="1" si="179">E185-D185</f>
        <v>4</v>
      </c>
      <c r="K185" t="str">
        <f>K184</f>
        <v>2 - Produção Vegetal Aplicada</v>
      </c>
      <c r="L185" t="str">
        <f>L184</f>
        <v>Milho — parte 1</v>
      </c>
      <c r="M185" t="str">
        <f ca="1">M184</f>
        <v>Marcelo Lopes</v>
      </c>
      <c r="N185" t="str">
        <f ca="1">N184</f>
        <v>CONCLUÍDA</v>
      </c>
    </row>
    <row r="186" spans="1:14" x14ac:dyDescent="0.3">
      <c r="A186" t="str">
        <f t="shared" ref="A186:B201" si="180">A185</f>
        <v>Bovinocultura de Produção de Leite</v>
      </c>
      <c r="B186" t="str">
        <f t="shared" si="180"/>
        <v>BPL13</v>
      </c>
      <c r="C186" t="s">
        <v>14</v>
      </c>
      <c r="D186" s="1">
        <f ca="1">E185</f>
        <v>45223</v>
      </c>
      <c r="E186" s="1">
        <f ca="1">D186+RANDBETWEEN(0,3)</f>
        <v>45223</v>
      </c>
      <c r="F186" s="1">
        <f ca="1">IF(D186&lt;Planilha2!$A$1, D186, "")</f>
        <v>45223</v>
      </c>
      <c r="G186" s="1">
        <f ca="1">IF(E186&lt;Planilha2!$A$1, E186, "")</f>
        <v>45223</v>
      </c>
      <c r="H186" t="str">
        <f ca="1">VLOOKUP(RANDBETWEEN(1, 2), Planilha2!$B$5:$I$32, 4)</f>
        <v>Pedro Rodrigues</v>
      </c>
      <c r="I186" t="s">
        <v>92</v>
      </c>
      <c r="J186">
        <f t="shared" ca="1" si="179"/>
        <v>0</v>
      </c>
      <c r="K186" t="str">
        <f t="shared" ref="K186:N196" si="181">K185</f>
        <v>2 - Produção Vegetal Aplicada</v>
      </c>
      <c r="L186" t="str">
        <f t="shared" si="181"/>
        <v>Milho — parte 1</v>
      </c>
      <c r="M186" t="str">
        <f t="shared" ca="1" si="181"/>
        <v>Marcelo Lopes</v>
      </c>
      <c r="N186" t="str">
        <f t="shared" ca="1" si="181"/>
        <v>CONCLUÍDA</v>
      </c>
    </row>
    <row r="187" spans="1:14" x14ac:dyDescent="0.3">
      <c r="A187" t="str">
        <f t="shared" si="180"/>
        <v>Bovinocultura de Produção de Leite</v>
      </c>
      <c r="B187" t="str">
        <f t="shared" si="180"/>
        <v>BPL13</v>
      </c>
      <c r="C187" t="s">
        <v>15</v>
      </c>
      <c r="D187" s="1">
        <f ca="1">E186</f>
        <v>45223</v>
      </c>
      <c r="E187" s="1">
        <f ca="1">D187+RANDBETWEEN(3,7)</f>
        <v>45230</v>
      </c>
      <c r="F187" s="1">
        <f ca="1">IF(D187&lt;Planilha2!$A$1, D187, "")</f>
        <v>45223</v>
      </c>
      <c r="G187" s="1">
        <f ca="1">IF(E187&lt;Planilha2!$A$1, E187, "")</f>
        <v>45230</v>
      </c>
      <c r="H187" t="str">
        <f ca="1">VLOOKUP(RANDBETWEEN(1, 3), Planilha2!$B$5:$I$32, 5)</f>
        <v>Fernanda Almeida</v>
      </c>
      <c r="I187" t="s">
        <v>93</v>
      </c>
      <c r="J187">
        <f t="shared" ca="1" si="179"/>
        <v>7</v>
      </c>
      <c r="K187" t="str">
        <f t="shared" ref="K187:N187" si="182">K186</f>
        <v>2 - Produção Vegetal Aplicada</v>
      </c>
      <c r="L187" t="str">
        <f t="shared" si="182"/>
        <v>Milho — parte 1</v>
      </c>
      <c r="M187" t="str">
        <f t="shared" ca="1" si="182"/>
        <v>Marcelo Lopes</v>
      </c>
      <c r="N187" t="str">
        <f t="shared" ca="1" si="181"/>
        <v>CONCLUÍDA</v>
      </c>
    </row>
    <row r="188" spans="1:14" x14ac:dyDescent="0.3">
      <c r="A188" t="str">
        <f t="shared" si="180"/>
        <v>Bovinocultura de Produção de Leite</v>
      </c>
      <c r="B188" t="str">
        <f t="shared" si="180"/>
        <v>BPL13</v>
      </c>
      <c r="C188" t="s">
        <v>16</v>
      </c>
      <c r="D188" s="1">
        <f ca="1">E187</f>
        <v>45230</v>
      </c>
      <c r="E188" s="1">
        <f ca="1">D188+RANDBETWEEN(0,3)</f>
        <v>45232</v>
      </c>
      <c r="F188" s="1">
        <f ca="1">IF(D188&lt;Planilha2!$A$1, D188, "")</f>
        <v>45230</v>
      </c>
      <c r="G188" s="1">
        <f ca="1">IF(E188&lt;Planilha2!$A$1, E188, "")</f>
        <v>45232</v>
      </c>
      <c r="H188" t="str">
        <f ca="1">H185</f>
        <v>João Silva</v>
      </c>
      <c r="I188" t="s">
        <v>91</v>
      </c>
      <c r="J188">
        <f t="shared" ca="1" si="179"/>
        <v>2</v>
      </c>
      <c r="K188" t="str">
        <f t="shared" ref="K188:N188" si="183">K187</f>
        <v>2 - Produção Vegetal Aplicada</v>
      </c>
      <c r="L188" t="str">
        <f t="shared" si="183"/>
        <v>Milho — parte 1</v>
      </c>
      <c r="M188" t="str">
        <f t="shared" ca="1" si="183"/>
        <v>Marcelo Lopes</v>
      </c>
      <c r="N188" t="str">
        <f t="shared" ca="1" si="181"/>
        <v>CONCLUÍDA</v>
      </c>
    </row>
    <row r="189" spans="1:14" x14ac:dyDescent="0.3">
      <c r="A189" t="str">
        <f t="shared" si="180"/>
        <v>Bovinocultura de Produção de Leite</v>
      </c>
      <c r="B189" t="str">
        <f t="shared" si="180"/>
        <v>BPL13</v>
      </c>
      <c r="C189" t="s">
        <v>17</v>
      </c>
      <c r="D189" s="1">
        <f ca="1">E188</f>
        <v>45232</v>
      </c>
      <c r="E189" s="1">
        <f ca="1">D189+RANDBETWEEN(1,5)</f>
        <v>45236</v>
      </c>
      <c r="F189" s="1">
        <f ca="1">IF(D189&lt;Planilha2!$A$1, D189, "")</f>
        <v>45232</v>
      </c>
      <c r="G189" s="1">
        <f ca="1">IF(E189&lt;Planilha2!$A$1, E189, "")</f>
        <v>45236</v>
      </c>
      <c r="H189" t="str">
        <f ca="1">VLOOKUP(RANDBETWEEN(1, 3), Planilha2!$B$5:$I$32, 6)</f>
        <v>Rafael Ferreira</v>
      </c>
      <c r="I189" t="s">
        <v>95</v>
      </c>
      <c r="J189">
        <f t="shared" ca="1" si="179"/>
        <v>4</v>
      </c>
      <c r="K189" t="str">
        <f t="shared" ref="K189:N189" si="184">K188</f>
        <v>2 - Produção Vegetal Aplicada</v>
      </c>
      <c r="L189" t="str">
        <f t="shared" si="184"/>
        <v>Milho — parte 1</v>
      </c>
      <c r="M189" t="str">
        <f t="shared" ca="1" si="184"/>
        <v>Marcelo Lopes</v>
      </c>
      <c r="N189" t="str">
        <f t="shared" ca="1" si="181"/>
        <v>CONCLUÍDA</v>
      </c>
    </row>
    <row r="190" spans="1:14" x14ac:dyDescent="0.3">
      <c r="A190" t="str">
        <f t="shared" si="180"/>
        <v>Bovinocultura de Produção de Leite</v>
      </c>
      <c r="B190" t="str">
        <f t="shared" si="180"/>
        <v>BPL13</v>
      </c>
      <c r="C190" t="s">
        <v>18</v>
      </c>
      <c r="D190" s="1">
        <f ca="1">E184+RANDBETWEEN(3,14)</f>
        <v>45223</v>
      </c>
      <c r="E190" s="1">
        <f ca="1">D190</f>
        <v>45223</v>
      </c>
      <c r="F190" s="1">
        <f ca="1">IF(D190&lt;Planilha2!$A$1, D190, "")</f>
        <v>45223</v>
      </c>
      <c r="G190" s="1">
        <f ca="1">IF(E190&lt;Planilha2!$A$1, E190, "")</f>
        <v>45223</v>
      </c>
      <c r="H190" t="str">
        <f ca="1">VLOOKUP(RANDBETWEEN(1, 2), Planilha2!$B$5:$I$32, 7)</f>
        <v>Gabriela Lima</v>
      </c>
      <c r="I190" t="s">
        <v>96</v>
      </c>
      <c r="J190">
        <f t="shared" ca="1" si="179"/>
        <v>0</v>
      </c>
      <c r="K190" t="str">
        <f t="shared" ref="K190:N190" si="185">K189</f>
        <v>2 - Produção Vegetal Aplicada</v>
      </c>
      <c r="L190" t="str">
        <f t="shared" si="185"/>
        <v>Milho — parte 1</v>
      </c>
      <c r="M190" t="str">
        <f t="shared" ca="1" si="185"/>
        <v>Marcelo Lopes</v>
      </c>
      <c r="N190" t="str">
        <f t="shared" ca="1" si="181"/>
        <v>CONCLUÍDA</v>
      </c>
    </row>
    <row r="191" spans="1:14" x14ac:dyDescent="0.3">
      <c r="A191" t="str">
        <f t="shared" si="180"/>
        <v>Bovinocultura de Produção de Leite</v>
      </c>
      <c r="B191" t="str">
        <f t="shared" si="180"/>
        <v>BPL13</v>
      </c>
      <c r="C191" t="s">
        <v>19</v>
      </c>
      <c r="D191" s="1">
        <f ca="1">E190+RANDBETWEEN(7,21)</f>
        <v>45237</v>
      </c>
      <c r="E191" s="1">
        <f ca="1">D191+RANDBETWEEN(1,3)</f>
        <v>45239</v>
      </c>
      <c r="F191" s="1">
        <f ca="1">IF(D191&lt;Planilha2!$A$1, D191, "")</f>
        <v>45237</v>
      </c>
      <c r="G191" s="1">
        <f ca="1">IF(E191&lt;Planilha2!$A$1, E191, "")</f>
        <v>45239</v>
      </c>
      <c r="H191" t="str">
        <f ca="1">VLOOKUP(RANDBETWEEN(1, 3), Planilha2!$B$5:$I$32, 8)</f>
        <v>Eduardo Carvalho</v>
      </c>
      <c r="I191" t="s">
        <v>94</v>
      </c>
      <c r="J191">
        <f t="shared" ca="1" si="179"/>
        <v>2</v>
      </c>
      <c r="K191" t="str">
        <f t="shared" ref="K191:N191" si="186">K190</f>
        <v>2 - Produção Vegetal Aplicada</v>
      </c>
      <c r="L191" t="str">
        <f t="shared" si="186"/>
        <v>Milho — parte 1</v>
      </c>
      <c r="M191" t="str">
        <f t="shared" ca="1" si="186"/>
        <v>Marcelo Lopes</v>
      </c>
      <c r="N191" t="str">
        <f t="shared" ca="1" si="181"/>
        <v>CONCLUÍDA</v>
      </c>
    </row>
    <row r="192" spans="1:14" x14ac:dyDescent="0.3">
      <c r="A192" t="str">
        <f t="shared" si="180"/>
        <v>Bovinocultura de Produção de Leite</v>
      </c>
      <c r="B192" t="str">
        <f t="shared" si="180"/>
        <v>BPL13</v>
      </c>
      <c r="C192" t="s">
        <v>20</v>
      </c>
      <c r="D192" s="1">
        <f ca="1">E191</f>
        <v>45239</v>
      </c>
      <c r="E192" s="1">
        <f ca="1">D192+RANDBETWEEN(1,3)</f>
        <v>45242</v>
      </c>
      <c r="F192" s="1">
        <f ca="1">IF(D192&lt;Planilha2!$A$1, D192, "")</f>
        <v>45239</v>
      </c>
      <c r="G192" s="1">
        <f ca="1">IF(E192&lt;Planilha2!$A$1, E192, "")</f>
        <v>45242</v>
      </c>
      <c r="H192" t="str">
        <f ca="1">H188</f>
        <v>João Silva</v>
      </c>
      <c r="I192" t="s">
        <v>91</v>
      </c>
      <c r="J192">
        <f t="shared" ca="1" si="179"/>
        <v>3</v>
      </c>
      <c r="K192" t="str">
        <f t="shared" ref="K192:N192" si="187">K191</f>
        <v>2 - Produção Vegetal Aplicada</v>
      </c>
      <c r="L192" t="str">
        <f t="shared" si="187"/>
        <v>Milho — parte 1</v>
      </c>
      <c r="M192" t="str">
        <f t="shared" ca="1" si="187"/>
        <v>Marcelo Lopes</v>
      </c>
      <c r="N192" t="str">
        <f t="shared" ca="1" si="181"/>
        <v>CONCLUÍDA</v>
      </c>
    </row>
    <row r="193" spans="1:14" x14ac:dyDescent="0.3">
      <c r="A193" t="str">
        <f t="shared" si="180"/>
        <v>Bovinocultura de Produção de Leite</v>
      </c>
      <c r="B193" t="str">
        <f t="shared" si="180"/>
        <v>BPL13</v>
      </c>
      <c r="C193" t="s">
        <v>21</v>
      </c>
      <c r="D193" s="1">
        <f ca="1">E192</f>
        <v>45242</v>
      </c>
      <c r="E193" s="1">
        <f ca="1">D193+RANDBETWEEN(0,3)</f>
        <v>45243</v>
      </c>
      <c r="F193" s="1">
        <f ca="1">IF(D193&lt;Planilha2!$A$1, D193, "")</f>
        <v>45242</v>
      </c>
      <c r="G193" s="1">
        <f ca="1">IF(E193&lt;Planilha2!$A$1, E193, "")</f>
        <v>45243</v>
      </c>
      <c r="H193" t="str">
        <f ca="1">H191</f>
        <v>Eduardo Carvalho</v>
      </c>
      <c r="I193" t="s">
        <v>94</v>
      </c>
      <c r="J193">
        <f t="shared" ca="1" si="179"/>
        <v>1</v>
      </c>
      <c r="K193" t="str">
        <f t="shared" ref="K193:N193" si="188">K192</f>
        <v>2 - Produção Vegetal Aplicada</v>
      </c>
      <c r="L193" t="str">
        <f t="shared" si="188"/>
        <v>Milho — parte 1</v>
      </c>
      <c r="M193" t="str">
        <f t="shared" ca="1" si="188"/>
        <v>Marcelo Lopes</v>
      </c>
      <c r="N193" t="str">
        <f t="shared" ca="1" si="181"/>
        <v>CONCLUÍDA</v>
      </c>
    </row>
    <row r="194" spans="1:14" x14ac:dyDescent="0.3">
      <c r="A194" t="str">
        <f t="shared" si="180"/>
        <v>Bovinocultura de Produção de Leite</v>
      </c>
      <c r="B194" t="str">
        <f t="shared" si="180"/>
        <v>BPL13</v>
      </c>
      <c r="C194" t="s">
        <v>22</v>
      </c>
      <c r="D194" s="1">
        <f ca="1">E193</f>
        <v>45243</v>
      </c>
      <c r="E194" s="1">
        <f ca="1">D194+RANDBETWEEN(0,3)</f>
        <v>45245</v>
      </c>
      <c r="F194" s="1">
        <f ca="1">IF(D194&lt;Planilha2!$A$1, D194, "")</f>
        <v>45243</v>
      </c>
      <c r="G194" s="1">
        <f ca="1">IF(E194&lt;Planilha2!$A$1, E194, "")</f>
        <v>45245</v>
      </c>
      <c r="H194" t="str">
        <f ca="1">H192</f>
        <v>João Silva</v>
      </c>
      <c r="I194" t="s">
        <v>91</v>
      </c>
      <c r="J194">
        <f t="shared" ca="1" si="179"/>
        <v>2</v>
      </c>
      <c r="K194" t="str">
        <f t="shared" ref="K194:N194" si="189">K193</f>
        <v>2 - Produção Vegetal Aplicada</v>
      </c>
      <c r="L194" t="str">
        <f t="shared" si="189"/>
        <v>Milho — parte 1</v>
      </c>
      <c r="M194" t="str">
        <f t="shared" ca="1" si="189"/>
        <v>Marcelo Lopes</v>
      </c>
      <c r="N194" t="str">
        <f t="shared" ca="1" si="181"/>
        <v>CONCLUÍDA</v>
      </c>
    </row>
    <row r="195" spans="1:14" x14ac:dyDescent="0.3">
      <c r="A195" t="str">
        <f t="shared" si="180"/>
        <v>Bovinocultura de Produção de Leite</v>
      </c>
      <c r="B195" t="str">
        <f t="shared" si="180"/>
        <v>BPL13</v>
      </c>
      <c r="C195" t="s">
        <v>23</v>
      </c>
      <c r="D195" s="1">
        <f ca="1">E194</f>
        <v>45245</v>
      </c>
      <c r="E195" s="1">
        <f ca="1">D195+RANDBETWEEN(1,3)</f>
        <v>45248</v>
      </c>
      <c r="F195" s="1">
        <f ca="1">IF(D195&lt;Planilha2!$A$1, D195, "")</f>
        <v>45245</v>
      </c>
      <c r="G195" s="1">
        <f ca="1">IF(E195&lt;Planilha2!$A$1, E195, "")</f>
        <v>45248</v>
      </c>
      <c r="H195" t="str">
        <f ca="1">H189</f>
        <v>Rafael Ferreira</v>
      </c>
      <c r="I195" t="s">
        <v>95</v>
      </c>
      <c r="J195">
        <f t="shared" ca="1" si="179"/>
        <v>3</v>
      </c>
      <c r="K195" t="str">
        <f t="shared" ref="K195:N195" si="190">K194</f>
        <v>2 - Produção Vegetal Aplicada</v>
      </c>
      <c r="L195" t="str">
        <f t="shared" si="190"/>
        <v>Milho — parte 1</v>
      </c>
      <c r="M195" t="str">
        <f t="shared" ca="1" si="190"/>
        <v>Marcelo Lopes</v>
      </c>
      <c r="N195" t="str">
        <f t="shared" ca="1" si="181"/>
        <v>CONCLUÍDA</v>
      </c>
    </row>
    <row r="196" spans="1:14" x14ac:dyDescent="0.3">
      <c r="A196" t="str">
        <f t="shared" si="180"/>
        <v>Bovinocultura de Produção de Leite</v>
      </c>
      <c r="B196" t="str">
        <f t="shared" si="180"/>
        <v>BPL13</v>
      </c>
      <c r="C196" t="s">
        <v>24</v>
      </c>
      <c r="D196" s="1">
        <f ca="1">E195</f>
        <v>45248</v>
      </c>
      <c r="E196" s="1">
        <f ca="1">D196+RANDBETWEEN(0,3)</f>
        <v>45251</v>
      </c>
      <c r="F196" s="1">
        <f ca="1">IF(D196&lt;Planilha2!$A$1, D196, "")</f>
        <v>45248</v>
      </c>
      <c r="G196" s="1">
        <f ca="1">IF(E196&lt;Planilha2!$A$1, E196, "")</f>
        <v>45251</v>
      </c>
      <c r="H196" t="str">
        <f ca="1">H194</f>
        <v>João Silva</v>
      </c>
      <c r="I196" t="s">
        <v>91</v>
      </c>
      <c r="J196">
        <f t="shared" ca="1" si="179"/>
        <v>3</v>
      </c>
      <c r="K196" t="str">
        <f t="shared" ref="K196:N198" si="191">K195</f>
        <v>2 - Produção Vegetal Aplicada</v>
      </c>
      <c r="L196" t="str">
        <f t="shared" si="191"/>
        <v>Milho — parte 1</v>
      </c>
      <c r="M196" t="str">
        <f t="shared" ca="1" si="191"/>
        <v>Marcelo Lopes</v>
      </c>
      <c r="N196" t="str">
        <f t="shared" ca="1" si="181"/>
        <v>CONCLUÍDA</v>
      </c>
    </row>
    <row r="197" spans="1:14" x14ac:dyDescent="0.3">
      <c r="A197" t="str">
        <f t="shared" si="180"/>
        <v>Bovinocultura de Produção de Leite</v>
      </c>
      <c r="B197" t="s">
        <v>228</v>
      </c>
      <c r="C197" t="s">
        <v>12</v>
      </c>
      <c r="D197" s="1">
        <f ca="1">E184+14</f>
        <v>45233</v>
      </c>
      <c r="E197" s="1">
        <f ca="1">D197+RANDBETWEEN(7,14)</f>
        <v>45240</v>
      </c>
      <c r="F197" s="1">
        <f ca="1">IF(D197&lt;Planilha2!$A$1, D197, "")</f>
        <v>45233</v>
      </c>
      <c r="G197" s="1">
        <f ca="1">IF(E197&lt;Planilha2!$A$1, E197, "")</f>
        <v>45240</v>
      </c>
      <c r="H197" t="str">
        <f ca="1">H184</f>
        <v>Marcelo Lopes</v>
      </c>
      <c r="I197" t="s">
        <v>8</v>
      </c>
      <c r="J197">
        <f ca="1">E197-D197</f>
        <v>7</v>
      </c>
      <c r="K197" t="str">
        <f t="shared" si="191"/>
        <v>2 - Produção Vegetal Aplicada</v>
      </c>
      <c r="L197" t="s">
        <v>221</v>
      </c>
      <c r="M197" t="str">
        <f ca="1">H197</f>
        <v>Marcelo Lopes</v>
      </c>
      <c r="N197" t="str" cm="1">
        <f t="array" aca="1" ref="N197" ca="1">_xlfn.IFS(COUNTBLANK(G197:G209)=13,"PENDENTE", COUNTBLANK(G197:G209)&gt;0,"EM ANDAMENTO", COUNTBLANK(G197:G209)=0,"CONCLUÍDA")</f>
        <v>CONCLUÍDA</v>
      </c>
    </row>
    <row r="198" spans="1:14" x14ac:dyDescent="0.3">
      <c r="A198" t="str">
        <f t="shared" si="180"/>
        <v>Bovinocultura de Produção de Leite</v>
      </c>
      <c r="B198" t="str">
        <f>B197</f>
        <v>BPL14</v>
      </c>
      <c r="C198" t="s">
        <v>13</v>
      </c>
      <c r="D198" s="1">
        <f ca="1">E197</f>
        <v>45240</v>
      </c>
      <c r="E198" s="1">
        <f ca="1">D198+RANDBETWEEN(1,4)</f>
        <v>45241</v>
      </c>
      <c r="F198" s="1">
        <f ca="1">IF(D198&lt;Planilha2!$A$1, D198, "")</f>
        <v>45240</v>
      </c>
      <c r="G198" s="1">
        <f ca="1">IF(E198&lt;Planilha2!$A$1, E198, "")</f>
        <v>45241</v>
      </c>
      <c r="H198" t="str">
        <f ca="1">H185</f>
        <v>João Silva</v>
      </c>
      <c r="I198" t="s">
        <v>91</v>
      </c>
      <c r="J198">
        <f t="shared" ref="J198:J209" ca="1" si="192">E198-D198</f>
        <v>1</v>
      </c>
      <c r="K198" t="str">
        <f t="shared" si="191"/>
        <v>2 - Produção Vegetal Aplicada</v>
      </c>
      <c r="L198" t="str">
        <f>L197</f>
        <v>Milho — parte 2</v>
      </c>
      <c r="M198" t="str">
        <f ca="1">M197</f>
        <v>Marcelo Lopes</v>
      </c>
      <c r="N198" t="str">
        <f ca="1">N197</f>
        <v>CONCLUÍDA</v>
      </c>
    </row>
    <row r="199" spans="1:14" x14ac:dyDescent="0.3">
      <c r="A199" t="str">
        <f t="shared" si="180"/>
        <v>Bovinocultura de Produção de Leite</v>
      </c>
      <c r="B199" t="str">
        <f t="shared" si="180"/>
        <v>BPL14</v>
      </c>
      <c r="C199" t="s">
        <v>14</v>
      </c>
      <c r="D199" s="1">
        <f ca="1">E198</f>
        <v>45241</v>
      </c>
      <c r="E199" s="1">
        <f ca="1">D199+RANDBETWEEN(0,3)</f>
        <v>45243</v>
      </c>
      <c r="F199" s="1">
        <f ca="1">IF(D199&lt;Planilha2!$A$1, D199, "")</f>
        <v>45241</v>
      </c>
      <c r="G199" s="1">
        <f ca="1">IF(E199&lt;Planilha2!$A$1, E199, "")</f>
        <v>45243</v>
      </c>
      <c r="H199" t="str">
        <f ca="1">VLOOKUP(RANDBETWEEN(1, 2), Planilha2!$B$5:$I$32, 4)</f>
        <v>Pedro Rodrigues</v>
      </c>
      <c r="I199" t="s">
        <v>92</v>
      </c>
      <c r="J199">
        <f t="shared" ca="1" si="192"/>
        <v>2</v>
      </c>
      <c r="K199" t="str">
        <f t="shared" ref="K199:N209" si="193">K198</f>
        <v>2 - Produção Vegetal Aplicada</v>
      </c>
      <c r="L199" t="str">
        <f t="shared" si="193"/>
        <v>Milho — parte 2</v>
      </c>
      <c r="M199" t="str">
        <f t="shared" ca="1" si="193"/>
        <v>Marcelo Lopes</v>
      </c>
      <c r="N199" t="str">
        <f t="shared" ca="1" si="193"/>
        <v>CONCLUÍDA</v>
      </c>
    </row>
    <row r="200" spans="1:14" x14ac:dyDescent="0.3">
      <c r="A200" t="str">
        <f t="shared" si="180"/>
        <v>Bovinocultura de Produção de Leite</v>
      </c>
      <c r="B200" t="str">
        <f t="shared" si="180"/>
        <v>BPL14</v>
      </c>
      <c r="C200" t="s">
        <v>15</v>
      </c>
      <c r="D200" s="1">
        <f ca="1">E199</f>
        <v>45243</v>
      </c>
      <c r="E200" s="1">
        <f ca="1">D200+RANDBETWEEN(3,7)</f>
        <v>45246</v>
      </c>
      <c r="F200" s="1">
        <f ca="1">IF(D200&lt;Planilha2!$A$1, D200, "")</f>
        <v>45243</v>
      </c>
      <c r="G200" s="1">
        <f ca="1">IF(E200&lt;Planilha2!$A$1, E200, "")</f>
        <v>45246</v>
      </c>
      <c r="H200" t="str">
        <f ca="1">VLOOKUP(RANDBETWEEN(1, 3), Planilha2!$B$5:$I$32, 5)</f>
        <v>Gustavo Pereira</v>
      </c>
      <c r="I200" t="s">
        <v>93</v>
      </c>
      <c r="J200">
        <f t="shared" ca="1" si="192"/>
        <v>3</v>
      </c>
      <c r="K200" t="str">
        <f t="shared" ref="K200:N200" si="194">K199</f>
        <v>2 - Produção Vegetal Aplicada</v>
      </c>
      <c r="L200" t="str">
        <f t="shared" si="194"/>
        <v>Milho — parte 2</v>
      </c>
      <c r="M200" t="str">
        <f t="shared" ca="1" si="194"/>
        <v>Marcelo Lopes</v>
      </c>
      <c r="N200" t="str">
        <f t="shared" ca="1" si="193"/>
        <v>CONCLUÍDA</v>
      </c>
    </row>
    <row r="201" spans="1:14" x14ac:dyDescent="0.3">
      <c r="A201" t="str">
        <f t="shared" si="180"/>
        <v>Bovinocultura de Produção de Leite</v>
      </c>
      <c r="B201" t="str">
        <f t="shared" si="180"/>
        <v>BPL14</v>
      </c>
      <c r="C201" t="s">
        <v>16</v>
      </c>
      <c r="D201" s="1">
        <f ca="1">E200</f>
        <v>45246</v>
      </c>
      <c r="E201" s="1">
        <f ca="1">D201+RANDBETWEEN(0,3)</f>
        <v>45246</v>
      </c>
      <c r="F201" s="1">
        <f ca="1">IF(D201&lt;Planilha2!$A$1, D201, "")</f>
        <v>45246</v>
      </c>
      <c r="G201" s="1">
        <f ca="1">IF(E201&lt;Planilha2!$A$1, E201, "")</f>
        <v>45246</v>
      </c>
      <c r="H201" t="str">
        <f ca="1">H198</f>
        <v>João Silva</v>
      </c>
      <c r="I201" t="s">
        <v>91</v>
      </c>
      <c r="J201">
        <f t="shared" ca="1" si="192"/>
        <v>0</v>
      </c>
      <c r="K201" t="str">
        <f t="shared" ref="K201:N201" si="195">K200</f>
        <v>2 - Produção Vegetal Aplicada</v>
      </c>
      <c r="L201" t="str">
        <f t="shared" si="195"/>
        <v>Milho — parte 2</v>
      </c>
      <c r="M201" t="str">
        <f t="shared" ca="1" si="195"/>
        <v>Marcelo Lopes</v>
      </c>
      <c r="N201" t="str">
        <f t="shared" ca="1" si="193"/>
        <v>CONCLUÍDA</v>
      </c>
    </row>
    <row r="202" spans="1:14" x14ac:dyDescent="0.3">
      <c r="A202" t="str">
        <f t="shared" ref="A202:B209" si="196">A201</f>
        <v>Bovinocultura de Produção de Leite</v>
      </c>
      <c r="B202" t="str">
        <f t="shared" si="196"/>
        <v>BPL14</v>
      </c>
      <c r="C202" t="s">
        <v>17</v>
      </c>
      <c r="D202" s="1">
        <f ca="1">E201</f>
        <v>45246</v>
      </c>
      <c r="E202" s="1">
        <f ca="1">D202+RANDBETWEEN(1,5)</f>
        <v>45249</v>
      </c>
      <c r="F202" s="1">
        <f ca="1">IF(D202&lt;Planilha2!$A$1, D202, "")</f>
        <v>45246</v>
      </c>
      <c r="G202" s="1">
        <f ca="1">IF(E202&lt;Planilha2!$A$1, E202, "")</f>
        <v>45249</v>
      </c>
      <c r="H202" t="str">
        <f ca="1">VLOOKUP(RANDBETWEEN(1, 3), Planilha2!$B$5:$I$32, 6)</f>
        <v>Rafael Ferreira</v>
      </c>
      <c r="I202" t="s">
        <v>95</v>
      </c>
      <c r="J202">
        <f t="shared" ca="1" si="192"/>
        <v>3</v>
      </c>
      <c r="K202" t="str">
        <f t="shared" ref="K202:N202" si="197">K201</f>
        <v>2 - Produção Vegetal Aplicada</v>
      </c>
      <c r="L202" t="str">
        <f t="shared" si="197"/>
        <v>Milho — parte 2</v>
      </c>
      <c r="M202" t="str">
        <f t="shared" ca="1" si="197"/>
        <v>Marcelo Lopes</v>
      </c>
      <c r="N202" t="str">
        <f t="shared" ca="1" si="193"/>
        <v>CONCLUÍDA</v>
      </c>
    </row>
    <row r="203" spans="1:14" x14ac:dyDescent="0.3">
      <c r="A203" t="str">
        <f t="shared" si="196"/>
        <v>Bovinocultura de Produção de Leite</v>
      </c>
      <c r="B203" t="str">
        <f t="shared" si="196"/>
        <v>BPL14</v>
      </c>
      <c r="C203" t="s">
        <v>18</v>
      </c>
      <c r="D203" s="1">
        <f ca="1">E197+RANDBETWEEN(3,14)</f>
        <v>45251</v>
      </c>
      <c r="E203" s="1">
        <f ca="1">D203</f>
        <v>45251</v>
      </c>
      <c r="F203" s="1">
        <f ca="1">IF(D203&lt;Planilha2!$A$1, D203, "")</f>
        <v>45251</v>
      </c>
      <c r="G203" s="1">
        <f ca="1">IF(E203&lt;Planilha2!$A$1, E203, "")</f>
        <v>45251</v>
      </c>
      <c r="H203" t="str">
        <f ca="1">VLOOKUP(RANDBETWEEN(1, 2), Planilha2!$B$5:$I$32, 7)</f>
        <v>Gabriela Lima</v>
      </c>
      <c r="I203" t="s">
        <v>96</v>
      </c>
      <c r="J203">
        <f t="shared" ca="1" si="192"/>
        <v>0</v>
      </c>
      <c r="K203" t="str">
        <f t="shared" ref="K203:N203" si="198">K202</f>
        <v>2 - Produção Vegetal Aplicada</v>
      </c>
      <c r="L203" t="str">
        <f t="shared" si="198"/>
        <v>Milho — parte 2</v>
      </c>
      <c r="M203" t="str">
        <f t="shared" ca="1" si="198"/>
        <v>Marcelo Lopes</v>
      </c>
      <c r="N203" t="str">
        <f t="shared" ca="1" si="193"/>
        <v>CONCLUÍDA</v>
      </c>
    </row>
    <row r="204" spans="1:14" x14ac:dyDescent="0.3">
      <c r="A204" t="str">
        <f t="shared" si="196"/>
        <v>Bovinocultura de Produção de Leite</v>
      </c>
      <c r="B204" t="str">
        <f t="shared" si="196"/>
        <v>BPL14</v>
      </c>
      <c r="C204" t="s">
        <v>19</v>
      </c>
      <c r="D204" s="1">
        <f ca="1">E203+RANDBETWEEN(7,21)</f>
        <v>45267</v>
      </c>
      <c r="E204" s="1">
        <f ca="1">D204+RANDBETWEEN(1,3)</f>
        <v>45270</v>
      </c>
      <c r="F204" s="1">
        <f ca="1">IF(D204&lt;Planilha2!$A$1, D204, "")</f>
        <v>45267</v>
      </c>
      <c r="G204" s="1">
        <f ca="1">IF(E204&lt;Planilha2!$A$1, E204, "")</f>
        <v>45270</v>
      </c>
      <c r="H204" t="str">
        <f ca="1">VLOOKUP(RANDBETWEEN(1, 3), Planilha2!$B$5:$I$32, 8)</f>
        <v>Larissa Martins</v>
      </c>
      <c r="I204" t="s">
        <v>94</v>
      </c>
      <c r="J204">
        <f t="shared" ca="1" si="192"/>
        <v>3</v>
      </c>
      <c r="K204" t="str">
        <f t="shared" ref="K204:N204" si="199">K203</f>
        <v>2 - Produção Vegetal Aplicada</v>
      </c>
      <c r="L204" t="str">
        <f t="shared" si="199"/>
        <v>Milho — parte 2</v>
      </c>
      <c r="M204" t="str">
        <f t="shared" ca="1" si="199"/>
        <v>Marcelo Lopes</v>
      </c>
      <c r="N204" t="str">
        <f t="shared" ca="1" si="193"/>
        <v>CONCLUÍDA</v>
      </c>
    </row>
    <row r="205" spans="1:14" x14ac:dyDescent="0.3">
      <c r="A205" t="str">
        <f t="shared" si="196"/>
        <v>Bovinocultura de Produção de Leite</v>
      </c>
      <c r="B205" t="str">
        <f t="shared" si="196"/>
        <v>BPL14</v>
      </c>
      <c r="C205" t="s">
        <v>20</v>
      </c>
      <c r="D205" s="1">
        <f ca="1">E204</f>
        <v>45270</v>
      </c>
      <c r="E205" s="1">
        <f ca="1">D205+RANDBETWEEN(1,3)</f>
        <v>45272</v>
      </c>
      <c r="F205" s="1">
        <f ca="1">IF(D205&lt;Planilha2!$A$1, D205, "")</f>
        <v>45270</v>
      </c>
      <c r="G205" s="1">
        <f ca="1">IF(E205&lt;Planilha2!$A$1, E205, "")</f>
        <v>45272</v>
      </c>
      <c r="H205" t="str">
        <f ca="1">H201</f>
        <v>João Silva</v>
      </c>
      <c r="I205" t="s">
        <v>91</v>
      </c>
      <c r="J205">
        <f t="shared" ca="1" si="192"/>
        <v>2</v>
      </c>
      <c r="K205" t="str">
        <f t="shared" ref="K205:N205" si="200">K204</f>
        <v>2 - Produção Vegetal Aplicada</v>
      </c>
      <c r="L205" t="str">
        <f t="shared" si="200"/>
        <v>Milho — parte 2</v>
      </c>
      <c r="M205" t="str">
        <f t="shared" ca="1" si="200"/>
        <v>Marcelo Lopes</v>
      </c>
      <c r="N205" t="str">
        <f t="shared" ca="1" si="193"/>
        <v>CONCLUÍDA</v>
      </c>
    </row>
    <row r="206" spans="1:14" x14ac:dyDescent="0.3">
      <c r="A206" t="str">
        <f t="shared" si="196"/>
        <v>Bovinocultura de Produção de Leite</v>
      </c>
      <c r="B206" t="str">
        <f t="shared" si="196"/>
        <v>BPL14</v>
      </c>
      <c r="C206" t="s">
        <v>21</v>
      </c>
      <c r="D206" s="1">
        <f ca="1">E205</f>
        <v>45272</v>
      </c>
      <c r="E206" s="1">
        <f ca="1">D206+RANDBETWEEN(0,3)</f>
        <v>45275</v>
      </c>
      <c r="F206" s="1">
        <f ca="1">IF(D206&lt;Planilha2!$A$1, D206, "")</f>
        <v>45272</v>
      </c>
      <c r="G206" s="1">
        <f ca="1">IF(E206&lt;Planilha2!$A$1, E206, "")</f>
        <v>45275</v>
      </c>
      <c r="H206" t="str">
        <f ca="1">H204</f>
        <v>Larissa Martins</v>
      </c>
      <c r="I206" t="s">
        <v>94</v>
      </c>
      <c r="J206">
        <f t="shared" ca="1" si="192"/>
        <v>3</v>
      </c>
      <c r="K206" t="str">
        <f t="shared" ref="K206:N206" si="201">K205</f>
        <v>2 - Produção Vegetal Aplicada</v>
      </c>
      <c r="L206" t="str">
        <f t="shared" si="201"/>
        <v>Milho — parte 2</v>
      </c>
      <c r="M206" t="str">
        <f t="shared" ca="1" si="201"/>
        <v>Marcelo Lopes</v>
      </c>
      <c r="N206" t="str">
        <f t="shared" ca="1" si="193"/>
        <v>CONCLUÍDA</v>
      </c>
    </row>
    <row r="207" spans="1:14" x14ac:dyDescent="0.3">
      <c r="A207" t="str">
        <f t="shared" si="196"/>
        <v>Bovinocultura de Produção de Leite</v>
      </c>
      <c r="B207" t="str">
        <f t="shared" si="196"/>
        <v>BPL14</v>
      </c>
      <c r="C207" t="s">
        <v>22</v>
      </c>
      <c r="D207" s="1">
        <f ca="1">E206</f>
        <v>45275</v>
      </c>
      <c r="E207" s="1">
        <f ca="1">D207+RANDBETWEEN(0,3)</f>
        <v>45275</v>
      </c>
      <c r="F207" s="1">
        <f ca="1">IF(D207&lt;Planilha2!$A$1, D207, "")</f>
        <v>45275</v>
      </c>
      <c r="G207" s="1">
        <f ca="1">IF(E207&lt;Planilha2!$A$1, E207, "")</f>
        <v>45275</v>
      </c>
      <c r="H207" t="str">
        <f ca="1">H205</f>
        <v>João Silva</v>
      </c>
      <c r="I207" t="s">
        <v>91</v>
      </c>
      <c r="J207">
        <f t="shared" ca="1" si="192"/>
        <v>0</v>
      </c>
      <c r="K207" t="str">
        <f t="shared" ref="K207:N207" si="202">K206</f>
        <v>2 - Produção Vegetal Aplicada</v>
      </c>
      <c r="L207" t="str">
        <f t="shared" si="202"/>
        <v>Milho — parte 2</v>
      </c>
      <c r="M207" t="str">
        <f t="shared" ca="1" si="202"/>
        <v>Marcelo Lopes</v>
      </c>
      <c r="N207" t="str">
        <f t="shared" ca="1" si="193"/>
        <v>CONCLUÍDA</v>
      </c>
    </row>
    <row r="208" spans="1:14" x14ac:dyDescent="0.3">
      <c r="A208" t="str">
        <f t="shared" si="196"/>
        <v>Bovinocultura de Produção de Leite</v>
      </c>
      <c r="B208" t="str">
        <f t="shared" si="196"/>
        <v>BPL14</v>
      </c>
      <c r="C208" t="s">
        <v>23</v>
      </c>
      <c r="D208" s="1">
        <f ca="1">E207</f>
        <v>45275</v>
      </c>
      <c r="E208" s="1">
        <f ca="1">D208+RANDBETWEEN(1,3)</f>
        <v>45277</v>
      </c>
      <c r="F208" s="1">
        <f ca="1">IF(D208&lt;Planilha2!$A$1, D208, "")</f>
        <v>45275</v>
      </c>
      <c r="G208" s="1">
        <f ca="1">IF(E208&lt;Planilha2!$A$1, E208, "")</f>
        <v>45277</v>
      </c>
      <c r="H208" t="str">
        <f ca="1">H202</f>
        <v>Rafael Ferreira</v>
      </c>
      <c r="I208" t="s">
        <v>95</v>
      </c>
      <c r="J208">
        <f t="shared" ca="1" si="192"/>
        <v>2</v>
      </c>
      <c r="K208" t="str">
        <f t="shared" ref="K208:N208" si="203">K207</f>
        <v>2 - Produção Vegetal Aplicada</v>
      </c>
      <c r="L208" t="str">
        <f t="shared" si="203"/>
        <v>Milho — parte 2</v>
      </c>
      <c r="M208" t="str">
        <f t="shared" ca="1" si="203"/>
        <v>Marcelo Lopes</v>
      </c>
      <c r="N208" t="str">
        <f t="shared" ca="1" si="193"/>
        <v>CONCLUÍDA</v>
      </c>
    </row>
    <row r="209" spans="1:14" x14ac:dyDescent="0.3">
      <c r="A209" t="str">
        <f t="shared" si="196"/>
        <v>Bovinocultura de Produção de Leite</v>
      </c>
      <c r="B209" t="str">
        <f t="shared" si="196"/>
        <v>BPL14</v>
      </c>
      <c r="C209" t="s">
        <v>24</v>
      </c>
      <c r="D209" s="1">
        <f ca="1">E208</f>
        <v>45277</v>
      </c>
      <c r="E209" s="1">
        <f ca="1">D209+RANDBETWEEN(0,3)</f>
        <v>45280</v>
      </c>
      <c r="F209" s="1">
        <f ca="1">IF(D209&lt;Planilha2!$A$1, D209, "")</f>
        <v>45277</v>
      </c>
      <c r="G209" s="1">
        <f ca="1">IF(E209&lt;Planilha2!$A$1, E209, "")</f>
        <v>45280</v>
      </c>
      <c r="H209" t="str">
        <f ca="1">H207</f>
        <v>João Silva</v>
      </c>
      <c r="I209" t="s">
        <v>91</v>
      </c>
      <c r="J209">
        <f t="shared" ca="1" si="192"/>
        <v>3</v>
      </c>
      <c r="K209" t="str">
        <f t="shared" ref="K209:N209" si="204">K208</f>
        <v>2 - Produção Vegetal Aplicada</v>
      </c>
      <c r="L209" t="str">
        <f t="shared" si="204"/>
        <v>Milho — parte 2</v>
      </c>
      <c r="M209" t="str">
        <f t="shared" ca="1" si="204"/>
        <v>Marcelo Lopes</v>
      </c>
      <c r="N209" t="str">
        <f t="shared" ca="1" si="193"/>
        <v>CONCLUÍDA</v>
      </c>
    </row>
    <row r="210" spans="1:14" x14ac:dyDescent="0.3">
      <c r="A210" t="str">
        <f t="shared" ref="A210" si="205">A209</f>
        <v>Bovinocultura de Produção de Leite</v>
      </c>
      <c r="B210" t="s">
        <v>229</v>
      </c>
      <c r="C210" t="s">
        <v>12</v>
      </c>
      <c r="D210" s="1">
        <f ca="1">E197+14</f>
        <v>45254</v>
      </c>
      <c r="E210" s="1">
        <f ca="1">D210+RANDBETWEEN(7,14)</f>
        <v>45262</v>
      </c>
      <c r="F210" s="1">
        <f ca="1">IF(D210&lt;Planilha2!$A$1, D210, "")</f>
        <v>45254</v>
      </c>
      <c r="G210" s="1">
        <f ca="1">IF(E210&lt;Planilha2!$A$1, E210, "")</f>
        <v>45262</v>
      </c>
      <c r="H210" t="str">
        <f ca="1">H197</f>
        <v>Marcelo Lopes</v>
      </c>
      <c r="I210" t="s">
        <v>8</v>
      </c>
      <c r="J210">
        <f ca="1">E210-D210</f>
        <v>8</v>
      </c>
      <c r="K210" t="str">
        <f t="shared" ref="K210:N210" si="206">K209</f>
        <v>2 - Produção Vegetal Aplicada</v>
      </c>
      <c r="L210" t="s">
        <v>234</v>
      </c>
      <c r="M210" t="str">
        <f ca="1">H210</f>
        <v>Marcelo Lopes</v>
      </c>
      <c r="N210" t="str" cm="1">
        <f t="array" aca="1" ref="N210" ca="1">_xlfn.IFS(COUNTBLANK(G210:G222)=13,"PENDENTE", COUNTBLANK(G210:G222)&gt;0,"EM ANDAMENTO", COUNTBLANK(G210:G222)=0,"CONCLUÍDA")</f>
        <v>EM ANDAMENTO</v>
      </c>
    </row>
    <row r="211" spans="1:14" x14ac:dyDescent="0.3">
      <c r="A211" t="str">
        <f t="shared" ref="A211" si="207">A210</f>
        <v>Bovinocultura de Produção de Leite</v>
      </c>
      <c r="B211" t="str">
        <f>B210</f>
        <v>BPL15</v>
      </c>
      <c r="C211" t="s">
        <v>13</v>
      </c>
      <c r="D211" s="1">
        <f ca="1">E210</f>
        <v>45262</v>
      </c>
      <c r="E211" s="1">
        <f ca="1">D211+RANDBETWEEN(1,4)</f>
        <v>45265</v>
      </c>
      <c r="F211" s="1">
        <f ca="1">IF(D211&lt;Planilha2!$A$1, D211, "")</f>
        <v>45262</v>
      </c>
      <c r="G211" s="1">
        <f ca="1">IF(E211&lt;Planilha2!$A$1, E211, "")</f>
        <v>45265</v>
      </c>
      <c r="H211" t="str">
        <f ca="1">H198</f>
        <v>João Silva</v>
      </c>
      <c r="I211" t="s">
        <v>91</v>
      </c>
      <c r="J211">
        <f t="shared" ref="J211:J222" ca="1" si="208">E211-D211</f>
        <v>3</v>
      </c>
      <c r="K211" t="str">
        <f t="shared" ref="K211:N211" si="209">K210</f>
        <v>2 - Produção Vegetal Aplicada</v>
      </c>
      <c r="L211" t="str">
        <f>L210</f>
        <v>Silagem, ensilagem e fenação — parte 1</v>
      </c>
      <c r="M211" t="str">
        <f ca="1">M210</f>
        <v>Marcelo Lopes</v>
      </c>
      <c r="N211" t="str">
        <f ca="1">N210</f>
        <v>EM ANDAMENTO</v>
      </c>
    </row>
    <row r="212" spans="1:14" x14ac:dyDescent="0.3">
      <c r="A212" t="str">
        <f t="shared" ref="A212:B212" si="210">A211</f>
        <v>Bovinocultura de Produção de Leite</v>
      </c>
      <c r="B212" t="str">
        <f t="shared" si="210"/>
        <v>BPL15</v>
      </c>
      <c r="C212" t="s">
        <v>14</v>
      </c>
      <c r="D212" s="1">
        <f ca="1">E211</f>
        <v>45265</v>
      </c>
      <c r="E212" s="1">
        <f ca="1">D212+RANDBETWEEN(0,3)</f>
        <v>45265</v>
      </c>
      <c r="F212" s="1">
        <f ca="1">IF(D212&lt;Planilha2!$A$1, D212, "")</f>
        <v>45265</v>
      </c>
      <c r="G212" s="1">
        <f ca="1">IF(E212&lt;Planilha2!$A$1, E212, "")</f>
        <v>45265</v>
      </c>
      <c r="H212" t="str">
        <f ca="1">VLOOKUP(RANDBETWEEN(1, 2), Planilha2!$B$5:$I$32, 4)</f>
        <v>Ana Souza</v>
      </c>
      <c r="I212" t="s">
        <v>92</v>
      </c>
      <c r="J212">
        <f t="shared" ca="1" si="208"/>
        <v>0</v>
      </c>
      <c r="K212" t="str">
        <f t="shared" ref="K212:N222" si="211">K211</f>
        <v>2 - Produção Vegetal Aplicada</v>
      </c>
      <c r="L212" t="str">
        <f t="shared" si="211"/>
        <v>Silagem, ensilagem e fenação — parte 1</v>
      </c>
      <c r="M212" t="str">
        <f t="shared" ca="1" si="211"/>
        <v>Marcelo Lopes</v>
      </c>
      <c r="N212" t="str">
        <f t="shared" ca="1" si="211"/>
        <v>EM ANDAMENTO</v>
      </c>
    </row>
    <row r="213" spans="1:14" x14ac:dyDescent="0.3">
      <c r="A213" t="str">
        <f t="shared" ref="A213:B213" si="212">A212</f>
        <v>Bovinocultura de Produção de Leite</v>
      </c>
      <c r="B213" t="str">
        <f t="shared" si="212"/>
        <v>BPL15</v>
      </c>
      <c r="C213" t="s">
        <v>15</v>
      </c>
      <c r="D213" s="1">
        <f ca="1">E212</f>
        <v>45265</v>
      </c>
      <c r="E213" s="1">
        <f ca="1">D213+RANDBETWEEN(3,7)</f>
        <v>45269</v>
      </c>
      <c r="F213" s="1">
        <f ca="1">IF(D213&lt;Planilha2!$A$1, D213, "")</f>
        <v>45265</v>
      </c>
      <c r="G213" s="1">
        <f ca="1">IF(E213&lt;Planilha2!$A$1, E213, "")</f>
        <v>45269</v>
      </c>
      <c r="H213" t="str">
        <f ca="1">VLOOKUP(RANDBETWEEN(1, 3), Planilha2!$B$5:$I$32, 5)</f>
        <v>Isabela Costa</v>
      </c>
      <c r="I213" t="s">
        <v>93</v>
      </c>
      <c r="J213">
        <f t="shared" ca="1" si="208"/>
        <v>4</v>
      </c>
      <c r="K213" t="str">
        <f t="shared" ref="K213:N213" si="213">K212</f>
        <v>2 - Produção Vegetal Aplicada</v>
      </c>
      <c r="L213" t="str">
        <f t="shared" si="213"/>
        <v>Silagem, ensilagem e fenação — parte 1</v>
      </c>
      <c r="M213" t="str">
        <f t="shared" ca="1" si="213"/>
        <v>Marcelo Lopes</v>
      </c>
      <c r="N213" t="str">
        <f t="shared" ca="1" si="211"/>
        <v>EM ANDAMENTO</v>
      </c>
    </row>
    <row r="214" spans="1:14" x14ac:dyDescent="0.3">
      <c r="A214" t="str">
        <f t="shared" ref="A214:B214" si="214">A213</f>
        <v>Bovinocultura de Produção de Leite</v>
      </c>
      <c r="B214" t="str">
        <f t="shared" si="214"/>
        <v>BPL15</v>
      </c>
      <c r="C214" t="s">
        <v>16</v>
      </c>
      <c r="D214" s="1">
        <f ca="1">E213</f>
        <v>45269</v>
      </c>
      <c r="E214" s="1">
        <f ca="1">D214+RANDBETWEEN(0,3)</f>
        <v>45270</v>
      </c>
      <c r="F214" s="1">
        <f ca="1">IF(D214&lt;Planilha2!$A$1, D214, "")</f>
        <v>45269</v>
      </c>
      <c r="G214" s="1">
        <f ca="1">IF(E214&lt;Planilha2!$A$1, E214, "")</f>
        <v>45270</v>
      </c>
      <c r="H214" t="str">
        <f ca="1">H211</f>
        <v>João Silva</v>
      </c>
      <c r="I214" t="s">
        <v>91</v>
      </c>
      <c r="J214">
        <f t="shared" ca="1" si="208"/>
        <v>1</v>
      </c>
      <c r="K214" t="str">
        <f t="shared" ref="K214:N214" si="215">K213</f>
        <v>2 - Produção Vegetal Aplicada</v>
      </c>
      <c r="L214" t="str">
        <f t="shared" si="215"/>
        <v>Silagem, ensilagem e fenação — parte 1</v>
      </c>
      <c r="M214" t="str">
        <f t="shared" ca="1" si="215"/>
        <v>Marcelo Lopes</v>
      </c>
      <c r="N214" t="str">
        <f t="shared" ca="1" si="211"/>
        <v>EM ANDAMENTO</v>
      </c>
    </row>
    <row r="215" spans="1:14" x14ac:dyDescent="0.3">
      <c r="A215" t="str">
        <f t="shared" ref="A215:B215" si="216">A214</f>
        <v>Bovinocultura de Produção de Leite</v>
      </c>
      <c r="B215" t="str">
        <f t="shared" si="216"/>
        <v>BPL15</v>
      </c>
      <c r="C215" t="s">
        <v>17</v>
      </c>
      <c r="D215" s="1">
        <f ca="1">E214</f>
        <v>45270</v>
      </c>
      <c r="E215" s="1">
        <f ca="1">D215+RANDBETWEEN(1,5)</f>
        <v>45272</v>
      </c>
      <c r="F215" s="1">
        <f ca="1">IF(D215&lt;Planilha2!$A$1, D215, "")</f>
        <v>45270</v>
      </c>
      <c r="G215" s="1">
        <f ca="1">IF(E215&lt;Planilha2!$A$1, E215, "")</f>
        <v>45272</v>
      </c>
      <c r="H215" t="str">
        <f ca="1">VLOOKUP(RANDBETWEEN(1, 3), Planilha2!$B$5:$I$32, 6)</f>
        <v>Mariana Alves</v>
      </c>
      <c r="I215" t="s">
        <v>95</v>
      </c>
      <c r="J215">
        <f t="shared" ca="1" si="208"/>
        <v>2</v>
      </c>
      <c r="K215" t="str">
        <f t="shared" ref="K215:N215" si="217">K214</f>
        <v>2 - Produção Vegetal Aplicada</v>
      </c>
      <c r="L215" t="str">
        <f t="shared" si="217"/>
        <v>Silagem, ensilagem e fenação — parte 1</v>
      </c>
      <c r="M215" t="str">
        <f t="shared" ca="1" si="217"/>
        <v>Marcelo Lopes</v>
      </c>
      <c r="N215" t="str">
        <f t="shared" ca="1" si="211"/>
        <v>EM ANDAMENTO</v>
      </c>
    </row>
    <row r="216" spans="1:14" x14ac:dyDescent="0.3">
      <c r="A216" t="str">
        <f t="shared" ref="A216:B216" si="218">A215</f>
        <v>Bovinocultura de Produção de Leite</v>
      </c>
      <c r="B216" t="str">
        <f t="shared" si="218"/>
        <v>BPL15</v>
      </c>
      <c r="C216" t="s">
        <v>18</v>
      </c>
      <c r="D216" s="1">
        <f ca="1">E210+RANDBETWEEN(3,14)</f>
        <v>45275</v>
      </c>
      <c r="E216" s="1">
        <f ca="1">D216</f>
        <v>45275</v>
      </c>
      <c r="F216" s="1">
        <f ca="1">IF(D216&lt;Planilha2!$A$1, D216, "")</f>
        <v>45275</v>
      </c>
      <c r="G216" s="1">
        <f ca="1">IF(E216&lt;Planilha2!$A$1, E216, "")</f>
        <v>45275</v>
      </c>
      <c r="H216" t="str">
        <f ca="1">VLOOKUP(RANDBETWEEN(1, 2), Planilha2!$B$5:$I$32, 7)</f>
        <v>Felipe Ribeiro</v>
      </c>
      <c r="I216" t="s">
        <v>96</v>
      </c>
      <c r="J216">
        <f t="shared" ca="1" si="208"/>
        <v>0</v>
      </c>
      <c r="K216" t="str">
        <f t="shared" ref="K216:N216" si="219">K215</f>
        <v>2 - Produção Vegetal Aplicada</v>
      </c>
      <c r="L216" t="str">
        <f t="shared" si="219"/>
        <v>Silagem, ensilagem e fenação — parte 1</v>
      </c>
      <c r="M216" t="str">
        <f t="shared" ca="1" si="219"/>
        <v>Marcelo Lopes</v>
      </c>
      <c r="N216" t="str">
        <f t="shared" ca="1" si="211"/>
        <v>EM ANDAMENTO</v>
      </c>
    </row>
    <row r="217" spans="1:14" x14ac:dyDescent="0.3">
      <c r="A217" t="str">
        <f t="shared" ref="A217:B217" si="220">A216</f>
        <v>Bovinocultura de Produção de Leite</v>
      </c>
      <c r="B217" t="str">
        <f t="shared" si="220"/>
        <v>BPL15</v>
      </c>
      <c r="C217" t="s">
        <v>19</v>
      </c>
      <c r="D217" s="1">
        <f ca="1">E216+RANDBETWEEN(7,21)</f>
        <v>45289</v>
      </c>
      <c r="E217" s="1">
        <f ca="1">D217+RANDBETWEEN(1,3)</f>
        <v>45292</v>
      </c>
      <c r="F217" s="1" t="str">
        <f ca="1">IF(D217&lt;Planilha2!$A$1, D217, "")</f>
        <v/>
      </c>
      <c r="G217" s="1" t="str">
        <f ca="1">IF(E217&lt;Planilha2!$A$1, E217, "")</f>
        <v/>
      </c>
      <c r="H217" t="str">
        <f ca="1">VLOOKUP(RANDBETWEEN(1, 3), Planilha2!$B$5:$I$32, 8)</f>
        <v>Eduardo Carvalho</v>
      </c>
      <c r="I217" t="s">
        <v>94</v>
      </c>
      <c r="J217">
        <f t="shared" ca="1" si="208"/>
        <v>3</v>
      </c>
      <c r="K217" t="str">
        <f t="shared" ref="K217:N217" si="221">K216</f>
        <v>2 - Produção Vegetal Aplicada</v>
      </c>
      <c r="L217" t="str">
        <f t="shared" si="221"/>
        <v>Silagem, ensilagem e fenação — parte 1</v>
      </c>
      <c r="M217" t="str">
        <f t="shared" ca="1" si="221"/>
        <v>Marcelo Lopes</v>
      </c>
      <c r="N217" t="str">
        <f t="shared" ca="1" si="211"/>
        <v>EM ANDAMENTO</v>
      </c>
    </row>
    <row r="218" spans="1:14" x14ac:dyDescent="0.3">
      <c r="A218" t="str">
        <f t="shared" ref="A218:B218" si="222">A217</f>
        <v>Bovinocultura de Produção de Leite</v>
      </c>
      <c r="B218" t="str">
        <f t="shared" si="222"/>
        <v>BPL15</v>
      </c>
      <c r="C218" t="s">
        <v>20</v>
      </c>
      <c r="D218" s="1">
        <f ca="1">E217</f>
        <v>45292</v>
      </c>
      <c r="E218" s="1">
        <f ca="1">D218+RANDBETWEEN(1,3)</f>
        <v>45294</v>
      </c>
      <c r="F218" s="1" t="str">
        <f ca="1">IF(D218&lt;Planilha2!$A$1, D218, "")</f>
        <v/>
      </c>
      <c r="G218" s="1" t="str">
        <f ca="1">IF(E218&lt;Planilha2!$A$1, E218, "")</f>
        <v/>
      </c>
      <c r="H218" t="str">
        <f ca="1">H214</f>
        <v>João Silva</v>
      </c>
      <c r="I218" t="s">
        <v>91</v>
      </c>
      <c r="J218">
        <f t="shared" ca="1" si="208"/>
        <v>2</v>
      </c>
      <c r="K218" t="str">
        <f t="shared" ref="K218:N218" si="223">K217</f>
        <v>2 - Produção Vegetal Aplicada</v>
      </c>
      <c r="L218" t="str">
        <f t="shared" si="223"/>
        <v>Silagem, ensilagem e fenação — parte 1</v>
      </c>
      <c r="M218" t="str">
        <f t="shared" ca="1" si="223"/>
        <v>Marcelo Lopes</v>
      </c>
      <c r="N218" t="str">
        <f t="shared" ca="1" si="211"/>
        <v>EM ANDAMENTO</v>
      </c>
    </row>
    <row r="219" spans="1:14" x14ac:dyDescent="0.3">
      <c r="A219" t="str">
        <f t="shared" ref="A219:B219" si="224">A218</f>
        <v>Bovinocultura de Produção de Leite</v>
      </c>
      <c r="B219" t="str">
        <f t="shared" si="224"/>
        <v>BPL15</v>
      </c>
      <c r="C219" t="s">
        <v>21</v>
      </c>
      <c r="D219" s="1">
        <f ca="1">E218</f>
        <v>45294</v>
      </c>
      <c r="E219" s="1">
        <f ca="1">D219+RANDBETWEEN(0,3)</f>
        <v>45295</v>
      </c>
      <c r="F219" s="1" t="str">
        <f ca="1">IF(D219&lt;Planilha2!$A$1, D219, "")</f>
        <v/>
      </c>
      <c r="G219" s="1" t="str">
        <f ca="1">IF(E219&lt;Planilha2!$A$1, E219, "")</f>
        <v/>
      </c>
      <c r="H219" t="str">
        <f ca="1">H217</f>
        <v>Eduardo Carvalho</v>
      </c>
      <c r="I219" t="s">
        <v>94</v>
      </c>
      <c r="J219">
        <f t="shared" ca="1" si="208"/>
        <v>1</v>
      </c>
      <c r="K219" t="str">
        <f t="shared" ref="K219:N219" si="225">K218</f>
        <v>2 - Produção Vegetal Aplicada</v>
      </c>
      <c r="L219" t="str">
        <f t="shared" si="225"/>
        <v>Silagem, ensilagem e fenação — parte 1</v>
      </c>
      <c r="M219" t="str">
        <f t="shared" ca="1" si="225"/>
        <v>Marcelo Lopes</v>
      </c>
      <c r="N219" t="str">
        <f t="shared" ca="1" si="211"/>
        <v>EM ANDAMENTO</v>
      </c>
    </row>
    <row r="220" spans="1:14" x14ac:dyDescent="0.3">
      <c r="A220" t="str">
        <f t="shared" ref="A220:B220" si="226">A219</f>
        <v>Bovinocultura de Produção de Leite</v>
      </c>
      <c r="B220" t="str">
        <f t="shared" si="226"/>
        <v>BPL15</v>
      </c>
      <c r="C220" t="s">
        <v>22</v>
      </c>
      <c r="D220" s="1">
        <f ca="1">E219</f>
        <v>45295</v>
      </c>
      <c r="E220" s="1">
        <f ca="1">D220+RANDBETWEEN(0,3)</f>
        <v>45297</v>
      </c>
      <c r="F220" s="1" t="str">
        <f ca="1">IF(D220&lt;Planilha2!$A$1, D220, "")</f>
        <v/>
      </c>
      <c r="G220" s="1" t="str">
        <f ca="1">IF(E220&lt;Planilha2!$A$1, E220, "")</f>
        <v/>
      </c>
      <c r="H220" t="str">
        <f ca="1">H218</f>
        <v>João Silva</v>
      </c>
      <c r="I220" t="s">
        <v>91</v>
      </c>
      <c r="J220">
        <f t="shared" ca="1" si="208"/>
        <v>2</v>
      </c>
      <c r="K220" t="str">
        <f t="shared" ref="K220:N220" si="227">K219</f>
        <v>2 - Produção Vegetal Aplicada</v>
      </c>
      <c r="L220" t="str">
        <f t="shared" si="227"/>
        <v>Silagem, ensilagem e fenação — parte 1</v>
      </c>
      <c r="M220" t="str">
        <f t="shared" ca="1" si="227"/>
        <v>Marcelo Lopes</v>
      </c>
      <c r="N220" t="str">
        <f t="shared" ca="1" si="211"/>
        <v>EM ANDAMENTO</v>
      </c>
    </row>
    <row r="221" spans="1:14" x14ac:dyDescent="0.3">
      <c r="A221" t="str">
        <f t="shared" ref="A221:B221" si="228">A220</f>
        <v>Bovinocultura de Produção de Leite</v>
      </c>
      <c r="B221" t="str">
        <f t="shared" si="228"/>
        <v>BPL15</v>
      </c>
      <c r="C221" t="s">
        <v>23</v>
      </c>
      <c r="D221" s="1">
        <f ca="1">E220</f>
        <v>45297</v>
      </c>
      <c r="E221" s="1">
        <f ca="1">D221+RANDBETWEEN(1,3)</f>
        <v>45298</v>
      </c>
      <c r="F221" s="1" t="str">
        <f ca="1">IF(D221&lt;Planilha2!$A$1, D221, "")</f>
        <v/>
      </c>
      <c r="G221" s="1" t="str">
        <f ca="1">IF(E221&lt;Planilha2!$A$1, E221, "")</f>
        <v/>
      </c>
      <c r="H221" t="str">
        <f ca="1">H215</f>
        <v>Mariana Alves</v>
      </c>
      <c r="I221" t="s">
        <v>95</v>
      </c>
      <c r="J221">
        <f t="shared" ca="1" si="208"/>
        <v>1</v>
      </c>
      <c r="K221" t="str">
        <f t="shared" ref="K221:N221" si="229">K220</f>
        <v>2 - Produção Vegetal Aplicada</v>
      </c>
      <c r="L221" t="str">
        <f t="shared" si="229"/>
        <v>Silagem, ensilagem e fenação — parte 1</v>
      </c>
      <c r="M221" t="str">
        <f t="shared" ca="1" si="229"/>
        <v>Marcelo Lopes</v>
      </c>
      <c r="N221" t="str">
        <f t="shared" ca="1" si="211"/>
        <v>EM ANDAMENTO</v>
      </c>
    </row>
    <row r="222" spans="1:14" x14ac:dyDescent="0.3">
      <c r="A222" t="str">
        <f t="shared" ref="A222:B224" si="230">A221</f>
        <v>Bovinocultura de Produção de Leite</v>
      </c>
      <c r="B222" t="str">
        <f t="shared" si="230"/>
        <v>BPL15</v>
      </c>
      <c r="C222" t="s">
        <v>24</v>
      </c>
      <c r="D222" s="1">
        <f ca="1">E221</f>
        <v>45298</v>
      </c>
      <c r="E222" s="1">
        <f ca="1">D222+RANDBETWEEN(0,3)</f>
        <v>45301</v>
      </c>
      <c r="F222" s="1" t="str">
        <f ca="1">IF(D222&lt;Planilha2!$A$1, D222, "")</f>
        <v/>
      </c>
      <c r="G222" s="1" t="str">
        <f ca="1">IF(E222&lt;Planilha2!$A$1, E222, "")</f>
        <v/>
      </c>
      <c r="H222" t="str">
        <f ca="1">H220</f>
        <v>João Silva</v>
      </c>
      <c r="I222" t="s">
        <v>91</v>
      </c>
      <c r="J222">
        <f t="shared" ca="1" si="208"/>
        <v>3</v>
      </c>
      <c r="K222" t="str">
        <f t="shared" ref="K222:N222" si="231">K221</f>
        <v>2 - Produção Vegetal Aplicada</v>
      </c>
      <c r="L222" t="str">
        <f t="shared" si="231"/>
        <v>Silagem, ensilagem e fenação — parte 1</v>
      </c>
      <c r="M222" t="str">
        <f t="shared" ca="1" si="231"/>
        <v>Marcelo Lopes</v>
      </c>
      <c r="N222" t="str">
        <f t="shared" ca="1" si="211"/>
        <v>EM ANDAMENTO</v>
      </c>
    </row>
    <row r="223" spans="1:14" x14ac:dyDescent="0.3">
      <c r="A223" t="str">
        <f t="shared" si="230"/>
        <v>Bovinocultura de Produção de Leite</v>
      </c>
      <c r="B223" t="s">
        <v>230</v>
      </c>
      <c r="C223" t="s">
        <v>12</v>
      </c>
      <c r="D223" s="1">
        <f ca="1">E210+14</f>
        <v>45276</v>
      </c>
      <c r="E223" s="1">
        <f ca="1">D223+RANDBETWEEN(7,14)</f>
        <v>45285</v>
      </c>
      <c r="F223" s="1">
        <f ca="1">IF(D223&lt;Planilha2!$A$1, D223, "")</f>
        <v>45276</v>
      </c>
      <c r="G223" s="1" t="str">
        <f ca="1">IF(E223&lt;Planilha2!$A$1, E223, "")</f>
        <v/>
      </c>
      <c r="H223" t="str">
        <f ca="1">H210</f>
        <v>Marcelo Lopes</v>
      </c>
      <c r="I223" t="s">
        <v>8</v>
      </c>
      <c r="J223">
        <f ca="1">E223-D223</f>
        <v>9</v>
      </c>
      <c r="K223" t="str">
        <f t="shared" ref="K223:N223" si="232">K222</f>
        <v>2 - Produção Vegetal Aplicada</v>
      </c>
      <c r="L223" t="s">
        <v>233</v>
      </c>
      <c r="M223" t="str">
        <f ca="1">H223</f>
        <v>Marcelo Lopes</v>
      </c>
      <c r="N223" t="str" cm="1">
        <f t="array" aca="1" ref="N223" ca="1">_xlfn.IFS(COUNTBLANK(G223:G235)=13,"PENDENTE", COUNTBLANK(G223:G235)&gt;0,"EM ANDAMENTO", COUNTBLANK(G223:G235)=0,"CONCLUÍDA")</f>
        <v>PENDENTE</v>
      </c>
    </row>
    <row r="224" spans="1:14" x14ac:dyDescent="0.3">
      <c r="A224" t="str">
        <f t="shared" si="230"/>
        <v>Bovinocultura de Produção de Leite</v>
      </c>
      <c r="B224" t="str">
        <f>B223</f>
        <v>BPL16</v>
      </c>
      <c r="C224" t="s">
        <v>13</v>
      </c>
      <c r="D224" s="1">
        <f ca="1">E223</f>
        <v>45285</v>
      </c>
      <c r="E224" s="1">
        <f ca="1">D224+RANDBETWEEN(1,4)</f>
        <v>45287</v>
      </c>
      <c r="F224" s="1" t="str">
        <f ca="1">IF(D224&lt;Planilha2!$A$1, D224, "")</f>
        <v/>
      </c>
      <c r="G224" s="1" t="str">
        <f ca="1">IF(E224&lt;Planilha2!$A$1, E224, "")</f>
        <v/>
      </c>
      <c r="H224" t="str">
        <f ca="1">H211</f>
        <v>João Silva</v>
      </c>
      <c r="I224" t="s">
        <v>91</v>
      </c>
      <c r="J224">
        <f t="shared" ref="J224:J235" ca="1" si="233">E224-D224</f>
        <v>2</v>
      </c>
      <c r="K224" t="str">
        <f t="shared" ref="K224:N224" si="234">K223</f>
        <v>2 - Produção Vegetal Aplicada</v>
      </c>
      <c r="L224" t="str">
        <f>L223</f>
        <v>Silagem, ensilagem e fenação — parte 2</v>
      </c>
      <c r="M224" t="str">
        <f ca="1">M223</f>
        <v>Marcelo Lopes</v>
      </c>
      <c r="N224" t="str">
        <f ca="1">N223</f>
        <v>PENDENTE</v>
      </c>
    </row>
    <row r="225" spans="1:14" x14ac:dyDescent="0.3">
      <c r="A225" t="str">
        <f t="shared" ref="A225:B225" si="235">A224</f>
        <v>Bovinocultura de Produção de Leite</v>
      </c>
      <c r="B225" t="str">
        <f t="shared" si="235"/>
        <v>BPL16</v>
      </c>
      <c r="C225" t="s">
        <v>14</v>
      </c>
      <c r="D225" s="1">
        <f ca="1">E224</f>
        <v>45287</v>
      </c>
      <c r="E225" s="1">
        <f ca="1">D225+RANDBETWEEN(0,3)</f>
        <v>45290</v>
      </c>
      <c r="F225" s="1" t="str">
        <f ca="1">IF(D225&lt;Planilha2!$A$1, D225, "")</f>
        <v/>
      </c>
      <c r="G225" s="1" t="str">
        <f ca="1">IF(E225&lt;Planilha2!$A$1, E225, "")</f>
        <v/>
      </c>
      <c r="H225" t="str">
        <f ca="1">VLOOKUP(RANDBETWEEN(1, 2), Planilha2!$B$5:$I$32, 4)</f>
        <v>Ana Souza</v>
      </c>
      <c r="I225" t="s">
        <v>92</v>
      </c>
      <c r="J225">
        <f t="shared" ca="1" si="233"/>
        <v>3</v>
      </c>
      <c r="K225" t="str">
        <f t="shared" ref="K225:N225" si="236">K224</f>
        <v>2 - Produção Vegetal Aplicada</v>
      </c>
      <c r="L225" t="str">
        <f t="shared" si="236"/>
        <v>Silagem, ensilagem e fenação — parte 2</v>
      </c>
      <c r="M225" t="str">
        <f t="shared" ca="1" si="236"/>
        <v>Marcelo Lopes</v>
      </c>
      <c r="N225" t="str">
        <f t="shared" ca="1" si="236"/>
        <v>PENDENTE</v>
      </c>
    </row>
    <row r="226" spans="1:14" x14ac:dyDescent="0.3">
      <c r="A226" t="str">
        <f t="shared" ref="A226:B226" si="237">A225</f>
        <v>Bovinocultura de Produção de Leite</v>
      </c>
      <c r="B226" t="str">
        <f t="shared" si="237"/>
        <v>BPL16</v>
      </c>
      <c r="C226" t="s">
        <v>15</v>
      </c>
      <c r="D226" s="1">
        <f ca="1">E225</f>
        <v>45290</v>
      </c>
      <c r="E226" s="1">
        <f ca="1">D226+RANDBETWEEN(3,7)</f>
        <v>45294</v>
      </c>
      <c r="F226" s="1" t="str">
        <f ca="1">IF(D226&lt;Planilha2!$A$1, D226, "")</f>
        <v/>
      </c>
      <c r="G226" s="1" t="str">
        <f ca="1">IF(E226&lt;Planilha2!$A$1, E226, "")</f>
        <v/>
      </c>
      <c r="H226" t="str">
        <f ca="1">VLOOKUP(RANDBETWEEN(1, 3), Planilha2!$B$5:$I$32, 5)</f>
        <v>Gustavo Pereira</v>
      </c>
      <c r="I226" t="s">
        <v>93</v>
      </c>
      <c r="J226">
        <f t="shared" ca="1" si="233"/>
        <v>4</v>
      </c>
      <c r="K226" t="str">
        <f t="shared" ref="K226:N226" si="238">K225</f>
        <v>2 - Produção Vegetal Aplicada</v>
      </c>
      <c r="L226" t="str">
        <f t="shared" si="238"/>
        <v>Silagem, ensilagem e fenação — parte 2</v>
      </c>
      <c r="M226" t="str">
        <f t="shared" ca="1" si="238"/>
        <v>Marcelo Lopes</v>
      </c>
      <c r="N226" t="str">
        <f t="shared" ca="1" si="238"/>
        <v>PENDENTE</v>
      </c>
    </row>
    <row r="227" spans="1:14" x14ac:dyDescent="0.3">
      <c r="A227" t="str">
        <f t="shared" ref="A227:B227" si="239">A226</f>
        <v>Bovinocultura de Produção de Leite</v>
      </c>
      <c r="B227" t="str">
        <f t="shared" si="239"/>
        <v>BPL16</v>
      </c>
      <c r="C227" t="s">
        <v>16</v>
      </c>
      <c r="D227" s="1">
        <f ca="1">E226</f>
        <v>45294</v>
      </c>
      <c r="E227" s="1">
        <f ca="1">D227+RANDBETWEEN(0,3)</f>
        <v>45295</v>
      </c>
      <c r="F227" s="1" t="str">
        <f ca="1">IF(D227&lt;Planilha2!$A$1, D227, "")</f>
        <v/>
      </c>
      <c r="G227" s="1" t="str">
        <f ca="1">IF(E227&lt;Planilha2!$A$1, E227, "")</f>
        <v/>
      </c>
      <c r="H227" t="str">
        <f ca="1">H224</f>
        <v>João Silva</v>
      </c>
      <c r="I227" t="s">
        <v>91</v>
      </c>
      <c r="J227">
        <f t="shared" ca="1" si="233"/>
        <v>1</v>
      </c>
      <c r="K227" t="str">
        <f t="shared" ref="K227:N227" si="240">K226</f>
        <v>2 - Produção Vegetal Aplicada</v>
      </c>
      <c r="L227" t="str">
        <f t="shared" si="240"/>
        <v>Silagem, ensilagem e fenação — parte 2</v>
      </c>
      <c r="M227" t="str">
        <f t="shared" ca="1" si="240"/>
        <v>Marcelo Lopes</v>
      </c>
      <c r="N227" t="str">
        <f t="shared" ca="1" si="240"/>
        <v>PENDENTE</v>
      </c>
    </row>
    <row r="228" spans="1:14" x14ac:dyDescent="0.3">
      <c r="A228" t="str">
        <f t="shared" ref="A228:B228" si="241">A227</f>
        <v>Bovinocultura de Produção de Leite</v>
      </c>
      <c r="B228" t="str">
        <f t="shared" si="241"/>
        <v>BPL16</v>
      </c>
      <c r="C228" t="s">
        <v>17</v>
      </c>
      <c r="D228" s="1">
        <f ca="1">E227</f>
        <v>45295</v>
      </c>
      <c r="E228" s="1">
        <f ca="1">D228+RANDBETWEEN(1,5)</f>
        <v>45296</v>
      </c>
      <c r="F228" s="1" t="str">
        <f ca="1">IF(D228&lt;Planilha2!$A$1, D228, "")</f>
        <v/>
      </c>
      <c r="G228" s="1" t="str">
        <f ca="1">IF(E228&lt;Planilha2!$A$1, E228, "")</f>
        <v/>
      </c>
      <c r="H228" t="str">
        <f ca="1">VLOOKUP(RANDBETWEEN(1, 3), Planilha2!$B$5:$I$32, 6)</f>
        <v>Mariana Alves</v>
      </c>
      <c r="I228" t="s">
        <v>95</v>
      </c>
      <c r="J228">
        <f t="shared" ca="1" si="233"/>
        <v>1</v>
      </c>
      <c r="K228" t="str">
        <f t="shared" ref="K228:N228" si="242">K227</f>
        <v>2 - Produção Vegetal Aplicada</v>
      </c>
      <c r="L228" t="str">
        <f t="shared" si="242"/>
        <v>Silagem, ensilagem e fenação — parte 2</v>
      </c>
      <c r="M228" t="str">
        <f t="shared" ca="1" si="242"/>
        <v>Marcelo Lopes</v>
      </c>
      <c r="N228" t="str">
        <f t="shared" ca="1" si="242"/>
        <v>PENDENTE</v>
      </c>
    </row>
    <row r="229" spans="1:14" x14ac:dyDescent="0.3">
      <c r="A229" t="str">
        <f t="shared" ref="A229:B229" si="243">A228</f>
        <v>Bovinocultura de Produção de Leite</v>
      </c>
      <c r="B229" t="str">
        <f t="shared" si="243"/>
        <v>BPL16</v>
      </c>
      <c r="C229" t="s">
        <v>18</v>
      </c>
      <c r="D229" s="1">
        <f ca="1">E223+RANDBETWEEN(3,14)</f>
        <v>45293</v>
      </c>
      <c r="E229" s="1">
        <f ca="1">D229</f>
        <v>45293</v>
      </c>
      <c r="F229" s="1" t="str">
        <f ca="1">IF(D229&lt;Planilha2!$A$1, D229, "")</f>
        <v/>
      </c>
      <c r="G229" s="1" t="str">
        <f ca="1">IF(E229&lt;Planilha2!$A$1, E229, "")</f>
        <v/>
      </c>
      <c r="H229" t="str">
        <f ca="1">VLOOKUP(RANDBETWEEN(1, 2), Planilha2!$B$5:$I$32, 7)</f>
        <v>Felipe Ribeiro</v>
      </c>
      <c r="I229" t="s">
        <v>96</v>
      </c>
      <c r="J229">
        <f t="shared" ca="1" si="233"/>
        <v>0</v>
      </c>
      <c r="K229" t="str">
        <f t="shared" ref="K229:N229" si="244">K228</f>
        <v>2 - Produção Vegetal Aplicada</v>
      </c>
      <c r="L229" t="str">
        <f t="shared" si="244"/>
        <v>Silagem, ensilagem e fenação — parte 2</v>
      </c>
      <c r="M229" t="str">
        <f t="shared" ca="1" si="244"/>
        <v>Marcelo Lopes</v>
      </c>
      <c r="N229" t="str">
        <f t="shared" ca="1" si="244"/>
        <v>PENDENTE</v>
      </c>
    </row>
    <row r="230" spans="1:14" x14ac:dyDescent="0.3">
      <c r="A230" t="str">
        <f t="shared" ref="A230:B230" si="245">A229</f>
        <v>Bovinocultura de Produção de Leite</v>
      </c>
      <c r="B230" t="str">
        <f t="shared" si="245"/>
        <v>BPL16</v>
      </c>
      <c r="C230" t="s">
        <v>19</v>
      </c>
      <c r="D230" s="1">
        <f ca="1">E229+RANDBETWEEN(7,21)</f>
        <v>45309</v>
      </c>
      <c r="E230" s="1">
        <f ca="1">D230+RANDBETWEEN(1,3)</f>
        <v>45311</v>
      </c>
      <c r="F230" s="1" t="str">
        <f ca="1">IF(D230&lt;Planilha2!$A$1, D230, "")</f>
        <v/>
      </c>
      <c r="G230" s="1" t="str">
        <f ca="1">IF(E230&lt;Planilha2!$A$1, E230, "")</f>
        <v/>
      </c>
      <c r="H230" t="str">
        <f ca="1">VLOOKUP(RANDBETWEEN(1, 3), Planilha2!$B$5:$I$32, 8)</f>
        <v>Luiza Andrade</v>
      </c>
      <c r="I230" t="s">
        <v>94</v>
      </c>
      <c r="J230">
        <f t="shared" ca="1" si="233"/>
        <v>2</v>
      </c>
      <c r="K230" t="str">
        <f t="shared" ref="K230:N230" si="246">K229</f>
        <v>2 - Produção Vegetal Aplicada</v>
      </c>
      <c r="L230" t="str">
        <f t="shared" si="246"/>
        <v>Silagem, ensilagem e fenação — parte 2</v>
      </c>
      <c r="M230" t="str">
        <f t="shared" ca="1" si="246"/>
        <v>Marcelo Lopes</v>
      </c>
      <c r="N230" t="str">
        <f t="shared" ca="1" si="246"/>
        <v>PENDENTE</v>
      </c>
    </row>
    <row r="231" spans="1:14" x14ac:dyDescent="0.3">
      <c r="A231" t="str">
        <f t="shared" ref="A231:B231" si="247">A230</f>
        <v>Bovinocultura de Produção de Leite</v>
      </c>
      <c r="B231" t="str">
        <f t="shared" si="247"/>
        <v>BPL16</v>
      </c>
      <c r="C231" t="s">
        <v>20</v>
      </c>
      <c r="D231" s="1">
        <f ca="1">E230</f>
        <v>45311</v>
      </c>
      <c r="E231" s="1">
        <f ca="1">D231+RANDBETWEEN(1,3)</f>
        <v>45313</v>
      </c>
      <c r="F231" s="1" t="str">
        <f ca="1">IF(D231&lt;Planilha2!$A$1, D231, "")</f>
        <v/>
      </c>
      <c r="G231" s="1" t="str">
        <f ca="1">IF(E231&lt;Planilha2!$A$1, E231, "")</f>
        <v/>
      </c>
      <c r="H231" t="str">
        <f ca="1">H227</f>
        <v>João Silva</v>
      </c>
      <c r="I231" t="s">
        <v>91</v>
      </c>
      <c r="J231">
        <f t="shared" ca="1" si="233"/>
        <v>2</v>
      </c>
      <c r="K231" t="str">
        <f t="shared" ref="K231:N231" si="248">K230</f>
        <v>2 - Produção Vegetal Aplicada</v>
      </c>
      <c r="L231" t="str">
        <f t="shared" si="248"/>
        <v>Silagem, ensilagem e fenação — parte 2</v>
      </c>
      <c r="M231" t="str">
        <f t="shared" ca="1" si="248"/>
        <v>Marcelo Lopes</v>
      </c>
      <c r="N231" t="str">
        <f t="shared" ca="1" si="248"/>
        <v>PENDENTE</v>
      </c>
    </row>
    <row r="232" spans="1:14" x14ac:dyDescent="0.3">
      <c r="A232" t="str">
        <f t="shared" ref="A232:B232" si="249">A231</f>
        <v>Bovinocultura de Produção de Leite</v>
      </c>
      <c r="B232" t="str">
        <f t="shared" si="249"/>
        <v>BPL16</v>
      </c>
      <c r="C232" t="s">
        <v>21</v>
      </c>
      <c r="D232" s="1">
        <f ca="1">E231</f>
        <v>45313</v>
      </c>
      <c r="E232" s="1">
        <f ca="1">D232+RANDBETWEEN(0,3)</f>
        <v>45315</v>
      </c>
      <c r="F232" s="1" t="str">
        <f ca="1">IF(D232&lt;Planilha2!$A$1, D232, "")</f>
        <v/>
      </c>
      <c r="G232" s="1" t="str">
        <f ca="1">IF(E232&lt;Planilha2!$A$1, E232, "")</f>
        <v/>
      </c>
      <c r="H232" t="str">
        <f ca="1">H230</f>
        <v>Luiza Andrade</v>
      </c>
      <c r="I232" t="s">
        <v>94</v>
      </c>
      <c r="J232">
        <f t="shared" ca="1" si="233"/>
        <v>2</v>
      </c>
      <c r="K232" t="str">
        <f t="shared" ref="K232:N232" si="250">K231</f>
        <v>2 - Produção Vegetal Aplicada</v>
      </c>
      <c r="L232" t="str">
        <f t="shared" si="250"/>
        <v>Silagem, ensilagem e fenação — parte 2</v>
      </c>
      <c r="M232" t="str">
        <f t="shared" ca="1" si="250"/>
        <v>Marcelo Lopes</v>
      </c>
      <c r="N232" t="str">
        <f t="shared" ca="1" si="250"/>
        <v>PENDENTE</v>
      </c>
    </row>
    <row r="233" spans="1:14" x14ac:dyDescent="0.3">
      <c r="A233" t="str">
        <f t="shared" ref="A233:B233" si="251">A232</f>
        <v>Bovinocultura de Produção de Leite</v>
      </c>
      <c r="B233" t="str">
        <f t="shared" si="251"/>
        <v>BPL16</v>
      </c>
      <c r="C233" t="s">
        <v>22</v>
      </c>
      <c r="D233" s="1">
        <f ca="1">E232</f>
        <v>45315</v>
      </c>
      <c r="E233" s="1">
        <f ca="1">D233+RANDBETWEEN(0,3)</f>
        <v>45317</v>
      </c>
      <c r="F233" s="1" t="str">
        <f ca="1">IF(D233&lt;Planilha2!$A$1, D233, "")</f>
        <v/>
      </c>
      <c r="G233" s="1" t="str">
        <f ca="1">IF(E233&lt;Planilha2!$A$1, E233, "")</f>
        <v/>
      </c>
      <c r="H233" t="str">
        <f ca="1">H231</f>
        <v>João Silva</v>
      </c>
      <c r="I233" t="s">
        <v>91</v>
      </c>
      <c r="J233">
        <f t="shared" ca="1" si="233"/>
        <v>2</v>
      </c>
      <c r="K233" t="str">
        <f t="shared" ref="K233:N233" si="252">K232</f>
        <v>2 - Produção Vegetal Aplicada</v>
      </c>
      <c r="L233" t="str">
        <f t="shared" si="252"/>
        <v>Silagem, ensilagem e fenação — parte 2</v>
      </c>
      <c r="M233" t="str">
        <f t="shared" ca="1" si="252"/>
        <v>Marcelo Lopes</v>
      </c>
      <c r="N233" t="str">
        <f t="shared" ca="1" si="252"/>
        <v>PENDENTE</v>
      </c>
    </row>
    <row r="234" spans="1:14" x14ac:dyDescent="0.3">
      <c r="A234" t="str">
        <f t="shared" ref="A234:B234" si="253">A233</f>
        <v>Bovinocultura de Produção de Leite</v>
      </c>
      <c r="B234" t="str">
        <f t="shared" si="253"/>
        <v>BPL16</v>
      </c>
      <c r="C234" t="s">
        <v>23</v>
      </c>
      <c r="D234" s="1">
        <f ca="1">E233</f>
        <v>45317</v>
      </c>
      <c r="E234" s="1">
        <f ca="1">D234+RANDBETWEEN(1,3)</f>
        <v>45318</v>
      </c>
      <c r="F234" s="1" t="str">
        <f ca="1">IF(D234&lt;Planilha2!$A$1, D234, "")</f>
        <v/>
      </c>
      <c r="G234" s="1" t="str">
        <f ca="1">IF(E234&lt;Planilha2!$A$1, E234, "")</f>
        <v/>
      </c>
      <c r="H234" t="str">
        <f ca="1">H228</f>
        <v>Mariana Alves</v>
      </c>
      <c r="I234" t="s">
        <v>95</v>
      </c>
      <c r="J234">
        <f t="shared" ca="1" si="233"/>
        <v>1</v>
      </c>
      <c r="K234" t="str">
        <f t="shared" ref="K234:N234" si="254">K233</f>
        <v>2 - Produção Vegetal Aplicada</v>
      </c>
      <c r="L234" t="str">
        <f t="shared" si="254"/>
        <v>Silagem, ensilagem e fenação — parte 2</v>
      </c>
      <c r="M234" t="str">
        <f t="shared" ca="1" si="254"/>
        <v>Marcelo Lopes</v>
      </c>
      <c r="N234" t="str">
        <f t="shared" ca="1" si="254"/>
        <v>PENDENTE</v>
      </c>
    </row>
    <row r="235" spans="1:14" x14ac:dyDescent="0.3">
      <c r="A235" t="str">
        <f t="shared" ref="A235:B235" si="255">A234</f>
        <v>Bovinocultura de Produção de Leite</v>
      </c>
      <c r="B235" t="str">
        <f t="shared" si="255"/>
        <v>BPL16</v>
      </c>
      <c r="C235" t="s">
        <v>24</v>
      </c>
      <c r="D235" s="1">
        <f ca="1">E234</f>
        <v>45318</v>
      </c>
      <c r="E235" s="1">
        <f ca="1">D235+RANDBETWEEN(0,3)</f>
        <v>45318</v>
      </c>
      <c r="F235" s="1" t="str">
        <f ca="1">IF(D235&lt;Planilha2!$A$1, D235, "")</f>
        <v/>
      </c>
      <c r="G235" s="1" t="str">
        <f ca="1">IF(E235&lt;Planilha2!$A$1, E235, "")</f>
        <v/>
      </c>
      <c r="H235" t="str">
        <f ca="1">H233</f>
        <v>João Silva</v>
      </c>
      <c r="I235" t="s">
        <v>91</v>
      </c>
      <c r="J235">
        <f t="shared" ca="1" si="233"/>
        <v>0</v>
      </c>
      <c r="K235" t="str">
        <f t="shared" ref="K235:N235" si="256">K234</f>
        <v>2 - Produção Vegetal Aplicada</v>
      </c>
      <c r="L235" t="str">
        <f t="shared" si="256"/>
        <v>Silagem, ensilagem e fenação — parte 2</v>
      </c>
      <c r="M235" t="str">
        <f t="shared" ca="1" si="256"/>
        <v>Marcelo Lopes</v>
      </c>
      <c r="N235" t="str">
        <f t="shared" ca="1" si="256"/>
        <v>PENDENTE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CBD40-F30C-45FB-9696-E97538560937}">
  <dimension ref="A1:N144"/>
  <sheetViews>
    <sheetView workbookViewId="0">
      <selection activeCell="D1" sqref="D1:G1"/>
    </sheetView>
  </sheetViews>
  <sheetFormatPr defaultRowHeight="14.4" x14ac:dyDescent="0.3"/>
  <cols>
    <col min="1" max="1" width="22.44140625" bestFit="1" customWidth="1"/>
    <col min="2" max="2" width="6.5546875" bestFit="1" customWidth="1"/>
    <col min="3" max="3" width="22.109375" bestFit="1" customWidth="1"/>
    <col min="4" max="4" width="10.6640625" bestFit="1" customWidth="1"/>
    <col min="5" max="5" width="10.33203125" bestFit="1" customWidth="1"/>
    <col min="6" max="7" width="10.33203125" customWidth="1"/>
    <col min="8" max="8" width="16.33203125" bestFit="1" customWidth="1"/>
    <col min="9" max="9" width="12.33203125" bestFit="1" customWidth="1"/>
    <col min="10" max="10" width="3.21875" bestFit="1" customWidth="1"/>
    <col min="11" max="11" width="26" bestFit="1" customWidth="1"/>
    <col min="12" max="12" width="37.88671875" bestFit="1" customWidth="1"/>
    <col min="13" max="13" width="16.33203125" bestFit="1" customWidth="1"/>
    <col min="14" max="14" width="11" bestFit="1" customWidth="1"/>
  </cols>
  <sheetData>
    <row r="1" spans="1:14" x14ac:dyDescent="0.3">
      <c r="A1" t="s">
        <v>137</v>
      </c>
      <c r="B1" t="s">
        <v>0</v>
      </c>
      <c r="C1" t="s">
        <v>1</v>
      </c>
      <c r="D1" t="s">
        <v>244</v>
      </c>
      <c r="E1" t="s">
        <v>245</v>
      </c>
      <c r="F1" s="1" t="s">
        <v>3</v>
      </c>
      <c r="G1" s="1" t="s">
        <v>4</v>
      </c>
      <c r="H1" t="s">
        <v>2</v>
      </c>
      <c r="I1" t="s">
        <v>90</v>
      </c>
      <c r="J1" t="s">
        <v>5</v>
      </c>
      <c r="K1" t="s">
        <v>6</v>
      </c>
      <c r="L1" t="s">
        <v>7</v>
      </c>
      <c r="M1" t="s">
        <v>8</v>
      </c>
      <c r="N1" t="s">
        <v>9</v>
      </c>
    </row>
    <row r="2" spans="1:14" x14ac:dyDescent="0.3">
      <c r="A2" t="s">
        <v>204</v>
      </c>
      <c r="B2" t="s">
        <v>205</v>
      </c>
      <c r="C2" t="s">
        <v>12</v>
      </c>
      <c r="D2" s="1">
        <v>45127</v>
      </c>
      <c r="E2" s="1">
        <f ca="1">D2+RANDBETWEEN(7,14)</f>
        <v>45140</v>
      </c>
      <c r="F2" s="1">
        <f>IF(D2&lt;Planilha2!$A$1, D2, "")</f>
        <v>45127</v>
      </c>
      <c r="G2" s="1">
        <f ca="1">IF(E2&lt;Planilha2!$A$1, E2, "")</f>
        <v>45140</v>
      </c>
      <c r="H2" t="str">
        <f ca="1">VLOOKUP(RANDBETWEEN(29, 35), Planilha2!$B$5:$I$46, 2)</f>
        <v>Ana Rezende</v>
      </c>
      <c r="I2" t="s">
        <v>8</v>
      </c>
      <c r="J2">
        <f ca="1">E2-D2</f>
        <v>13</v>
      </c>
      <c r="K2" t="s">
        <v>200</v>
      </c>
      <c r="L2" t="s">
        <v>201</v>
      </c>
      <c r="M2" t="str">
        <f ca="1">H2</f>
        <v>Ana Rezende</v>
      </c>
      <c r="N2" t="str" cm="1">
        <f t="array" aca="1" ref="N2" ca="1">_xlfn.IFS(COUNTBLANK(G2:G14)=13,"PENDENTE", COUNTBLANK(G2:G14)&gt;0,"EM ANDAMENTO", COUNTBLANK(G2:G14)=0,"CONCLUÍDA")</f>
        <v>CONCLUÍDA</v>
      </c>
    </row>
    <row r="3" spans="1:14" x14ac:dyDescent="0.3">
      <c r="A3" t="str">
        <f>A2</f>
        <v xml:space="preserve">Produção de Grãos </v>
      </c>
      <c r="B3" t="str">
        <f>B2</f>
        <v>PGR08</v>
      </c>
      <c r="C3" t="s">
        <v>13</v>
      </c>
      <c r="D3" s="1">
        <f ca="1">E2</f>
        <v>45140</v>
      </c>
      <c r="E3" s="1">
        <f ca="1">D3+RANDBETWEEN(1,4)</f>
        <v>45144</v>
      </c>
      <c r="F3" s="1">
        <f ca="1">IF(D3&lt;Planilha2!$A$1, D3, "")</f>
        <v>45140</v>
      </c>
      <c r="G3" s="1">
        <f ca="1">IF(E3&lt;Planilha2!$A$1, E3, "")</f>
        <v>45144</v>
      </c>
      <c r="H3" t="str">
        <f ca="1">VLOOKUP(RANDBETWEEN(1, 3), Planilha2!$B$5:$I$32, 3)</f>
        <v>Carlos Pereira</v>
      </c>
      <c r="I3" t="s">
        <v>91</v>
      </c>
      <c r="J3">
        <f t="shared" ref="J3:J14" ca="1" si="0">E3-D3</f>
        <v>4</v>
      </c>
      <c r="K3" t="str">
        <f>K2</f>
        <v>2 - Manejo do Solo e da Água</v>
      </c>
      <c r="L3" t="str">
        <f>L2</f>
        <v>Fertilidade e nutrição do solo — parte 1</v>
      </c>
      <c r="M3" t="str">
        <f ca="1">M2</f>
        <v>Ana Rezende</v>
      </c>
      <c r="N3" t="str">
        <f ca="1">N2</f>
        <v>CONCLUÍDA</v>
      </c>
    </row>
    <row r="4" spans="1:14" x14ac:dyDescent="0.3">
      <c r="A4" t="str">
        <f t="shared" ref="A4:A53" si="1">A3</f>
        <v xml:space="preserve">Produção de Grãos </v>
      </c>
      <c r="B4" t="str">
        <f t="shared" ref="B4:B14" si="2">B3</f>
        <v>PGR08</v>
      </c>
      <c r="C4" t="s">
        <v>14</v>
      </c>
      <c r="D4" s="1">
        <f ca="1">E3</f>
        <v>45144</v>
      </c>
      <c r="E4" s="1">
        <f ca="1">D4+RANDBETWEEN(0,3)</f>
        <v>45145</v>
      </c>
      <c r="F4" s="1">
        <f ca="1">IF(D4&lt;Planilha2!$A$1, D4, "")</f>
        <v>45144</v>
      </c>
      <c r="G4" s="1">
        <f ca="1">IF(E4&lt;Planilha2!$A$1, E4, "")</f>
        <v>45145</v>
      </c>
      <c r="H4" t="str">
        <f ca="1">VLOOKUP(RANDBETWEEN(1, 2), Planilha2!$B$5:$I$32, 4)</f>
        <v>Ana Souza</v>
      </c>
      <c r="I4" t="s">
        <v>92</v>
      </c>
      <c r="J4">
        <f t="shared" ca="1" si="0"/>
        <v>1</v>
      </c>
      <c r="K4" t="str">
        <f t="shared" ref="K4:N19" si="3">K3</f>
        <v>2 - Manejo do Solo e da Água</v>
      </c>
      <c r="L4" t="str">
        <f t="shared" si="3"/>
        <v>Fertilidade e nutrição do solo — parte 1</v>
      </c>
      <c r="M4" t="str">
        <f t="shared" ca="1" si="3"/>
        <v>Ana Rezende</v>
      </c>
      <c r="N4" t="str">
        <f t="shared" ca="1" si="3"/>
        <v>CONCLUÍDA</v>
      </c>
    </row>
    <row r="5" spans="1:14" x14ac:dyDescent="0.3">
      <c r="A5" t="str">
        <f t="shared" si="1"/>
        <v xml:space="preserve">Produção de Grãos </v>
      </c>
      <c r="B5" t="str">
        <f t="shared" si="2"/>
        <v>PGR08</v>
      </c>
      <c r="C5" t="s">
        <v>15</v>
      </c>
      <c r="D5" s="1">
        <f ca="1">E4</f>
        <v>45145</v>
      </c>
      <c r="E5" s="1">
        <f ca="1">D5+RANDBETWEEN(3,7)</f>
        <v>45148</v>
      </c>
      <c r="F5" s="1">
        <f ca="1">IF(D5&lt;Planilha2!$A$1, D5, "")</f>
        <v>45145</v>
      </c>
      <c r="G5" s="1">
        <f ca="1">IF(E5&lt;Planilha2!$A$1, E5, "")</f>
        <v>45148</v>
      </c>
      <c r="H5" t="str">
        <f ca="1">VLOOKUP(RANDBETWEEN(1, 3), Planilha2!$B$5:$I$32, 5)</f>
        <v>Isabela Costa</v>
      </c>
      <c r="I5" t="s">
        <v>93</v>
      </c>
      <c r="J5">
        <f t="shared" ca="1" si="0"/>
        <v>3</v>
      </c>
      <c r="K5" t="str">
        <f t="shared" si="3"/>
        <v>2 - Manejo do Solo e da Água</v>
      </c>
      <c r="L5" t="str">
        <f t="shared" si="3"/>
        <v>Fertilidade e nutrição do solo — parte 1</v>
      </c>
      <c r="M5" t="str">
        <f t="shared" ca="1" si="3"/>
        <v>Ana Rezende</v>
      </c>
      <c r="N5" t="str">
        <f t="shared" ca="1" si="3"/>
        <v>CONCLUÍDA</v>
      </c>
    </row>
    <row r="6" spans="1:14" x14ac:dyDescent="0.3">
      <c r="A6" t="str">
        <f t="shared" si="1"/>
        <v xml:space="preserve">Produção de Grãos </v>
      </c>
      <c r="B6" t="str">
        <f t="shared" si="2"/>
        <v>PGR08</v>
      </c>
      <c r="C6" t="s">
        <v>16</v>
      </c>
      <c r="D6" s="1">
        <f ca="1">E5</f>
        <v>45148</v>
      </c>
      <c r="E6" s="1">
        <f ca="1">D6+RANDBETWEEN(0,3)</f>
        <v>45151</v>
      </c>
      <c r="F6" s="1">
        <f ca="1">IF(D6&lt;Planilha2!$A$1, D6, "")</f>
        <v>45148</v>
      </c>
      <c r="G6" s="1">
        <f ca="1">IF(E6&lt;Planilha2!$A$1, E6, "")</f>
        <v>45151</v>
      </c>
      <c r="H6" t="str">
        <f ca="1">H3</f>
        <v>Carlos Pereira</v>
      </c>
      <c r="I6" t="s">
        <v>91</v>
      </c>
      <c r="J6">
        <f t="shared" ca="1" si="0"/>
        <v>3</v>
      </c>
      <c r="K6" t="str">
        <f t="shared" si="3"/>
        <v>2 - Manejo do Solo e da Água</v>
      </c>
      <c r="L6" t="str">
        <f t="shared" si="3"/>
        <v>Fertilidade e nutrição do solo — parte 1</v>
      </c>
      <c r="M6" t="str">
        <f t="shared" ca="1" si="3"/>
        <v>Ana Rezende</v>
      </c>
      <c r="N6" t="str">
        <f t="shared" ca="1" si="3"/>
        <v>CONCLUÍDA</v>
      </c>
    </row>
    <row r="7" spans="1:14" x14ac:dyDescent="0.3">
      <c r="A7" t="str">
        <f t="shared" si="1"/>
        <v xml:space="preserve">Produção de Grãos </v>
      </c>
      <c r="B7" t="str">
        <f t="shared" si="2"/>
        <v>PGR08</v>
      </c>
      <c r="C7" t="s">
        <v>17</v>
      </c>
      <c r="D7" s="1">
        <f ca="1">E6</f>
        <v>45151</v>
      </c>
      <c r="E7" s="1">
        <f ca="1">D7+RANDBETWEEN(1,5)</f>
        <v>45155</v>
      </c>
      <c r="F7" s="1">
        <f ca="1">IF(D7&lt;Planilha2!$A$1, D7, "")</f>
        <v>45151</v>
      </c>
      <c r="G7" s="1">
        <f ca="1">IF(E7&lt;Planilha2!$A$1, E7, "")</f>
        <v>45155</v>
      </c>
      <c r="H7" t="str">
        <f ca="1">VLOOKUP(RANDBETWEEN(1, 3), Planilha2!$B$5:$I$32, 6)</f>
        <v>Rafael Ferreira</v>
      </c>
      <c r="I7" t="s">
        <v>95</v>
      </c>
      <c r="J7">
        <f t="shared" ca="1" si="0"/>
        <v>4</v>
      </c>
      <c r="K7" t="str">
        <f t="shared" si="3"/>
        <v>2 - Manejo do Solo e da Água</v>
      </c>
      <c r="L7" t="str">
        <f t="shared" si="3"/>
        <v>Fertilidade e nutrição do solo — parte 1</v>
      </c>
      <c r="M7" t="str">
        <f t="shared" ca="1" si="3"/>
        <v>Ana Rezende</v>
      </c>
      <c r="N7" t="str">
        <f t="shared" ca="1" si="3"/>
        <v>CONCLUÍDA</v>
      </c>
    </row>
    <row r="8" spans="1:14" x14ac:dyDescent="0.3">
      <c r="A8" t="str">
        <f t="shared" si="1"/>
        <v xml:space="preserve">Produção de Grãos </v>
      </c>
      <c r="B8" t="str">
        <f t="shared" si="2"/>
        <v>PGR08</v>
      </c>
      <c r="C8" t="s">
        <v>18</v>
      </c>
      <c r="D8" s="1">
        <f ca="1">E2+RANDBETWEEN(3,14)</f>
        <v>45149</v>
      </c>
      <c r="E8" s="1">
        <f ca="1">D8</f>
        <v>45149</v>
      </c>
      <c r="F8" s="1">
        <f ca="1">IF(D8&lt;Planilha2!$A$1, D8, "")</f>
        <v>45149</v>
      </c>
      <c r="G8" s="1">
        <f ca="1">IF(E8&lt;Planilha2!$A$1, E8, "")</f>
        <v>45149</v>
      </c>
      <c r="H8" t="str">
        <f ca="1">VLOOKUP(RANDBETWEEN(1, 2), Planilha2!$B$5:$I$32, 7)</f>
        <v>Felipe Ribeiro</v>
      </c>
      <c r="I8" t="s">
        <v>96</v>
      </c>
      <c r="J8">
        <f t="shared" ca="1" si="0"/>
        <v>0</v>
      </c>
      <c r="K8" t="str">
        <f t="shared" si="3"/>
        <v>2 - Manejo do Solo e da Água</v>
      </c>
      <c r="L8" t="str">
        <f t="shared" si="3"/>
        <v>Fertilidade e nutrição do solo — parte 1</v>
      </c>
      <c r="M8" t="str">
        <f t="shared" ca="1" si="3"/>
        <v>Ana Rezende</v>
      </c>
      <c r="N8" t="str">
        <f t="shared" ca="1" si="3"/>
        <v>CONCLUÍDA</v>
      </c>
    </row>
    <row r="9" spans="1:14" x14ac:dyDescent="0.3">
      <c r="A9" t="str">
        <f t="shared" si="1"/>
        <v xml:space="preserve">Produção de Grãos </v>
      </c>
      <c r="B9" t="str">
        <f t="shared" si="2"/>
        <v>PGR08</v>
      </c>
      <c r="C9" t="s">
        <v>19</v>
      </c>
      <c r="D9" s="1">
        <f ca="1">E8+RANDBETWEEN(7,21)</f>
        <v>45163</v>
      </c>
      <c r="E9" s="1">
        <f ca="1">D9+RANDBETWEEN(1,3)</f>
        <v>45164</v>
      </c>
      <c r="F9" s="1">
        <f ca="1">IF(D9&lt;Planilha2!$A$1, D9, "")</f>
        <v>45163</v>
      </c>
      <c r="G9" s="1">
        <f ca="1">IF(E9&lt;Planilha2!$A$1, E9, "")</f>
        <v>45164</v>
      </c>
      <c r="H9" t="str">
        <f ca="1">VLOOKUP(RANDBETWEEN(1, 3), Planilha2!$B$5:$I$32, 8)</f>
        <v>Eduardo Carvalho</v>
      </c>
      <c r="I9" t="s">
        <v>94</v>
      </c>
      <c r="J9">
        <f t="shared" ca="1" si="0"/>
        <v>1</v>
      </c>
      <c r="K9" t="str">
        <f t="shared" si="3"/>
        <v>2 - Manejo do Solo e da Água</v>
      </c>
      <c r="L9" t="str">
        <f t="shared" si="3"/>
        <v>Fertilidade e nutrição do solo — parte 1</v>
      </c>
      <c r="M9" t="str">
        <f t="shared" ca="1" si="3"/>
        <v>Ana Rezende</v>
      </c>
      <c r="N9" t="str">
        <f t="shared" ca="1" si="3"/>
        <v>CONCLUÍDA</v>
      </c>
    </row>
    <row r="10" spans="1:14" x14ac:dyDescent="0.3">
      <c r="A10" t="str">
        <f t="shared" si="1"/>
        <v xml:space="preserve">Produção de Grãos </v>
      </c>
      <c r="B10" t="str">
        <f t="shared" si="2"/>
        <v>PGR08</v>
      </c>
      <c r="C10" t="s">
        <v>20</v>
      </c>
      <c r="D10" s="1">
        <f ca="1">E9</f>
        <v>45164</v>
      </c>
      <c r="E10" s="1">
        <f ca="1">D10+RANDBETWEEN(1,3)</f>
        <v>45165</v>
      </c>
      <c r="F10" s="1">
        <f ca="1">IF(D10&lt;Planilha2!$A$1, D10, "")</f>
        <v>45164</v>
      </c>
      <c r="G10" s="1">
        <f ca="1">IF(E10&lt;Planilha2!$A$1, E10, "")</f>
        <v>45165</v>
      </c>
      <c r="H10" t="str">
        <f ca="1">H6</f>
        <v>Carlos Pereira</v>
      </c>
      <c r="I10" t="s">
        <v>91</v>
      </c>
      <c r="J10">
        <f t="shared" ca="1" si="0"/>
        <v>1</v>
      </c>
      <c r="K10" t="str">
        <f t="shared" si="3"/>
        <v>2 - Manejo do Solo e da Água</v>
      </c>
      <c r="L10" t="str">
        <f t="shared" si="3"/>
        <v>Fertilidade e nutrição do solo — parte 1</v>
      </c>
      <c r="M10" t="str">
        <f t="shared" ca="1" si="3"/>
        <v>Ana Rezende</v>
      </c>
      <c r="N10" t="str">
        <f t="shared" ca="1" si="3"/>
        <v>CONCLUÍDA</v>
      </c>
    </row>
    <row r="11" spans="1:14" x14ac:dyDescent="0.3">
      <c r="A11" t="str">
        <f t="shared" si="1"/>
        <v xml:space="preserve">Produção de Grãos </v>
      </c>
      <c r="B11" t="str">
        <f t="shared" si="2"/>
        <v>PGR08</v>
      </c>
      <c r="C11" t="s">
        <v>21</v>
      </c>
      <c r="D11" s="1">
        <f ca="1">E10</f>
        <v>45165</v>
      </c>
      <c r="E11" s="1">
        <f ca="1">D11+RANDBETWEEN(0,3)</f>
        <v>45165</v>
      </c>
      <c r="F11" s="1">
        <f ca="1">IF(D11&lt;Planilha2!$A$1, D11, "")</f>
        <v>45165</v>
      </c>
      <c r="G11" s="1">
        <f ca="1">IF(E11&lt;Planilha2!$A$1, E11, "")</f>
        <v>45165</v>
      </c>
      <c r="H11" t="str">
        <f ca="1">H9</f>
        <v>Eduardo Carvalho</v>
      </c>
      <c r="I11" t="s">
        <v>94</v>
      </c>
      <c r="J11">
        <f t="shared" ca="1" si="0"/>
        <v>0</v>
      </c>
      <c r="K11" t="str">
        <f t="shared" si="3"/>
        <v>2 - Manejo do Solo e da Água</v>
      </c>
      <c r="L11" t="str">
        <f t="shared" si="3"/>
        <v>Fertilidade e nutrição do solo — parte 1</v>
      </c>
      <c r="M11" t="str">
        <f t="shared" ca="1" si="3"/>
        <v>Ana Rezende</v>
      </c>
      <c r="N11" t="str">
        <f t="shared" ca="1" si="3"/>
        <v>CONCLUÍDA</v>
      </c>
    </row>
    <row r="12" spans="1:14" x14ac:dyDescent="0.3">
      <c r="A12" t="str">
        <f t="shared" si="1"/>
        <v xml:space="preserve">Produção de Grãos </v>
      </c>
      <c r="B12" t="str">
        <f t="shared" si="2"/>
        <v>PGR08</v>
      </c>
      <c r="C12" t="s">
        <v>22</v>
      </c>
      <c r="D12" s="1">
        <f ca="1">E11</f>
        <v>45165</v>
      </c>
      <c r="E12" s="1">
        <f ca="1">D12+RANDBETWEEN(0,3)</f>
        <v>45165</v>
      </c>
      <c r="F12" s="1">
        <f ca="1">IF(D12&lt;Planilha2!$A$1, D12, "")</f>
        <v>45165</v>
      </c>
      <c r="G12" s="1">
        <f ca="1">IF(E12&lt;Planilha2!$A$1, E12, "")</f>
        <v>45165</v>
      </c>
      <c r="H12" t="str">
        <f ca="1">H10</f>
        <v>Carlos Pereira</v>
      </c>
      <c r="I12" t="s">
        <v>91</v>
      </c>
      <c r="J12">
        <f t="shared" ca="1" si="0"/>
        <v>0</v>
      </c>
      <c r="K12" t="str">
        <f t="shared" si="3"/>
        <v>2 - Manejo do Solo e da Água</v>
      </c>
      <c r="L12" t="str">
        <f t="shared" si="3"/>
        <v>Fertilidade e nutrição do solo — parte 1</v>
      </c>
      <c r="M12" t="str">
        <f t="shared" ca="1" si="3"/>
        <v>Ana Rezende</v>
      </c>
      <c r="N12" t="str">
        <f t="shared" ca="1" si="3"/>
        <v>CONCLUÍDA</v>
      </c>
    </row>
    <row r="13" spans="1:14" x14ac:dyDescent="0.3">
      <c r="A13" t="str">
        <f t="shared" si="1"/>
        <v xml:space="preserve">Produção de Grãos </v>
      </c>
      <c r="B13" t="str">
        <f t="shared" si="2"/>
        <v>PGR08</v>
      </c>
      <c r="C13" t="s">
        <v>23</v>
      </c>
      <c r="D13" s="1">
        <f ca="1">E12</f>
        <v>45165</v>
      </c>
      <c r="E13" s="1">
        <f ca="1">D13+RANDBETWEEN(1,3)</f>
        <v>45166</v>
      </c>
      <c r="F13" s="1">
        <f ca="1">IF(D13&lt;Planilha2!$A$1, D13, "")</f>
        <v>45165</v>
      </c>
      <c r="G13" s="1">
        <f ca="1">IF(E13&lt;Planilha2!$A$1, E13, "")</f>
        <v>45166</v>
      </c>
      <c r="H13" t="str">
        <f ca="1">H7</f>
        <v>Rafael Ferreira</v>
      </c>
      <c r="I13" t="s">
        <v>95</v>
      </c>
      <c r="J13">
        <f t="shared" ca="1" si="0"/>
        <v>1</v>
      </c>
      <c r="K13" t="str">
        <f t="shared" si="3"/>
        <v>2 - Manejo do Solo e da Água</v>
      </c>
      <c r="L13" t="str">
        <f t="shared" si="3"/>
        <v>Fertilidade e nutrição do solo — parte 1</v>
      </c>
      <c r="M13" t="str">
        <f t="shared" ca="1" si="3"/>
        <v>Ana Rezende</v>
      </c>
      <c r="N13" t="str">
        <f t="shared" ca="1" si="3"/>
        <v>CONCLUÍDA</v>
      </c>
    </row>
    <row r="14" spans="1:14" x14ac:dyDescent="0.3">
      <c r="A14" t="str">
        <f t="shared" si="1"/>
        <v xml:space="preserve">Produção de Grãos </v>
      </c>
      <c r="B14" t="str">
        <f t="shared" si="2"/>
        <v>PGR08</v>
      </c>
      <c r="C14" t="s">
        <v>24</v>
      </c>
      <c r="D14" s="1">
        <f ca="1">E13</f>
        <v>45166</v>
      </c>
      <c r="E14" s="1">
        <f ca="1">D14+RANDBETWEEN(0,3)</f>
        <v>45166</v>
      </c>
      <c r="F14" s="1">
        <f ca="1">IF(D14&lt;Planilha2!$A$1, D14, "")</f>
        <v>45166</v>
      </c>
      <c r="G14" s="1">
        <f ca="1">IF(E14&lt;Planilha2!$A$1, E14, "")</f>
        <v>45166</v>
      </c>
      <c r="H14" t="str">
        <f ca="1">H12</f>
        <v>Carlos Pereira</v>
      </c>
      <c r="I14" t="s">
        <v>91</v>
      </c>
      <c r="J14">
        <f t="shared" ca="1" si="0"/>
        <v>0</v>
      </c>
      <c r="K14" t="str">
        <f t="shared" si="3"/>
        <v>2 - Manejo do Solo e da Água</v>
      </c>
      <c r="L14" t="str">
        <f t="shared" si="3"/>
        <v>Fertilidade e nutrição do solo — parte 1</v>
      </c>
      <c r="M14" t="str">
        <f t="shared" ca="1" si="3"/>
        <v>Ana Rezende</v>
      </c>
      <c r="N14" t="str">
        <f t="shared" ca="1" si="3"/>
        <v>CONCLUÍDA</v>
      </c>
    </row>
    <row r="15" spans="1:14" x14ac:dyDescent="0.3">
      <c r="A15" t="str">
        <f t="shared" si="1"/>
        <v xml:space="preserve">Produção de Grãos </v>
      </c>
      <c r="B15" t="s">
        <v>206</v>
      </c>
      <c r="C15" t="s">
        <v>12</v>
      </c>
      <c r="D15" s="1">
        <f ca="1">E2+RANDBETWEEN(0, 7)</f>
        <v>45140</v>
      </c>
      <c r="E15" s="1">
        <f ca="1">D15+RANDBETWEEN(7,14)</f>
        <v>45150</v>
      </c>
      <c r="F15" s="1">
        <f ca="1">IF(D15&lt;Planilha2!$A$1, D15, "")</f>
        <v>45140</v>
      </c>
      <c r="G15" s="1">
        <f ca="1">IF(E15&lt;Planilha2!$A$1, E15, "")</f>
        <v>45150</v>
      </c>
      <c r="H15" t="str">
        <f ca="1">H2</f>
        <v>Ana Rezende</v>
      </c>
      <c r="I15" t="s">
        <v>8</v>
      </c>
      <c r="J15">
        <f ca="1">E15-D15</f>
        <v>10</v>
      </c>
      <c r="K15" t="str">
        <f t="shared" si="3"/>
        <v>2 - Manejo do Solo e da Água</v>
      </c>
      <c r="L15" t="s">
        <v>202</v>
      </c>
      <c r="M15" t="str">
        <f ca="1">H15</f>
        <v>Ana Rezende</v>
      </c>
      <c r="N15" t="str" cm="1">
        <f t="array" aca="1" ref="N15" ca="1">_xlfn.IFS(COUNTBLANK(G15:G27)=13,"PENDENTE", COUNTBLANK(G15:G27)&gt;0,"EM ANDAMENTO", COUNTBLANK(G15:G27)=0,"CONCLUÍDA")</f>
        <v>CONCLUÍDA</v>
      </c>
    </row>
    <row r="16" spans="1:14" x14ac:dyDescent="0.3">
      <c r="A16" t="str">
        <f t="shared" si="1"/>
        <v xml:space="preserve">Produção de Grãos </v>
      </c>
      <c r="B16" t="str">
        <f>B15</f>
        <v>PGR09</v>
      </c>
      <c r="C16" t="s">
        <v>13</v>
      </c>
      <c r="D16" s="1">
        <f ca="1">E15</f>
        <v>45150</v>
      </c>
      <c r="E16" s="1">
        <f ca="1">D16+RANDBETWEEN(1,4)</f>
        <v>45154</v>
      </c>
      <c r="F16" s="1">
        <f ca="1">IF(D16&lt;Planilha2!$A$1, D16, "")</f>
        <v>45150</v>
      </c>
      <c r="G16" s="1">
        <f ca="1">IF(E16&lt;Planilha2!$A$1, E16, "")</f>
        <v>45154</v>
      </c>
      <c r="H16" t="str">
        <f ca="1">H3</f>
        <v>Carlos Pereira</v>
      </c>
      <c r="I16" t="s">
        <v>91</v>
      </c>
      <c r="J16">
        <f t="shared" ref="J16:J27" ca="1" si="4">E16-D16</f>
        <v>4</v>
      </c>
      <c r="K16" t="str">
        <f t="shared" si="3"/>
        <v>2 - Manejo do Solo e da Água</v>
      </c>
      <c r="L16" t="str">
        <f>L15</f>
        <v>Fertilidade e nutrição do solo — parte 2</v>
      </c>
      <c r="M16" t="str">
        <f ca="1">M15</f>
        <v>Ana Rezende</v>
      </c>
      <c r="N16" t="str">
        <f ca="1">N15</f>
        <v>CONCLUÍDA</v>
      </c>
    </row>
    <row r="17" spans="1:14" x14ac:dyDescent="0.3">
      <c r="A17" t="str">
        <f t="shared" si="1"/>
        <v xml:space="preserve">Produção de Grãos </v>
      </c>
      <c r="B17" t="str">
        <f t="shared" ref="B17:B27" si="5">B16</f>
        <v>PGR09</v>
      </c>
      <c r="C17" t="s">
        <v>14</v>
      </c>
      <c r="D17" s="1">
        <f ca="1">E16</f>
        <v>45154</v>
      </c>
      <c r="E17" s="1">
        <f ca="1">D17+RANDBETWEEN(0,3)</f>
        <v>45156</v>
      </c>
      <c r="F17" s="1">
        <f ca="1">IF(D17&lt;Planilha2!$A$1, D17, "")</f>
        <v>45154</v>
      </c>
      <c r="G17" s="1">
        <f ca="1">IF(E17&lt;Planilha2!$A$1, E17, "")</f>
        <v>45156</v>
      </c>
      <c r="H17" t="str">
        <f ca="1">VLOOKUP(RANDBETWEEN(1, 2), Planilha2!$B$5:$I$32, 4)</f>
        <v>Ana Souza</v>
      </c>
      <c r="I17" t="s">
        <v>92</v>
      </c>
      <c r="J17">
        <f t="shared" ca="1" si="4"/>
        <v>2</v>
      </c>
      <c r="K17" t="str">
        <f t="shared" si="3"/>
        <v>2 - Manejo do Solo e da Água</v>
      </c>
      <c r="L17" t="str">
        <f t="shared" si="3"/>
        <v>Fertilidade e nutrição do solo — parte 2</v>
      </c>
      <c r="M17" t="str">
        <f t="shared" ca="1" si="3"/>
        <v>Ana Rezende</v>
      </c>
      <c r="N17" t="str">
        <f t="shared" ca="1" si="3"/>
        <v>CONCLUÍDA</v>
      </c>
    </row>
    <row r="18" spans="1:14" x14ac:dyDescent="0.3">
      <c r="A18" t="str">
        <f t="shared" si="1"/>
        <v xml:space="preserve">Produção de Grãos </v>
      </c>
      <c r="B18" t="str">
        <f t="shared" si="5"/>
        <v>PGR09</v>
      </c>
      <c r="C18" t="s">
        <v>15</v>
      </c>
      <c r="D18" s="1">
        <f ca="1">E17</f>
        <v>45156</v>
      </c>
      <c r="E18" s="1">
        <f ca="1">D18+RANDBETWEEN(3,7)</f>
        <v>45159</v>
      </c>
      <c r="F18" s="1">
        <f ca="1">IF(D18&lt;Planilha2!$A$1, D18, "")</f>
        <v>45156</v>
      </c>
      <c r="G18" s="1">
        <f ca="1">IF(E18&lt;Planilha2!$A$1, E18, "")</f>
        <v>45159</v>
      </c>
      <c r="H18" t="str">
        <f ca="1">VLOOKUP(RANDBETWEEN(1, 3), Planilha2!$B$5:$I$32, 5)</f>
        <v>Isabela Costa</v>
      </c>
      <c r="I18" t="s">
        <v>93</v>
      </c>
      <c r="J18">
        <f t="shared" ca="1" si="4"/>
        <v>3</v>
      </c>
      <c r="K18" t="str">
        <f t="shared" si="3"/>
        <v>2 - Manejo do Solo e da Água</v>
      </c>
      <c r="L18" t="str">
        <f t="shared" si="3"/>
        <v>Fertilidade e nutrição do solo — parte 2</v>
      </c>
      <c r="M18" t="str">
        <f t="shared" ca="1" si="3"/>
        <v>Ana Rezende</v>
      </c>
      <c r="N18" t="str">
        <f t="shared" ca="1" si="3"/>
        <v>CONCLUÍDA</v>
      </c>
    </row>
    <row r="19" spans="1:14" x14ac:dyDescent="0.3">
      <c r="A19" t="str">
        <f t="shared" si="1"/>
        <v xml:space="preserve">Produção de Grãos </v>
      </c>
      <c r="B19" t="str">
        <f t="shared" si="5"/>
        <v>PGR09</v>
      </c>
      <c r="C19" t="s">
        <v>16</v>
      </c>
      <c r="D19" s="1">
        <f ca="1">E18</f>
        <v>45159</v>
      </c>
      <c r="E19" s="1">
        <f ca="1">D19+RANDBETWEEN(0,3)</f>
        <v>45162</v>
      </c>
      <c r="F19" s="1">
        <f ca="1">IF(D19&lt;Planilha2!$A$1, D19, "")</f>
        <v>45159</v>
      </c>
      <c r="G19" s="1">
        <f ca="1">IF(E19&lt;Planilha2!$A$1, E19, "")</f>
        <v>45162</v>
      </c>
      <c r="H19" t="str">
        <f ca="1">H16</f>
        <v>Carlos Pereira</v>
      </c>
      <c r="I19" t="s">
        <v>91</v>
      </c>
      <c r="J19">
        <f t="shared" ca="1" si="4"/>
        <v>3</v>
      </c>
      <c r="K19" t="str">
        <f t="shared" si="3"/>
        <v>2 - Manejo do Solo e da Água</v>
      </c>
      <c r="L19" t="str">
        <f t="shared" si="3"/>
        <v>Fertilidade e nutrição do solo — parte 2</v>
      </c>
      <c r="M19" t="str">
        <f t="shared" ca="1" si="3"/>
        <v>Ana Rezende</v>
      </c>
      <c r="N19" t="str">
        <f t="shared" ca="1" si="3"/>
        <v>CONCLUÍDA</v>
      </c>
    </row>
    <row r="20" spans="1:14" x14ac:dyDescent="0.3">
      <c r="A20" t="str">
        <f t="shared" si="1"/>
        <v xml:space="preserve">Produção de Grãos </v>
      </c>
      <c r="B20" t="str">
        <f t="shared" si="5"/>
        <v>PGR09</v>
      </c>
      <c r="C20" t="s">
        <v>17</v>
      </c>
      <c r="D20" s="1">
        <f ca="1">E19</f>
        <v>45162</v>
      </c>
      <c r="E20" s="1">
        <f ca="1">D20+RANDBETWEEN(1,5)</f>
        <v>45164</v>
      </c>
      <c r="F20" s="1">
        <f ca="1">IF(D20&lt;Planilha2!$A$1, D20, "")</f>
        <v>45162</v>
      </c>
      <c r="G20" s="1">
        <f ca="1">IF(E20&lt;Planilha2!$A$1, E20, "")</f>
        <v>45164</v>
      </c>
      <c r="H20" t="str">
        <f ca="1">VLOOKUP(RANDBETWEEN(1, 3), Planilha2!$B$5:$I$32, 6)</f>
        <v>Bruno Gomes</v>
      </c>
      <c r="I20" t="s">
        <v>95</v>
      </c>
      <c r="J20">
        <f t="shared" ca="1" si="4"/>
        <v>2</v>
      </c>
      <c r="K20" t="str">
        <f t="shared" ref="K20:N35" si="6">K19</f>
        <v>2 - Manejo do Solo e da Água</v>
      </c>
      <c r="L20" t="str">
        <f t="shared" si="6"/>
        <v>Fertilidade e nutrição do solo — parte 2</v>
      </c>
      <c r="M20" t="str">
        <f t="shared" ca="1" si="6"/>
        <v>Ana Rezende</v>
      </c>
      <c r="N20" t="str">
        <f t="shared" ca="1" si="6"/>
        <v>CONCLUÍDA</v>
      </c>
    </row>
    <row r="21" spans="1:14" x14ac:dyDescent="0.3">
      <c r="A21" t="str">
        <f t="shared" si="1"/>
        <v xml:space="preserve">Produção de Grãos </v>
      </c>
      <c r="B21" t="str">
        <f t="shared" si="5"/>
        <v>PGR09</v>
      </c>
      <c r="C21" t="s">
        <v>18</v>
      </c>
      <c r="D21" s="1">
        <f ca="1">E15+RANDBETWEEN(3,14)</f>
        <v>45159</v>
      </c>
      <c r="E21" s="1">
        <f ca="1">D21</f>
        <v>45159</v>
      </c>
      <c r="F21" s="1">
        <f ca="1">IF(D21&lt;Planilha2!$A$1, D21, "")</f>
        <v>45159</v>
      </c>
      <c r="G21" s="1">
        <f ca="1">IF(E21&lt;Planilha2!$A$1, E21, "")</f>
        <v>45159</v>
      </c>
      <c r="H21" t="str">
        <f ca="1">VLOOKUP(RANDBETWEEN(1, 2), Planilha2!$B$5:$I$32, 7)</f>
        <v>Felipe Ribeiro</v>
      </c>
      <c r="I21" t="s">
        <v>96</v>
      </c>
      <c r="J21">
        <f t="shared" ca="1" si="4"/>
        <v>0</v>
      </c>
      <c r="K21" t="str">
        <f t="shared" si="6"/>
        <v>2 - Manejo do Solo e da Água</v>
      </c>
      <c r="L21" t="str">
        <f t="shared" si="6"/>
        <v>Fertilidade e nutrição do solo — parte 2</v>
      </c>
      <c r="M21" t="str">
        <f t="shared" ca="1" si="6"/>
        <v>Ana Rezende</v>
      </c>
      <c r="N21" t="str">
        <f t="shared" ca="1" si="6"/>
        <v>CONCLUÍDA</v>
      </c>
    </row>
    <row r="22" spans="1:14" x14ac:dyDescent="0.3">
      <c r="A22" t="str">
        <f t="shared" si="1"/>
        <v xml:space="preserve">Produção de Grãos </v>
      </c>
      <c r="B22" t="str">
        <f t="shared" si="5"/>
        <v>PGR09</v>
      </c>
      <c r="C22" t="s">
        <v>19</v>
      </c>
      <c r="D22" s="1">
        <f ca="1">E21+RANDBETWEEN(7,21)</f>
        <v>45172</v>
      </c>
      <c r="E22" s="1">
        <f ca="1">D22+RANDBETWEEN(1,3)</f>
        <v>45173</v>
      </c>
      <c r="F22" s="1">
        <f ca="1">IF(D22&lt;Planilha2!$A$1, D22, "")</f>
        <v>45172</v>
      </c>
      <c r="G22" s="1">
        <f ca="1">IF(E22&lt;Planilha2!$A$1, E22, "")</f>
        <v>45173</v>
      </c>
      <c r="H22" t="str">
        <f ca="1">VLOOKUP(RANDBETWEEN(1, 3), Planilha2!$B$5:$I$32, 8)</f>
        <v>Luiza Andrade</v>
      </c>
      <c r="I22" t="s">
        <v>94</v>
      </c>
      <c r="J22">
        <f t="shared" ca="1" si="4"/>
        <v>1</v>
      </c>
      <c r="K22" t="str">
        <f t="shared" si="6"/>
        <v>2 - Manejo do Solo e da Água</v>
      </c>
      <c r="L22" t="str">
        <f t="shared" si="6"/>
        <v>Fertilidade e nutrição do solo — parte 2</v>
      </c>
      <c r="M22" t="str">
        <f t="shared" ca="1" si="6"/>
        <v>Ana Rezende</v>
      </c>
      <c r="N22" t="str">
        <f t="shared" ca="1" si="6"/>
        <v>CONCLUÍDA</v>
      </c>
    </row>
    <row r="23" spans="1:14" x14ac:dyDescent="0.3">
      <c r="A23" t="str">
        <f t="shared" si="1"/>
        <v xml:space="preserve">Produção de Grãos </v>
      </c>
      <c r="B23" t="str">
        <f t="shared" si="5"/>
        <v>PGR09</v>
      </c>
      <c r="C23" t="s">
        <v>20</v>
      </c>
      <c r="D23" s="1">
        <f ca="1">E22</f>
        <v>45173</v>
      </c>
      <c r="E23" s="1">
        <f ca="1">D23+RANDBETWEEN(1,3)</f>
        <v>45174</v>
      </c>
      <c r="F23" s="1">
        <f ca="1">IF(D23&lt;Planilha2!$A$1, D23, "")</f>
        <v>45173</v>
      </c>
      <c r="G23" s="1">
        <f ca="1">IF(E23&lt;Planilha2!$A$1, E23, "")</f>
        <v>45174</v>
      </c>
      <c r="H23" t="str">
        <f ca="1">H19</f>
        <v>Carlos Pereira</v>
      </c>
      <c r="I23" t="s">
        <v>91</v>
      </c>
      <c r="J23">
        <f t="shared" ca="1" si="4"/>
        <v>1</v>
      </c>
      <c r="K23" t="str">
        <f t="shared" si="6"/>
        <v>2 - Manejo do Solo e da Água</v>
      </c>
      <c r="L23" t="str">
        <f t="shared" si="6"/>
        <v>Fertilidade e nutrição do solo — parte 2</v>
      </c>
      <c r="M23" t="str">
        <f t="shared" ca="1" si="6"/>
        <v>Ana Rezende</v>
      </c>
      <c r="N23" t="str">
        <f t="shared" ca="1" si="6"/>
        <v>CONCLUÍDA</v>
      </c>
    </row>
    <row r="24" spans="1:14" x14ac:dyDescent="0.3">
      <c r="A24" t="str">
        <f t="shared" si="1"/>
        <v xml:space="preserve">Produção de Grãos </v>
      </c>
      <c r="B24" t="str">
        <f t="shared" si="5"/>
        <v>PGR09</v>
      </c>
      <c r="C24" t="s">
        <v>21</v>
      </c>
      <c r="D24" s="1">
        <f ca="1">E23</f>
        <v>45174</v>
      </c>
      <c r="E24" s="1">
        <f ca="1">D24+RANDBETWEEN(0,3)</f>
        <v>45176</v>
      </c>
      <c r="F24" s="1">
        <f ca="1">IF(D24&lt;Planilha2!$A$1, D24, "")</f>
        <v>45174</v>
      </c>
      <c r="G24" s="1">
        <f ca="1">IF(E24&lt;Planilha2!$A$1, E24, "")</f>
        <v>45176</v>
      </c>
      <c r="H24" t="str">
        <f ca="1">H22</f>
        <v>Luiza Andrade</v>
      </c>
      <c r="I24" t="s">
        <v>94</v>
      </c>
      <c r="J24">
        <f t="shared" ca="1" si="4"/>
        <v>2</v>
      </c>
      <c r="K24" t="str">
        <f t="shared" si="6"/>
        <v>2 - Manejo do Solo e da Água</v>
      </c>
      <c r="L24" t="str">
        <f t="shared" si="6"/>
        <v>Fertilidade e nutrição do solo — parte 2</v>
      </c>
      <c r="M24" t="str">
        <f t="shared" ca="1" si="6"/>
        <v>Ana Rezende</v>
      </c>
      <c r="N24" t="str">
        <f t="shared" ca="1" si="6"/>
        <v>CONCLUÍDA</v>
      </c>
    </row>
    <row r="25" spans="1:14" x14ac:dyDescent="0.3">
      <c r="A25" t="str">
        <f t="shared" si="1"/>
        <v xml:space="preserve">Produção de Grãos </v>
      </c>
      <c r="B25" t="str">
        <f t="shared" si="5"/>
        <v>PGR09</v>
      </c>
      <c r="C25" t="s">
        <v>22</v>
      </c>
      <c r="D25" s="1">
        <f ca="1">E24</f>
        <v>45176</v>
      </c>
      <c r="E25" s="1">
        <f ca="1">D25+RANDBETWEEN(0,3)</f>
        <v>45178</v>
      </c>
      <c r="F25" s="1">
        <f ca="1">IF(D25&lt;Planilha2!$A$1, D25, "")</f>
        <v>45176</v>
      </c>
      <c r="G25" s="1">
        <f ca="1">IF(E25&lt;Planilha2!$A$1, E25, "")</f>
        <v>45178</v>
      </c>
      <c r="H25" t="str">
        <f ca="1">H23</f>
        <v>Carlos Pereira</v>
      </c>
      <c r="I25" t="s">
        <v>91</v>
      </c>
      <c r="J25">
        <f t="shared" ca="1" si="4"/>
        <v>2</v>
      </c>
      <c r="K25" t="str">
        <f t="shared" si="6"/>
        <v>2 - Manejo do Solo e da Água</v>
      </c>
      <c r="L25" t="str">
        <f t="shared" si="6"/>
        <v>Fertilidade e nutrição do solo — parte 2</v>
      </c>
      <c r="M25" t="str">
        <f t="shared" ca="1" si="6"/>
        <v>Ana Rezende</v>
      </c>
      <c r="N25" t="str">
        <f t="shared" ca="1" si="6"/>
        <v>CONCLUÍDA</v>
      </c>
    </row>
    <row r="26" spans="1:14" x14ac:dyDescent="0.3">
      <c r="A26" t="str">
        <f t="shared" si="1"/>
        <v xml:space="preserve">Produção de Grãos </v>
      </c>
      <c r="B26" t="str">
        <f t="shared" si="5"/>
        <v>PGR09</v>
      </c>
      <c r="C26" t="s">
        <v>23</v>
      </c>
      <c r="D26" s="1">
        <f ca="1">E25</f>
        <v>45178</v>
      </c>
      <c r="E26" s="1">
        <f ca="1">D26+RANDBETWEEN(1,3)</f>
        <v>45180</v>
      </c>
      <c r="F26" s="1">
        <f ca="1">IF(D26&lt;Planilha2!$A$1, D26, "")</f>
        <v>45178</v>
      </c>
      <c r="G26" s="1">
        <f ca="1">IF(E26&lt;Planilha2!$A$1, E26, "")</f>
        <v>45180</v>
      </c>
      <c r="H26" t="str">
        <f ca="1">H20</f>
        <v>Bruno Gomes</v>
      </c>
      <c r="I26" t="s">
        <v>95</v>
      </c>
      <c r="J26">
        <f t="shared" ca="1" si="4"/>
        <v>2</v>
      </c>
      <c r="K26" t="str">
        <f t="shared" si="6"/>
        <v>2 - Manejo do Solo e da Água</v>
      </c>
      <c r="L26" t="str">
        <f t="shared" si="6"/>
        <v>Fertilidade e nutrição do solo — parte 2</v>
      </c>
      <c r="M26" t="str">
        <f t="shared" ca="1" si="6"/>
        <v>Ana Rezende</v>
      </c>
      <c r="N26" t="str">
        <f t="shared" ca="1" si="6"/>
        <v>CONCLUÍDA</v>
      </c>
    </row>
    <row r="27" spans="1:14" x14ac:dyDescent="0.3">
      <c r="A27" t="str">
        <f t="shared" si="1"/>
        <v xml:space="preserve">Produção de Grãos </v>
      </c>
      <c r="B27" t="str">
        <f t="shared" si="5"/>
        <v>PGR09</v>
      </c>
      <c r="C27" t="s">
        <v>24</v>
      </c>
      <c r="D27" s="1">
        <f ca="1">E26</f>
        <v>45180</v>
      </c>
      <c r="E27" s="1">
        <f ca="1">D27+RANDBETWEEN(0,3)</f>
        <v>45180</v>
      </c>
      <c r="F27" s="1">
        <f ca="1">IF(D27&lt;Planilha2!$A$1, D27, "")</f>
        <v>45180</v>
      </c>
      <c r="G27" s="1">
        <f ca="1">IF(E27&lt;Planilha2!$A$1, E27, "")</f>
        <v>45180</v>
      </c>
      <c r="H27" t="str">
        <f ca="1">H25</f>
        <v>Carlos Pereira</v>
      </c>
      <c r="I27" t="s">
        <v>91</v>
      </c>
      <c r="J27">
        <f t="shared" ca="1" si="4"/>
        <v>0</v>
      </c>
      <c r="K27" t="str">
        <f t="shared" si="6"/>
        <v>2 - Manejo do Solo e da Água</v>
      </c>
      <c r="L27" t="str">
        <f t="shared" si="6"/>
        <v>Fertilidade e nutrição do solo — parte 2</v>
      </c>
      <c r="M27" t="str">
        <f t="shared" ca="1" si="6"/>
        <v>Ana Rezende</v>
      </c>
      <c r="N27" t="str">
        <f t="shared" ca="1" si="6"/>
        <v>CONCLUÍDA</v>
      </c>
    </row>
    <row r="28" spans="1:14" x14ac:dyDescent="0.3">
      <c r="A28" t="str">
        <f t="shared" si="1"/>
        <v xml:space="preserve">Produção de Grãos </v>
      </c>
      <c r="B28" t="s">
        <v>207</v>
      </c>
      <c r="C28" t="s">
        <v>12</v>
      </c>
      <c r="D28" s="1">
        <f ca="1">E15+RANDBETWEEN(0,7)</f>
        <v>45152</v>
      </c>
      <c r="E28" s="1">
        <f ca="1">D28+RANDBETWEEN(7,14)</f>
        <v>45164</v>
      </c>
      <c r="F28" s="1">
        <f ca="1">IF(D28&lt;Planilha2!$A$1, D28, "")</f>
        <v>45152</v>
      </c>
      <c r="G28" s="1">
        <f ca="1">IF(E28&lt;Planilha2!$A$1, E28, "")</f>
        <v>45164</v>
      </c>
      <c r="H28" t="str">
        <f ca="1">H15</f>
        <v>Ana Rezende</v>
      </c>
      <c r="I28" t="s">
        <v>8</v>
      </c>
      <c r="J28">
        <f ca="1">E28-D28</f>
        <v>12</v>
      </c>
      <c r="K28" t="str">
        <f t="shared" si="6"/>
        <v>2 - Manejo do Solo e da Água</v>
      </c>
      <c r="L28" t="s">
        <v>203</v>
      </c>
      <c r="M28" t="str">
        <f ca="1">H28</f>
        <v>Ana Rezende</v>
      </c>
      <c r="N28" t="str" cm="1">
        <f t="array" aca="1" ref="N28" ca="1">_xlfn.IFS(COUNTBLANK(G28:G40)=13,"PENDENTE", COUNTBLANK(G28:G40)&gt;0,"EM ANDAMENTO", COUNTBLANK(G28:G40)=0,"CONCLUÍDA")</f>
        <v>CONCLUÍDA</v>
      </c>
    </row>
    <row r="29" spans="1:14" x14ac:dyDescent="0.3">
      <c r="A29" t="str">
        <f t="shared" si="1"/>
        <v xml:space="preserve">Produção de Grãos </v>
      </c>
      <c r="B29" t="str">
        <f>B28</f>
        <v>PGR10</v>
      </c>
      <c r="C29" t="s">
        <v>13</v>
      </c>
      <c r="D29" s="1">
        <f ca="1">E28</f>
        <v>45164</v>
      </c>
      <c r="E29" s="1">
        <f ca="1">D29+RANDBETWEEN(1,4)</f>
        <v>45165</v>
      </c>
      <c r="F29" s="1">
        <f ca="1">IF(D29&lt;Planilha2!$A$1, D29, "")</f>
        <v>45164</v>
      </c>
      <c r="G29" s="1">
        <f ca="1">IF(E29&lt;Planilha2!$A$1, E29, "")</f>
        <v>45165</v>
      </c>
      <c r="H29" t="str">
        <f ca="1">H16</f>
        <v>Carlos Pereira</v>
      </c>
      <c r="I29" t="s">
        <v>91</v>
      </c>
      <c r="J29">
        <f t="shared" ref="J29:J40" ca="1" si="7">E29-D29</f>
        <v>1</v>
      </c>
      <c r="K29" t="str">
        <f t="shared" si="6"/>
        <v>2 - Manejo do Solo e da Água</v>
      </c>
      <c r="L29" t="str">
        <f>L28</f>
        <v>Fertilidade e nutrição do solo — parte 3</v>
      </c>
      <c r="M29" t="str">
        <f ca="1">M28</f>
        <v>Ana Rezende</v>
      </c>
      <c r="N29" t="str">
        <f ca="1">N28</f>
        <v>CONCLUÍDA</v>
      </c>
    </row>
    <row r="30" spans="1:14" x14ac:dyDescent="0.3">
      <c r="A30" t="str">
        <f t="shared" si="1"/>
        <v xml:space="preserve">Produção de Grãos </v>
      </c>
      <c r="B30" t="str">
        <f t="shared" ref="B30:B40" si="8">B29</f>
        <v>PGR10</v>
      </c>
      <c r="C30" t="s">
        <v>14</v>
      </c>
      <c r="D30" s="1">
        <f ca="1">E29</f>
        <v>45165</v>
      </c>
      <c r="E30" s="1">
        <f ca="1">D30+RANDBETWEEN(0,3)</f>
        <v>45168</v>
      </c>
      <c r="F30" s="1">
        <f ca="1">IF(D30&lt;Planilha2!$A$1, D30, "")</f>
        <v>45165</v>
      </c>
      <c r="G30" s="1">
        <f ca="1">IF(E30&lt;Planilha2!$A$1, E30, "")</f>
        <v>45168</v>
      </c>
      <c r="H30" t="str">
        <f ca="1">VLOOKUP(RANDBETWEEN(1, 2), Planilha2!$B$5:$I$32, 4)</f>
        <v>Ana Souza</v>
      </c>
      <c r="I30" t="s">
        <v>92</v>
      </c>
      <c r="J30">
        <f t="shared" ca="1" si="7"/>
        <v>3</v>
      </c>
      <c r="K30" t="str">
        <f t="shared" si="6"/>
        <v>2 - Manejo do Solo e da Água</v>
      </c>
      <c r="L30" t="str">
        <f t="shared" si="6"/>
        <v>Fertilidade e nutrição do solo — parte 3</v>
      </c>
      <c r="M30" t="str">
        <f t="shared" ca="1" si="6"/>
        <v>Ana Rezende</v>
      </c>
      <c r="N30" t="str">
        <f t="shared" ca="1" si="6"/>
        <v>CONCLUÍDA</v>
      </c>
    </row>
    <row r="31" spans="1:14" x14ac:dyDescent="0.3">
      <c r="A31" t="str">
        <f t="shared" si="1"/>
        <v xml:space="preserve">Produção de Grãos </v>
      </c>
      <c r="B31" t="str">
        <f t="shared" si="8"/>
        <v>PGR10</v>
      </c>
      <c r="C31" t="s">
        <v>15</v>
      </c>
      <c r="D31" s="1">
        <f ca="1">E30</f>
        <v>45168</v>
      </c>
      <c r="E31" s="1">
        <f ca="1">D31+RANDBETWEEN(3,7)</f>
        <v>45172</v>
      </c>
      <c r="F31" s="1">
        <f ca="1">IF(D31&lt;Planilha2!$A$1, D31, "")</f>
        <v>45168</v>
      </c>
      <c r="G31" s="1">
        <f ca="1">IF(E31&lt;Planilha2!$A$1, E31, "")</f>
        <v>45172</v>
      </c>
      <c r="H31" t="str">
        <f ca="1">VLOOKUP(RANDBETWEEN(1, 3), Planilha2!$B$5:$I$32, 5)</f>
        <v>Isabela Costa</v>
      </c>
      <c r="I31" t="s">
        <v>93</v>
      </c>
      <c r="J31">
        <f t="shared" ca="1" si="7"/>
        <v>4</v>
      </c>
      <c r="K31" t="str">
        <f t="shared" si="6"/>
        <v>2 - Manejo do Solo e da Água</v>
      </c>
      <c r="L31" t="str">
        <f t="shared" si="6"/>
        <v>Fertilidade e nutrição do solo — parte 3</v>
      </c>
      <c r="M31" t="str">
        <f t="shared" ca="1" si="6"/>
        <v>Ana Rezende</v>
      </c>
      <c r="N31" t="str">
        <f t="shared" ca="1" si="6"/>
        <v>CONCLUÍDA</v>
      </c>
    </row>
    <row r="32" spans="1:14" x14ac:dyDescent="0.3">
      <c r="A32" t="str">
        <f t="shared" si="1"/>
        <v xml:space="preserve">Produção de Grãos </v>
      </c>
      <c r="B32" t="str">
        <f t="shared" si="8"/>
        <v>PGR10</v>
      </c>
      <c r="C32" t="s">
        <v>16</v>
      </c>
      <c r="D32" s="1">
        <f ca="1">E31</f>
        <v>45172</v>
      </c>
      <c r="E32" s="1">
        <f ca="1">D32+RANDBETWEEN(0,3)</f>
        <v>45173</v>
      </c>
      <c r="F32" s="1">
        <f ca="1">IF(D32&lt;Planilha2!$A$1, D32, "")</f>
        <v>45172</v>
      </c>
      <c r="G32" s="1">
        <f ca="1">IF(E32&lt;Planilha2!$A$1, E32, "")</f>
        <v>45173</v>
      </c>
      <c r="H32" t="str">
        <f ca="1">H29</f>
        <v>Carlos Pereira</v>
      </c>
      <c r="I32" t="s">
        <v>91</v>
      </c>
      <c r="J32">
        <f t="shared" ca="1" si="7"/>
        <v>1</v>
      </c>
      <c r="K32" t="str">
        <f t="shared" si="6"/>
        <v>2 - Manejo do Solo e da Água</v>
      </c>
      <c r="L32" t="str">
        <f t="shared" si="6"/>
        <v>Fertilidade e nutrição do solo — parte 3</v>
      </c>
      <c r="M32" t="str">
        <f t="shared" ca="1" si="6"/>
        <v>Ana Rezende</v>
      </c>
      <c r="N32" t="str">
        <f t="shared" ca="1" si="6"/>
        <v>CONCLUÍDA</v>
      </c>
    </row>
    <row r="33" spans="1:14" x14ac:dyDescent="0.3">
      <c r="A33" t="str">
        <f t="shared" si="1"/>
        <v xml:space="preserve">Produção de Grãos </v>
      </c>
      <c r="B33" t="str">
        <f t="shared" si="8"/>
        <v>PGR10</v>
      </c>
      <c r="C33" t="s">
        <v>17</v>
      </c>
      <c r="D33" s="1">
        <f ca="1">E32</f>
        <v>45173</v>
      </c>
      <c r="E33" s="1">
        <f ca="1">D33+RANDBETWEEN(1,5)</f>
        <v>45176</v>
      </c>
      <c r="F33" s="1">
        <f ca="1">IF(D33&lt;Planilha2!$A$1, D33, "")</f>
        <v>45173</v>
      </c>
      <c r="G33" s="1">
        <f ca="1">IF(E33&lt;Planilha2!$A$1, E33, "")</f>
        <v>45176</v>
      </c>
      <c r="H33" t="str">
        <f ca="1">VLOOKUP(RANDBETWEEN(1, 3), Planilha2!$B$5:$I$32, 6)</f>
        <v>Rafael Ferreira</v>
      </c>
      <c r="I33" t="s">
        <v>95</v>
      </c>
      <c r="J33">
        <f t="shared" ca="1" si="7"/>
        <v>3</v>
      </c>
      <c r="K33" t="str">
        <f t="shared" si="6"/>
        <v>2 - Manejo do Solo e da Água</v>
      </c>
      <c r="L33" t="str">
        <f t="shared" si="6"/>
        <v>Fertilidade e nutrição do solo — parte 3</v>
      </c>
      <c r="M33" t="str">
        <f t="shared" ca="1" si="6"/>
        <v>Ana Rezende</v>
      </c>
      <c r="N33" t="str">
        <f t="shared" ca="1" si="6"/>
        <v>CONCLUÍDA</v>
      </c>
    </row>
    <row r="34" spans="1:14" x14ac:dyDescent="0.3">
      <c r="A34" t="str">
        <f t="shared" si="1"/>
        <v xml:space="preserve">Produção de Grãos </v>
      </c>
      <c r="B34" t="str">
        <f t="shared" si="8"/>
        <v>PGR10</v>
      </c>
      <c r="C34" t="s">
        <v>18</v>
      </c>
      <c r="D34" s="1">
        <f ca="1">E28+RANDBETWEEN(3,14)</f>
        <v>45174</v>
      </c>
      <c r="E34" s="1">
        <f ca="1">D34</f>
        <v>45174</v>
      </c>
      <c r="F34" s="1">
        <f ca="1">IF(D34&lt;Planilha2!$A$1, D34, "")</f>
        <v>45174</v>
      </c>
      <c r="G34" s="1">
        <f ca="1">IF(E34&lt;Planilha2!$A$1, E34, "")</f>
        <v>45174</v>
      </c>
      <c r="H34" t="str">
        <f ca="1">VLOOKUP(RANDBETWEEN(1, 2), Planilha2!$B$5:$I$32, 7)</f>
        <v>Gabriela Lima</v>
      </c>
      <c r="I34" t="s">
        <v>96</v>
      </c>
      <c r="J34">
        <f t="shared" ca="1" si="7"/>
        <v>0</v>
      </c>
      <c r="K34" t="str">
        <f t="shared" si="6"/>
        <v>2 - Manejo do Solo e da Água</v>
      </c>
      <c r="L34" t="str">
        <f t="shared" si="6"/>
        <v>Fertilidade e nutrição do solo — parte 3</v>
      </c>
      <c r="M34" t="str">
        <f t="shared" ca="1" si="6"/>
        <v>Ana Rezende</v>
      </c>
      <c r="N34" t="str">
        <f t="shared" ca="1" si="6"/>
        <v>CONCLUÍDA</v>
      </c>
    </row>
    <row r="35" spans="1:14" x14ac:dyDescent="0.3">
      <c r="A35" t="str">
        <f t="shared" si="1"/>
        <v xml:space="preserve">Produção de Grãos </v>
      </c>
      <c r="B35" t="str">
        <f t="shared" si="8"/>
        <v>PGR10</v>
      </c>
      <c r="C35" t="s">
        <v>19</v>
      </c>
      <c r="D35" s="1">
        <f ca="1">E34+RANDBETWEEN(7,21)</f>
        <v>45195</v>
      </c>
      <c r="E35" s="1">
        <f ca="1">D35+RANDBETWEEN(1,3)</f>
        <v>45197</v>
      </c>
      <c r="F35" s="1">
        <f ca="1">IF(D35&lt;Planilha2!$A$1, D35, "")</f>
        <v>45195</v>
      </c>
      <c r="G35" s="1">
        <f ca="1">IF(E35&lt;Planilha2!$A$1, E35, "")</f>
        <v>45197</v>
      </c>
      <c r="H35" t="str">
        <f ca="1">VLOOKUP(RANDBETWEEN(1, 3), Planilha2!$B$5:$I$32, 8)</f>
        <v>Eduardo Carvalho</v>
      </c>
      <c r="I35" t="s">
        <v>94</v>
      </c>
      <c r="J35">
        <f t="shared" ca="1" si="7"/>
        <v>2</v>
      </c>
      <c r="K35" t="str">
        <f t="shared" si="6"/>
        <v>2 - Manejo do Solo e da Água</v>
      </c>
      <c r="L35" t="str">
        <f t="shared" si="6"/>
        <v>Fertilidade e nutrição do solo — parte 3</v>
      </c>
      <c r="M35" t="str">
        <f t="shared" ca="1" si="6"/>
        <v>Ana Rezende</v>
      </c>
      <c r="N35" t="str">
        <f t="shared" ca="1" si="6"/>
        <v>CONCLUÍDA</v>
      </c>
    </row>
    <row r="36" spans="1:14" x14ac:dyDescent="0.3">
      <c r="A36" t="str">
        <f t="shared" si="1"/>
        <v xml:space="preserve">Produção de Grãos </v>
      </c>
      <c r="B36" t="str">
        <f t="shared" si="8"/>
        <v>PGR10</v>
      </c>
      <c r="C36" t="s">
        <v>20</v>
      </c>
      <c r="D36" s="1">
        <f ca="1">E35</f>
        <v>45197</v>
      </c>
      <c r="E36" s="1">
        <f ca="1">D36+RANDBETWEEN(1,3)</f>
        <v>45199</v>
      </c>
      <c r="F36" s="1">
        <f ca="1">IF(D36&lt;Planilha2!$A$1, D36, "")</f>
        <v>45197</v>
      </c>
      <c r="G36" s="1">
        <f ca="1">IF(E36&lt;Planilha2!$A$1, E36, "")</f>
        <v>45199</v>
      </c>
      <c r="H36" t="str">
        <f ca="1">H32</f>
        <v>Carlos Pereira</v>
      </c>
      <c r="I36" t="s">
        <v>91</v>
      </c>
      <c r="J36">
        <f t="shared" ca="1" si="7"/>
        <v>2</v>
      </c>
      <c r="K36" t="str">
        <f t="shared" ref="K36:N40" si="9">K35</f>
        <v>2 - Manejo do Solo e da Água</v>
      </c>
      <c r="L36" t="str">
        <f t="shared" si="9"/>
        <v>Fertilidade e nutrição do solo — parte 3</v>
      </c>
      <c r="M36" t="str">
        <f t="shared" ca="1" si="9"/>
        <v>Ana Rezende</v>
      </c>
      <c r="N36" t="str">
        <f t="shared" ca="1" si="9"/>
        <v>CONCLUÍDA</v>
      </c>
    </row>
    <row r="37" spans="1:14" x14ac:dyDescent="0.3">
      <c r="A37" t="str">
        <f t="shared" si="1"/>
        <v xml:space="preserve">Produção de Grãos </v>
      </c>
      <c r="B37" t="str">
        <f t="shared" si="8"/>
        <v>PGR10</v>
      </c>
      <c r="C37" t="s">
        <v>21</v>
      </c>
      <c r="D37" s="1">
        <f ca="1">E36</f>
        <v>45199</v>
      </c>
      <c r="E37" s="1">
        <f ca="1">D37+RANDBETWEEN(0,3)</f>
        <v>45199</v>
      </c>
      <c r="F37" s="1">
        <f ca="1">IF(D37&lt;Planilha2!$A$1, D37, "")</f>
        <v>45199</v>
      </c>
      <c r="G37" s="1">
        <f ca="1">IF(E37&lt;Planilha2!$A$1, E37, "")</f>
        <v>45199</v>
      </c>
      <c r="H37" t="str">
        <f ca="1">H35</f>
        <v>Eduardo Carvalho</v>
      </c>
      <c r="I37" t="s">
        <v>94</v>
      </c>
      <c r="J37">
        <f t="shared" ca="1" si="7"/>
        <v>0</v>
      </c>
      <c r="K37" t="str">
        <f t="shared" si="9"/>
        <v>2 - Manejo do Solo e da Água</v>
      </c>
      <c r="L37" t="str">
        <f t="shared" si="9"/>
        <v>Fertilidade e nutrição do solo — parte 3</v>
      </c>
      <c r="M37" t="str">
        <f t="shared" ca="1" si="9"/>
        <v>Ana Rezende</v>
      </c>
      <c r="N37" t="str">
        <f t="shared" ca="1" si="9"/>
        <v>CONCLUÍDA</v>
      </c>
    </row>
    <row r="38" spans="1:14" x14ac:dyDescent="0.3">
      <c r="A38" t="str">
        <f t="shared" si="1"/>
        <v xml:space="preserve">Produção de Grãos </v>
      </c>
      <c r="B38" t="str">
        <f t="shared" si="8"/>
        <v>PGR10</v>
      </c>
      <c r="C38" t="s">
        <v>22</v>
      </c>
      <c r="D38" s="1">
        <f ca="1">E37</f>
        <v>45199</v>
      </c>
      <c r="E38" s="1">
        <f ca="1">D38+RANDBETWEEN(0,3)</f>
        <v>45200</v>
      </c>
      <c r="F38" s="1">
        <f ca="1">IF(D38&lt;Planilha2!$A$1, D38, "")</f>
        <v>45199</v>
      </c>
      <c r="G38" s="1">
        <f ca="1">IF(E38&lt;Planilha2!$A$1, E38, "")</f>
        <v>45200</v>
      </c>
      <c r="H38" t="str">
        <f ca="1">H36</f>
        <v>Carlos Pereira</v>
      </c>
      <c r="I38" t="s">
        <v>91</v>
      </c>
      <c r="J38">
        <f t="shared" ca="1" si="7"/>
        <v>1</v>
      </c>
      <c r="K38" t="str">
        <f t="shared" si="9"/>
        <v>2 - Manejo do Solo e da Água</v>
      </c>
      <c r="L38" t="str">
        <f t="shared" si="9"/>
        <v>Fertilidade e nutrição do solo — parte 3</v>
      </c>
      <c r="M38" t="str">
        <f t="shared" ca="1" si="9"/>
        <v>Ana Rezende</v>
      </c>
      <c r="N38" t="str">
        <f t="shared" ca="1" si="9"/>
        <v>CONCLUÍDA</v>
      </c>
    </row>
    <row r="39" spans="1:14" x14ac:dyDescent="0.3">
      <c r="A39" t="str">
        <f t="shared" si="1"/>
        <v xml:space="preserve">Produção de Grãos </v>
      </c>
      <c r="B39" t="str">
        <f t="shared" si="8"/>
        <v>PGR10</v>
      </c>
      <c r="C39" t="s">
        <v>23</v>
      </c>
      <c r="D39" s="1">
        <f ca="1">E38</f>
        <v>45200</v>
      </c>
      <c r="E39" s="1">
        <f ca="1">D39+RANDBETWEEN(1,3)</f>
        <v>45201</v>
      </c>
      <c r="F39" s="1">
        <f ca="1">IF(D39&lt;Planilha2!$A$1, D39, "")</f>
        <v>45200</v>
      </c>
      <c r="G39" s="1">
        <f ca="1">IF(E39&lt;Planilha2!$A$1, E39, "")</f>
        <v>45201</v>
      </c>
      <c r="H39" t="str">
        <f ca="1">H33</f>
        <v>Rafael Ferreira</v>
      </c>
      <c r="I39" t="s">
        <v>95</v>
      </c>
      <c r="J39">
        <f t="shared" ca="1" si="7"/>
        <v>1</v>
      </c>
      <c r="K39" t="str">
        <f t="shared" si="9"/>
        <v>2 - Manejo do Solo e da Água</v>
      </c>
      <c r="L39" t="str">
        <f t="shared" si="9"/>
        <v>Fertilidade e nutrição do solo — parte 3</v>
      </c>
      <c r="M39" t="str">
        <f t="shared" ca="1" si="9"/>
        <v>Ana Rezende</v>
      </c>
      <c r="N39" t="str">
        <f t="shared" ca="1" si="9"/>
        <v>CONCLUÍDA</v>
      </c>
    </row>
    <row r="40" spans="1:14" x14ac:dyDescent="0.3">
      <c r="A40" t="str">
        <f t="shared" si="1"/>
        <v xml:space="preserve">Produção de Grãos </v>
      </c>
      <c r="B40" t="str">
        <f t="shared" si="8"/>
        <v>PGR10</v>
      </c>
      <c r="C40" t="s">
        <v>24</v>
      </c>
      <c r="D40" s="1">
        <f ca="1">E39</f>
        <v>45201</v>
      </c>
      <c r="E40" s="1">
        <f ca="1">D40+RANDBETWEEN(0,3)</f>
        <v>45201</v>
      </c>
      <c r="F40" s="1">
        <f ca="1">IF(D40&lt;Planilha2!$A$1, D40, "")</f>
        <v>45201</v>
      </c>
      <c r="G40" s="1">
        <f ca="1">IF(E40&lt;Planilha2!$A$1, E40, "")</f>
        <v>45201</v>
      </c>
      <c r="H40" t="str">
        <f ca="1">H38</f>
        <v>Carlos Pereira</v>
      </c>
      <c r="I40" t="s">
        <v>91</v>
      </c>
      <c r="J40">
        <f t="shared" ca="1" si="7"/>
        <v>0</v>
      </c>
      <c r="K40" t="str">
        <f t="shared" si="9"/>
        <v>2 - Manejo do Solo e da Água</v>
      </c>
      <c r="L40" t="str">
        <f t="shared" si="9"/>
        <v>Fertilidade e nutrição do solo — parte 3</v>
      </c>
      <c r="M40" t="str">
        <f t="shared" ca="1" si="9"/>
        <v>Ana Rezende</v>
      </c>
      <c r="N40" t="str">
        <f t="shared" ca="1" si="9"/>
        <v>CONCLUÍDA</v>
      </c>
    </row>
    <row r="41" spans="1:14" x14ac:dyDescent="0.3">
      <c r="A41" t="str">
        <f t="shared" si="1"/>
        <v xml:space="preserve">Produção de Grãos </v>
      </c>
      <c r="B41" t="s">
        <v>208</v>
      </c>
      <c r="C41" t="s">
        <v>12</v>
      </c>
      <c r="D41" s="1">
        <f ca="1">E28+RANDBETWEEN(0,7)</f>
        <v>45166</v>
      </c>
      <c r="E41" s="1">
        <f ca="1">D41+RANDBETWEEN(7,14)</f>
        <v>45175</v>
      </c>
      <c r="F41" s="1">
        <f ca="1">IF(D41&lt;Planilha2!$A$1, D41, "")</f>
        <v>45166</v>
      </c>
      <c r="G41" s="1">
        <f ca="1">IF(E41&lt;Planilha2!$A$1, E41, "")</f>
        <v>45175</v>
      </c>
      <c r="H41" t="str">
        <f ca="1">H28</f>
        <v>Ana Rezende</v>
      </c>
      <c r="I41" t="s">
        <v>8</v>
      </c>
      <c r="J41">
        <f ca="1">E41-D41</f>
        <v>9</v>
      </c>
      <c r="K41" t="str">
        <f t="shared" ref="K41" si="10">K40</f>
        <v>2 - Manejo do Solo e da Água</v>
      </c>
      <c r="L41" t="s">
        <v>219</v>
      </c>
      <c r="M41" t="str">
        <f ca="1">H41</f>
        <v>Ana Rezende</v>
      </c>
      <c r="N41" t="str" cm="1">
        <f t="array" aca="1" ref="N41" ca="1">_xlfn.IFS(COUNTBLANK(G41:G53)=13,"PENDENTE", COUNTBLANK(G41:G53)&gt;0,"EM ANDAMENTO", COUNTBLANK(G41:G53)=0,"CONCLUÍDA")</f>
        <v>CONCLUÍDA</v>
      </c>
    </row>
    <row r="42" spans="1:14" x14ac:dyDescent="0.3">
      <c r="A42" t="str">
        <f t="shared" si="1"/>
        <v xml:space="preserve">Produção de Grãos </v>
      </c>
      <c r="B42" t="str">
        <f>B41</f>
        <v>PGR11</v>
      </c>
      <c r="C42" t="s">
        <v>13</v>
      </c>
      <c r="D42" s="1">
        <f ca="1">E41</f>
        <v>45175</v>
      </c>
      <c r="E42" s="1">
        <f ca="1">D42+RANDBETWEEN(1,4)</f>
        <v>45179</v>
      </c>
      <c r="F42" s="1">
        <f ca="1">IF(D42&lt;Planilha2!$A$1, D42, "")</f>
        <v>45175</v>
      </c>
      <c r="G42" s="1">
        <f ca="1">IF(E42&lt;Planilha2!$A$1, E42, "")</f>
        <v>45179</v>
      </c>
      <c r="H42" t="str">
        <f ca="1">H29</f>
        <v>Carlos Pereira</v>
      </c>
      <c r="I42" t="s">
        <v>91</v>
      </c>
      <c r="J42">
        <f t="shared" ref="J42:J53" ca="1" si="11">E42-D42</f>
        <v>4</v>
      </c>
      <c r="K42" t="str">
        <f t="shared" ref="K42" si="12">K41</f>
        <v>2 - Manejo do Solo e da Água</v>
      </c>
      <c r="L42" t="str">
        <f>L41</f>
        <v>Fertilidade e nutrição do solo — parte 4</v>
      </c>
      <c r="M42" t="str">
        <f ca="1">M41</f>
        <v>Ana Rezende</v>
      </c>
      <c r="N42" t="str">
        <f ca="1">N41</f>
        <v>CONCLUÍDA</v>
      </c>
    </row>
    <row r="43" spans="1:14" x14ac:dyDescent="0.3">
      <c r="A43" t="str">
        <f t="shared" si="1"/>
        <v xml:space="preserve">Produção de Grãos </v>
      </c>
      <c r="B43" t="str">
        <f t="shared" ref="B43:B53" si="13">B42</f>
        <v>PGR11</v>
      </c>
      <c r="C43" t="s">
        <v>14</v>
      </c>
      <c r="D43" s="1">
        <f ca="1">E42</f>
        <v>45179</v>
      </c>
      <c r="E43" s="1">
        <f ca="1">D43+RANDBETWEEN(0,3)</f>
        <v>45180</v>
      </c>
      <c r="F43" s="1">
        <f ca="1">IF(D43&lt;Planilha2!$A$1, D43, "")</f>
        <v>45179</v>
      </c>
      <c r="G43" s="1">
        <f ca="1">IF(E43&lt;Planilha2!$A$1, E43, "")</f>
        <v>45180</v>
      </c>
      <c r="H43" t="str">
        <f ca="1">VLOOKUP(RANDBETWEEN(1, 2), Planilha2!$B$5:$I$32, 4)</f>
        <v>Pedro Rodrigues</v>
      </c>
      <c r="I43" t="s">
        <v>92</v>
      </c>
      <c r="J43">
        <f t="shared" ca="1" si="11"/>
        <v>1</v>
      </c>
      <c r="K43" t="str">
        <f t="shared" ref="K43:N43" si="14">K42</f>
        <v>2 - Manejo do Solo e da Água</v>
      </c>
      <c r="L43" t="str">
        <f t="shared" si="14"/>
        <v>Fertilidade e nutrição do solo — parte 4</v>
      </c>
      <c r="M43" t="str">
        <f t="shared" ca="1" si="14"/>
        <v>Ana Rezende</v>
      </c>
      <c r="N43" t="str">
        <f t="shared" ca="1" si="14"/>
        <v>CONCLUÍDA</v>
      </c>
    </row>
    <row r="44" spans="1:14" x14ac:dyDescent="0.3">
      <c r="A44" t="str">
        <f t="shared" si="1"/>
        <v xml:space="preserve">Produção de Grãos </v>
      </c>
      <c r="B44" t="str">
        <f t="shared" si="13"/>
        <v>PGR11</v>
      </c>
      <c r="C44" t="s">
        <v>15</v>
      </c>
      <c r="D44" s="1">
        <f ca="1">E43</f>
        <v>45180</v>
      </c>
      <c r="E44" s="1">
        <f ca="1">D44+RANDBETWEEN(3,7)</f>
        <v>45187</v>
      </c>
      <c r="F44" s="1">
        <f ca="1">IF(D44&lt;Planilha2!$A$1, D44, "")</f>
        <v>45180</v>
      </c>
      <c r="G44" s="1">
        <f ca="1">IF(E44&lt;Planilha2!$A$1, E44, "")</f>
        <v>45187</v>
      </c>
      <c r="H44" t="str">
        <f ca="1">VLOOKUP(RANDBETWEEN(1, 3), Planilha2!$B$5:$I$32, 5)</f>
        <v>Fernanda Almeida</v>
      </c>
      <c r="I44" t="s">
        <v>93</v>
      </c>
      <c r="J44">
        <f t="shared" ca="1" si="11"/>
        <v>7</v>
      </c>
      <c r="K44" t="str">
        <f t="shared" ref="K44:N44" si="15">K43</f>
        <v>2 - Manejo do Solo e da Água</v>
      </c>
      <c r="L44" t="str">
        <f t="shared" si="15"/>
        <v>Fertilidade e nutrição do solo — parte 4</v>
      </c>
      <c r="M44" t="str">
        <f t="shared" ca="1" si="15"/>
        <v>Ana Rezende</v>
      </c>
      <c r="N44" t="str">
        <f t="shared" ca="1" si="15"/>
        <v>CONCLUÍDA</v>
      </c>
    </row>
    <row r="45" spans="1:14" x14ac:dyDescent="0.3">
      <c r="A45" t="str">
        <f t="shared" si="1"/>
        <v xml:space="preserve">Produção de Grãos </v>
      </c>
      <c r="B45" t="str">
        <f t="shared" si="13"/>
        <v>PGR11</v>
      </c>
      <c r="C45" t="s">
        <v>16</v>
      </c>
      <c r="D45" s="1">
        <f ca="1">E44</f>
        <v>45187</v>
      </c>
      <c r="E45" s="1">
        <f ca="1">D45+RANDBETWEEN(0,3)</f>
        <v>45188</v>
      </c>
      <c r="F45" s="1">
        <f ca="1">IF(D45&lt;Planilha2!$A$1, D45, "")</f>
        <v>45187</v>
      </c>
      <c r="G45" s="1">
        <f ca="1">IF(E45&lt;Planilha2!$A$1, E45, "")</f>
        <v>45188</v>
      </c>
      <c r="H45" t="str">
        <f ca="1">H42</f>
        <v>Carlos Pereira</v>
      </c>
      <c r="I45" t="s">
        <v>91</v>
      </c>
      <c r="J45">
        <f t="shared" ca="1" si="11"/>
        <v>1</v>
      </c>
      <c r="K45" t="str">
        <f t="shared" ref="K45:N45" si="16">K44</f>
        <v>2 - Manejo do Solo e da Água</v>
      </c>
      <c r="L45" t="str">
        <f t="shared" si="16"/>
        <v>Fertilidade e nutrição do solo — parte 4</v>
      </c>
      <c r="M45" t="str">
        <f t="shared" ca="1" si="16"/>
        <v>Ana Rezende</v>
      </c>
      <c r="N45" t="str">
        <f t="shared" ca="1" si="16"/>
        <v>CONCLUÍDA</v>
      </c>
    </row>
    <row r="46" spans="1:14" x14ac:dyDescent="0.3">
      <c r="A46" t="str">
        <f t="shared" si="1"/>
        <v xml:space="preserve">Produção de Grãos </v>
      </c>
      <c r="B46" t="str">
        <f t="shared" si="13"/>
        <v>PGR11</v>
      </c>
      <c r="C46" t="s">
        <v>17</v>
      </c>
      <c r="D46" s="1">
        <f ca="1">E45</f>
        <v>45188</v>
      </c>
      <c r="E46" s="1">
        <f ca="1">D46+RANDBETWEEN(1,5)</f>
        <v>45193</v>
      </c>
      <c r="F46" s="1">
        <f ca="1">IF(D46&lt;Planilha2!$A$1, D46, "")</f>
        <v>45188</v>
      </c>
      <c r="G46" s="1">
        <f ca="1">IF(E46&lt;Planilha2!$A$1, E46, "")</f>
        <v>45193</v>
      </c>
      <c r="H46" t="str">
        <f ca="1">VLOOKUP(RANDBETWEEN(1, 3), Planilha2!$B$5:$I$32, 6)</f>
        <v>Mariana Alves</v>
      </c>
      <c r="I46" t="s">
        <v>95</v>
      </c>
      <c r="J46">
        <f t="shared" ca="1" si="11"/>
        <v>5</v>
      </c>
      <c r="K46" t="str">
        <f t="shared" ref="K46:N46" si="17">K45</f>
        <v>2 - Manejo do Solo e da Água</v>
      </c>
      <c r="L46" t="str">
        <f t="shared" si="17"/>
        <v>Fertilidade e nutrição do solo — parte 4</v>
      </c>
      <c r="M46" t="str">
        <f t="shared" ca="1" si="17"/>
        <v>Ana Rezende</v>
      </c>
      <c r="N46" t="str">
        <f t="shared" ca="1" si="17"/>
        <v>CONCLUÍDA</v>
      </c>
    </row>
    <row r="47" spans="1:14" x14ac:dyDescent="0.3">
      <c r="A47" t="str">
        <f t="shared" si="1"/>
        <v xml:space="preserve">Produção de Grãos </v>
      </c>
      <c r="B47" t="str">
        <f t="shared" si="13"/>
        <v>PGR11</v>
      </c>
      <c r="C47" t="s">
        <v>18</v>
      </c>
      <c r="D47" s="1">
        <f ca="1">E41+RANDBETWEEN(3,14)</f>
        <v>45189</v>
      </c>
      <c r="E47" s="1">
        <f ca="1">D47</f>
        <v>45189</v>
      </c>
      <c r="F47" s="1">
        <f ca="1">IF(D47&lt;Planilha2!$A$1, D47, "")</f>
        <v>45189</v>
      </c>
      <c r="G47" s="1">
        <f ca="1">IF(E47&lt;Planilha2!$A$1, E47, "")</f>
        <v>45189</v>
      </c>
      <c r="H47" t="str">
        <f ca="1">VLOOKUP(RANDBETWEEN(1, 2), Planilha2!$B$5:$I$32, 7)</f>
        <v>Felipe Ribeiro</v>
      </c>
      <c r="I47" t="s">
        <v>96</v>
      </c>
      <c r="J47">
        <f t="shared" ca="1" si="11"/>
        <v>0</v>
      </c>
      <c r="K47" t="str">
        <f t="shared" ref="K47:N47" si="18">K46</f>
        <v>2 - Manejo do Solo e da Água</v>
      </c>
      <c r="L47" t="str">
        <f t="shared" si="18"/>
        <v>Fertilidade e nutrição do solo — parte 4</v>
      </c>
      <c r="M47" t="str">
        <f t="shared" ca="1" si="18"/>
        <v>Ana Rezende</v>
      </c>
      <c r="N47" t="str">
        <f t="shared" ca="1" si="18"/>
        <v>CONCLUÍDA</v>
      </c>
    </row>
    <row r="48" spans="1:14" x14ac:dyDescent="0.3">
      <c r="A48" t="str">
        <f t="shared" si="1"/>
        <v xml:space="preserve">Produção de Grãos </v>
      </c>
      <c r="B48" t="str">
        <f t="shared" si="13"/>
        <v>PGR11</v>
      </c>
      <c r="C48" t="s">
        <v>19</v>
      </c>
      <c r="D48" s="1">
        <f ca="1">E47+RANDBETWEEN(7,21)</f>
        <v>45196</v>
      </c>
      <c r="E48" s="1">
        <f ca="1">D48+RANDBETWEEN(1,3)</f>
        <v>45198</v>
      </c>
      <c r="F48" s="1">
        <f ca="1">IF(D48&lt;Planilha2!$A$1, D48, "")</f>
        <v>45196</v>
      </c>
      <c r="G48" s="1">
        <f ca="1">IF(E48&lt;Planilha2!$A$1, E48, "")</f>
        <v>45198</v>
      </c>
      <c r="H48" t="str">
        <f ca="1">VLOOKUP(RANDBETWEEN(1, 3), Planilha2!$B$5:$I$32, 8)</f>
        <v>Eduardo Carvalho</v>
      </c>
      <c r="I48" t="s">
        <v>94</v>
      </c>
      <c r="J48">
        <f t="shared" ca="1" si="11"/>
        <v>2</v>
      </c>
      <c r="K48" t="str">
        <f t="shared" ref="K48:N48" si="19">K47</f>
        <v>2 - Manejo do Solo e da Água</v>
      </c>
      <c r="L48" t="str">
        <f t="shared" si="19"/>
        <v>Fertilidade e nutrição do solo — parte 4</v>
      </c>
      <c r="M48" t="str">
        <f t="shared" ca="1" si="19"/>
        <v>Ana Rezende</v>
      </c>
      <c r="N48" t="str">
        <f t="shared" ca="1" si="19"/>
        <v>CONCLUÍDA</v>
      </c>
    </row>
    <row r="49" spans="1:14" x14ac:dyDescent="0.3">
      <c r="A49" t="str">
        <f t="shared" si="1"/>
        <v xml:space="preserve">Produção de Grãos </v>
      </c>
      <c r="B49" t="str">
        <f t="shared" si="13"/>
        <v>PGR11</v>
      </c>
      <c r="C49" t="s">
        <v>20</v>
      </c>
      <c r="D49" s="1">
        <f ca="1">E48</f>
        <v>45198</v>
      </c>
      <c r="E49" s="1">
        <f ca="1">D49+RANDBETWEEN(1,3)</f>
        <v>45200</v>
      </c>
      <c r="F49" s="1">
        <f ca="1">IF(D49&lt;Planilha2!$A$1, D49, "")</f>
        <v>45198</v>
      </c>
      <c r="G49" s="1">
        <f ca="1">IF(E49&lt;Planilha2!$A$1, E49, "")</f>
        <v>45200</v>
      </c>
      <c r="H49" t="str">
        <f ca="1">H45</f>
        <v>Carlos Pereira</v>
      </c>
      <c r="I49" t="s">
        <v>91</v>
      </c>
      <c r="J49">
        <f t="shared" ca="1" si="11"/>
        <v>2</v>
      </c>
      <c r="K49" t="str">
        <f t="shared" ref="K49:N49" si="20">K48</f>
        <v>2 - Manejo do Solo e da Água</v>
      </c>
      <c r="L49" t="str">
        <f t="shared" si="20"/>
        <v>Fertilidade e nutrição do solo — parte 4</v>
      </c>
      <c r="M49" t="str">
        <f t="shared" ca="1" si="20"/>
        <v>Ana Rezende</v>
      </c>
      <c r="N49" t="str">
        <f t="shared" ca="1" si="20"/>
        <v>CONCLUÍDA</v>
      </c>
    </row>
    <row r="50" spans="1:14" x14ac:dyDescent="0.3">
      <c r="A50" t="str">
        <f t="shared" si="1"/>
        <v xml:space="preserve">Produção de Grãos </v>
      </c>
      <c r="B50" t="str">
        <f t="shared" si="13"/>
        <v>PGR11</v>
      </c>
      <c r="C50" t="s">
        <v>21</v>
      </c>
      <c r="D50" s="1">
        <f ca="1">E49</f>
        <v>45200</v>
      </c>
      <c r="E50" s="1">
        <f ca="1">D50+RANDBETWEEN(0,3)</f>
        <v>45200</v>
      </c>
      <c r="F50" s="1">
        <f ca="1">IF(D50&lt;Planilha2!$A$1, D50, "")</f>
        <v>45200</v>
      </c>
      <c r="G50" s="1">
        <f ca="1">IF(E50&lt;Planilha2!$A$1, E50, "")</f>
        <v>45200</v>
      </c>
      <c r="H50" t="str">
        <f ca="1">H48</f>
        <v>Eduardo Carvalho</v>
      </c>
      <c r="I50" t="s">
        <v>94</v>
      </c>
      <c r="J50">
        <f t="shared" ca="1" si="11"/>
        <v>0</v>
      </c>
      <c r="K50" t="str">
        <f t="shared" ref="K50:N50" si="21">K49</f>
        <v>2 - Manejo do Solo e da Água</v>
      </c>
      <c r="L50" t="str">
        <f t="shared" si="21"/>
        <v>Fertilidade e nutrição do solo — parte 4</v>
      </c>
      <c r="M50" t="str">
        <f t="shared" ca="1" si="21"/>
        <v>Ana Rezende</v>
      </c>
      <c r="N50" t="str">
        <f t="shared" ca="1" si="21"/>
        <v>CONCLUÍDA</v>
      </c>
    </row>
    <row r="51" spans="1:14" x14ac:dyDescent="0.3">
      <c r="A51" t="str">
        <f t="shared" si="1"/>
        <v xml:space="preserve">Produção de Grãos </v>
      </c>
      <c r="B51" t="str">
        <f t="shared" si="13"/>
        <v>PGR11</v>
      </c>
      <c r="C51" t="s">
        <v>22</v>
      </c>
      <c r="D51" s="1">
        <f ca="1">E50</f>
        <v>45200</v>
      </c>
      <c r="E51" s="1">
        <f ca="1">D51+RANDBETWEEN(0,3)</f>
        <v>45200</v>
      </c>
      <c r="F51" s="1">
        <f ca="1">IF(D51&lt;Planilha2!$A$1, D51, "")</f>
        <v>45200</v>
      </c>
      <c r="G51" s="1">
        <f ca="1">IF(E51&lt;Planilha2!$A$1, E51, "")</f>
        <v>45200</v>
      </c>
      <c r="H51" t="str">
        <f ca="1">H49</f>
        <v>Carlos Pereira</v>
      </c>
      <c r="I51" t="s">
        <v>91</v>
      </c>
      <c r="J51">
        <f t="shared" ca="1" si="11"/>
        <v>0</v>
      </c>
      <c r="K51" t="str">
        <f t="shared" ref="K51:N51" si="22">K50</f>
        <v>2 - Manejo do Solo e da Água</v>
      </c>
      <c r="L51" t="str">
        <f t="shared" si="22"/>
        <v>Fertilidade e nutrição do solo — parte 4</v>
      </c>
      <c r="M51" t="str">
        <f t="shared" ca="1" si="22"/>
        <v>Ana Rezende</v>
      </c>
      <c r="N51" t="str">
        <f t="shared" ca="1" si="22"/>
        <v>CONCLUÍDA</v>
      </c>
    </row>
    <row r="52" spans="1:14" x14ac:dyDescent="0.3">
      <c r="A52" t="str">
        <f t="shared" si="1"/>
        <v xml:space="preserve">Produção de Grãos </v>
      </c>
      <c r="B52" t="str">
        <f t="shared" si="13"/>
        <v>PGR11</v>
      </c>
      <c r="C52" t="s">
        <v>23</v>
      </c>
      <c r="D52" s="1">
        <f ca="1">E51</f>
        <v>45200</v>
      </c>
      <c r="E52" s="1">
        <f ca="1">D52+RANDBETWEEN(1,3)</f>
        <v>45203</v>
      </c>
      <c r="F52" s="1">
        <f ca="1">IF(D52&lt;Planilha2!$A$1, D52, "")</f>
        <v>45200</v>
      </c>
      <c r="G52" s="1">
        <f ca="1">IF(E52&lt;Planilha2!$A$1, E52, "")</f>
        <v>45203</v>
      </c>
      <c r="H52" t="str">
        <f ca="1">H46</f>
        <v>Mariana Alves</v>
      </c>
      <c r="I52" t="s">
        <v>95</v>
      </c>
      <c r="J52">
        <f t="shared" ca="1" si="11"/>
        <v>3</v>
      </c>
      <c r="K52" t="str">
        <f t="shared" ref="K52:N52" si="23">K51</f>
        <v>2 - Manejo do Solo e da Água</v>
      </c>
      <c r="L52" t="str">
        <f t="shared" si="23"/>
        <v>Fertilidade e nutrição do solo — parte 4</v>
      </c>
      <c r="M52" t="str">
        <f t="shared" ca="1" si="23"/>
        <v>Ana Rezende</v>
      </c>
      <c r="N52" t="str">
        <f t="shared" ca="1" si="23"/>
        <v>CONCLUÍDA</v>
      </c>
    </row>
    <row r="53" spans="1:14" x14ac:dyDescent="0.3">
      <c r="A53" t="str">
        <f t="shared" si="1"/>
        <v xml:space="preserve">Produção de Grãos </v>
      </c>
      <c r="B53" t="str">
        <f t="shared" si="13"/>
        <v>PGR11</v>
      </c>
      <c r="C53" t="s">
        <v>24</v>
      </c>
      <c r="D53" s="1">
        <f ca="1">E52</f>
        <v>45203</v>
      </c>
      <c r="E53" s="1">
        <f ca="1">D53+RANDBETWEEN(0,3)</f>
        <v>45206</v>
      </c>
      <c r="F53" s="1">
        <f ca="1">IF(D53&lt;Planilha2!$A$1, D53, "")</f>
        <v>45203</v>
      </c>
      <c r="G53" s="1">
        <f ca="1">IF(E53&lt;Planilha2!$A$1, E53, "")</f>
        <v>45206</v>
      </c>
      <c r="H53" t="str">
        <f ca="1">H51</f>
        <v>Carlos Pereira</v>
      </c>
      <c r="I53" t="s">
        <v>91</v>
      </c>
      <c r="J53">
        <f t="shared" ca="1" si="11"/>
        <v>3</v>
      </c>
      <c r="K53" t="str">
        <f t="shared" ref="K53:N53" si="24">K52</f>
        <v>2 - Manejo do Solo e da Água</v>
      </c>
      <c r="L53" t="str">
        <f t="shared" si="24"/>
        <v>Fertilidade e nutrição do solo — parte 4</v>
      </c>
      <c r="M53" t="str">
        <f t="shared" ca="1" si="24"/>
        <v>Ana Rezende</v>
      </c>
      <c r="N53" t="str">
        <f t="shared" ca="1" si="24"/>
        <v>CONCLUÍDA</v>
      </c>
    </row>
    <row r="54" spans="1:14" x14ac:dyDescent="0.3">
      <c r="A54" t="s">
        <v>204</v>
      </c>
      <c r="B54" t="s">
        <v>222</v>
      </c>
      <c r="C54" t="s">
        <v>12</v>
      </c>
      <c r="D54" s="1">
        <f ca="1">E41+RANDBETWEEN(14,21)</f>
        <v>45193</v>
      </c>
      <c r="E54" s="1">
        <f ca="1">D54+RANDBETWEEN(7,14)</f>
        <v>45207</v>
      </c>
      <c r="F54" s="1">
        <f ca="1">IF(D54&lt;Planilha2!$A$1, D54, "")</f>
        <v>45193</v>
      </c>
      <c r="G54" s="1">
        <f ca="1">IF(E54&lt;Planilha2!$A$1, E54, "")</f>
        <v>45207</v>
      </c>
      <c r="H54" t="str">
        <f ca="1">VLOOKUP(RANDBETWEEN(29, 35), Planilha2!$B$5:$I$46, 2)</f>
        <v>Roberto Alencar</v>
      </c>
      <c r="I54" t="s">
        <v>8</v>
      </c>
      <c r="J54">
        <f ca="1">E54-D54</f>
        <v>14</v>
      </c>
      <c r="K54" t="s">
        <v>224</v>
      </c>
      <c r="L54" t="s">
        <v>225</v>
      </c>
      <c r="M54" t="str">
        <f ca="1">H54</f>
        <v>Roberto Alencar</v>
      </c>
      <c r="N54" t="str" cm="1">
        <f t="array" aca="1" ref="N54" ca="1">_xlfn.IFS(COUNTBLANK(G54:G66)=13,"PENDENTE", COUNTBLANK(G54:G66)&gt;0,"EM ANDAMENTO", COUNTBLANK(G54:G66)=0,"CONCLUÍDA")</f>
        <v>CONCLUÍDA</v>
      </c>
    </row>
    <row r="55" spans="1:14" x14ac:dyDescent="0.3">
      <c r="A55" t="str">
        <f>A54</f>
        <v xml:space="preserve">Produção de Grãos </v>
      </c>
      <c r="B55" t="str">
        <f>B54</f>
        <v>PGR12</v>
      </c>
      <c r="C55" t="s">
        <v>13</v>
      </c>
      <c r="D55" s="1">
        <f ca="1">E54</f>
        <v>45207</v>
      </c>
      <c r="E55" s="1">
        <f ca="1">D55+RANDBETWEEN(1,4)</f>
        <v>45211</v>
      </c>
      <c r="F55" s="1">
        <f ca="1">IF(D55&lt;Planilha2!$A$1, D55, "")</f>
        <v>45207</v>
      </c>
      <c r="G55" s="1">
        <f ca="1">IF(E55&lt;Planilha2!$A$1, E55, "")</f>
        <v>45211</v>
      </c>
      <c r="H55" t="str">
        <f ca="1">VLOOKUP(RANDBETWEEN(1, 3), Planilha2!$B$5:$I$32, 3)</f>
        <v>Carlos Pereira</v>
      </c>
      <c r="I55" t="s">
        <v>91</v>
      </c>
      <c r="J55">
        <f t="shared" ref="J55:J66" ca="1" si="25">E55-D55</f>
        <v>4</v>
      </c>
      <c r="K55" t="str">
        <f>K54</f>
        <v>3 - Pragas e doenças</v>
      </c>
      <c r="L55" t="str">
        <f>L54</f>
        <v>Fitopatologia da soja e do milho — parte 1</v>
      </c>
      <c r="M55" t="str">
        <f ca="1">M54</f>
        <v>Roberto Alencar</v>
      </c>
      <c r="N55" t="str">
        <f ca="1">N54</f>
        <v>CONCLUÍDA</v>
      </c>
    </row>
    <row r="56" spans="1:14" x14ac:dyDescent="0.3">
      <c r="A56" t="str">
        <f t="shared" ref="A56:B71" si="26">A55</f>
        <v xml:space="preserve">Produção de Grãos </v>
      </c>
      <c r="B56" t="str">
        <f t="shared" si="26"/>
        <v>PGR12</v>
      </c>
      <c r="C56" t="s">
        <v>14</v>
      </c>
      <c r="D56" s="1">
        <f ca="1">E55</f>
        <v>45211</v>
      </c>
      <c r="E56" s="1">
        <f ca="1">D56+RANDBETWEEN(0,3)</f>
        <v>45213</v>
      </c>
      <c r="F56" s="1">
        <f ca="1">IF(D56&lt;Planilha2!$A$1, D56, "")</f>
        <v>45211</v>
      </c>
      <c r="G56" s="1">
        <f ca="1">IF(E56&lt;Planilha2!$A$1, E56, "")</f>
        <v>45213</v>
      </c>
      <c r="H56" t="str">
        <f ca="1">VLOOKUP(RANDBETWEEN(1, 2), Planilha2!$B$5:$I$32, 4)</f>
        <v>Pedro Rodrigues</v>
      </c>
      <c r="I56" t="s">
        <v>92</v>
      </c>
      <c r="J56">
        <f t="shared" ca="1" si="25"/>
        <v>2</v>
      </c>
      <c r="K56" t="str">
        <f t="shared" ref="K56:N56" si="27">K55</f>
        <v>3 - Pragas e doenças</v>
      </c>
      <c r="L56" t="str">
        <f t="shared" si="27"/>
        <v>Fitopatologia da soja e do milho — parte 1</v>
      </c>
      <c r="M56" t="str">
        <f t="shared" ca="1" si="27"/>
        <v>Roberto Alencar</v>
      </c>
      <c r="N56" t="str">
        <f t="shared" ca="1" si="27"/>
        <v>CONCLUÍDA</v>
      </c>
    </row>
    <row r="57" spans="1:14" x14ac:dyDescent="0.3">
      <c r="A57" t="str">
        <f t="shared" si="26"/>
        <v xml:space="preserve">Produção de Grãos </v>
      </c>
      <c r="B57" t="str">
        <f t="shared" si="26"/>
        <v>PGR12</v>
      </c>
      <c r="C57" t="s">
        <v>15</v>
      </c>
      <c r="D57" s="1">
        <f ca="1">E56</f>
        <v>45213</v>
      </c>
      <c r="E57" s="1">
        <f ca="1">D57+RANDBETWEEN(3,7)</f>
        <v>45219</v>
      </c>
      <c r="F57" s="1">
        <f ca="1">IF(D57&lt;Planilha2!$A$1, D57, "")</f>
        <v>45213</v>
      </c>
      <c r="G57" s="1">
        <f ca="1">IF(E57&lt;Planilha2!$A$1, E57, "")</f>
        <v>45219</v>
      </c>
      <c r="H57" t="str">
        <f ca="1">VLOOKUP(RANDBETWEEN(1, 3), Planilha2!$B$5:$I$32, 5)</f>
        <v>Fernanda Almeida</v>
      </c>
      <c r="I57" t="s">
        <v>93</v>
      </c>
      <c r="J57">
        <f t="shared" ca="1" si="25"/>
        <v>6</v>
      </c>
      <c r="K57" t="str">
        <f t="shared" ref="K57:N57" si="28">K56</f>
        <v>3 - Pragas e doenças</v>
      </c>
      <c r="L57" t="str">
        <f t="shared" si="28"/>
        <v>Fitopatologia da soja e do milho — parte 1</v>
      </c>
      <c r="M57" t="str">
        <f t="shared" ca="1" si="28"/>
        <v>Roberto Alencar</v>
      </c>
      <c r="N57" t="str">
        <f t="shared" ca="1" si="28"/>
        <v>CONCLUÍDA</v>
      </c>
    </row>
    <row r="58" spans="1:14" x14ac:dyDescent="0.3">
      <c r="A58" t="str">
        <f t="shared" si="26"/>
        <v xml:space="preserve">Produção de Grãos </v>
      </c>
      <c r="B58" t="str">
        <f t="shared" si="26"/>
        <v>PGR12</v>
      </c>
      <c r="C58" t="s">
        <v>16</v>
      </c>
      <c r="D58" s="1">
        <f ca="1">E57</f>
        <v>45219</v>
      </c>
      <c r="E58" s="1">
        <f ca="1">D58+RANDBETWEEN(0,3)</f>
        <v>45221</v>
      </c>
      <c r="F58" s="1">
        <f ca="1">IF(D58&lt;Planilha2!$A$1, D58, "")</f>
        <v>45219</v>
      </c>
      <c r="G58" s="1">
        <f ca="1">IF(E58&lt;Planilha2!$A$1, E58, "")</f>
        <v>45221</v>
      </c>
      <c r="H58" t="str">
        <f ca="1">H55</f>
        <v>Carlos Pereira</v>
      </c>
      <c r="I58" t="s">
        <v>91</v>
      </c>
      <c r="J58">
        <f t="shared" ca="1" si="25"/>
        <v>2</v>
      </c>
      <c r="K58" t="str">
        <f t="shared" ref="K58:N58" si="29">K57</f>
        <v>3 - Pragas e doenças</v>
      </c>
      <c r="L58" t="str">
        <f t="shared" si="29"/>
        <v>Fitopatologia da soja e do milho — parte 1</v>
      </c>
      <c r="M58" t="str">
        <f t="shared" ca="1" si="29"/>
        <v>Roberto Alencar</v>
      </c>
      <c r="N58" t="str">
        <f t="shared" ca="1" si="29"/>
        <v>CONCLUÍDA</v>
      </c>
    </row>
    <row r="59" spans="1:14" x14ac:dyDescent="0.3">
      <c r="A59" t="str">
        <f t="shared" si="26"/>
        <v xml:space="preserve">Produção de Grãos </v>
      </c>
      <c r="B59" t="str">
        <f t="shared" si="26"/>
        <v>PGR12</v>
      </c>
      <c r="C59" t="s">
        <v>17</v>
      </c>
      <c r="D59" s="1">
        <f ca="1">E58</f>
        <v>45221</v>
      </c>
      <c r="E59" s="1">
        <f ca="1">D59+RANDBETWEEN(1,5)</f>
        <v>45226</v>
      </c>
      <c r="F59" s="1">
        <f ca="1">IF(D59&lt;Planilha2!$A$1, D59, "")</f>
        <v>45221</v>
      </c>
      <c r="G59" s="1">
        <f ca="1">IF(E59&lt;Planilha2!$A$1, E59, "")</f>
        <v>45226</v>
      </c>
      <c r="H59" t="str">
        <f ca="1">VLOOKUP(RANDBETWEEN(1, 3), Planilha2!$B$5:$I$32, 6)</f>
        <v>Bruno Gomes</v>
      </c>
      <c r="I59" t="s">
        <v>95</v>
      </c>
      <c r="J59">
        <f t="shared" ca="1" si="25"/>
        <v>5</v>
      </c>
      <c r="K59" t="str">
        <f t="shared" ref="K59:N59" si="30">K58</f>
        <v>3 - Pragas e doenças</v>
      </c>
      <c r="L59" t="str">
        <f t="shared" si="30"/>
        <v>Fitopatologia da soja e do milho — parte 1</v>
      </c>
      <c r="M59" t="str">
        <f t="shared" ca="1" si="30"/>
        <v>Roberto Alencar</v>
      </c>
      <c r="N59" t="str">
        <f t="shared" ca="1" si="30"/>
        <v>CONCLUÍDA</v>
      </c>
    </row>
    <row r="60" spans="1:14" x14ac:dyDescent="0.3">
      <c r="A60" t="str">
        <f t="shared" si="26"/>
        <v xml:space="preserve">Produção de Grãos </v>
      </c>
      <c r="B60" t="str">
        <f t="shared" si="26"/>
        <v>PGR12</v>
      </c>
      <c r="C60" t="s">
        <v>18</v>
      </c>
      <c r="D60" s="1">
        <f ca="1">E54+RANDBETWEEN(3,14)</f>
        <v>45218</v>
      </c>
      <c r="E60" s="1">
        <f ca="1">D60</f>
        <v>45218</v>
      </c>
      <c r="F60" s="1">
        <f ca="1">IF(D60&lt;Planilha2!$A$1, D60, "")</f>
        <v>45218</v>
      </c>
      <c r="G60" s="1">
        <f ca="1">IF(E60&lt;Planilha2!$A$1, E60, "")</f>
        <v>45218</v>
      </c>
      <c r="H60" t="str">
        <f ca="1">VLOOKUP(RANDBETWEEN(1, 2), Planilha2!$B$5:$I$32, 7)</f>
        <v>Gabriela Lima</v>
      </c>
      <c r="I60" t="s">
        <v>96</v>
      </c>
      <c r="J60">
        <f t="shared" ca="1" si="25"/>
        <v>0</v>
      </c>
      <c r="K60" t="str">
        <f t="shared" ref="K60:N60" si="31">K59</f>
        <v>3 - Pragas e doenças</v>
      </c>
      <c r="L60" t="str">
        <f t="shared" si="31"/>
        <v>Fitopatologia da soja e do milho — parte 1</v>
      </c>
      <c r="M60" t="str">
        <f t="shared" ca="1" si="31"/>
        <v>Roberto Alencar</v>
      </c>
      <c r="N60" t="str">
        <f t="shared" ca="1" si="31"/>
        <v>CONCLUÍDA</v>
      </c>
    </row>
    <row r="61" spans="1:14" x14ac:dyDescent="0.3">
      <c r="A61" t="str">
        <f t="shared" si="26"/>
        <v xml:space="preserve">Produção de Grãos </v>
      </c>
      <c r="B61" t="str">
        <f t="shared" si="26"/>
        <v>PGR12</v>
      </c>
      <c r="C61" t="s">
        <v>19</v>
      </c>
      <c r="D61" s="1">
        <f ca="1">E60+RANDBETWEEN(7,21)</f>
        <v>45227</v>
      </c>
      <c r="E61" s="1">
        <f ca="1">D61+RANDBETWEEN(1,3)</f>
        <v>45230</v>
      </c>
      <c r="F61" s="1">
        <f ca="1">IF(D61&lt;Planilha2!$A$1, D61, "")</f>
        <v>45227</v>
      </c>
      <c r="G61" s="1">
        <f ca="1">IF(E61&lt;Planilha2!$A$1, E61, "")</f>
        <v>45230</v>
      </c>
      <c r="H61" t="str">
        <f ca="1">VLOOKUP(RANDBETWEEN(1, 3), Planilha2!$B$5:$I$32, 8)</f>
        <v>Eduardo Carvalho</v>
      </c>
      <c r="I61" t="s">
        <v>94</v>
      </c>
      <c r="J61">
        <f t="shared" ca="1" si="25"/>
        <v>3</v>
      </c>
      <c r="K61" t="str">
        <f t="shared" ref="K61:N61" si="32">K60</f>
        <v>3 - Pragas e doenças</v>
      </c>
      <c r="L61" t="str">
        <f t="shared" si="32"/>
        <v>Fitopatologia da soja e do milho — parte 1</v>
      </c>
      <c r="M61" t="str">
        <f t="shared" ca="1" si="32"/>
        <v>Roberto Alencar</v>
      </c>
      <c r="N61" t="str">
        <f t="shared" ca="1" si="32"/>
        <v>CONCLUÍDA</v>
      </c>
    </row>
    <row r="62" spans="1:14" x14ac:dyDescent="0.3">
      <c r="A62" t="str">
        <f t="shared" si="26"/>
        <v xml:space="preserve">Produção de Grãos </v>
      </c>
      <c r="B62" t="str">
        <f t="shared" si="26"/>
        <v>PGR12</v>
      </c>
      <c r="C62" t="s">
        <v>20</v>
      </c>
      <c r="D62" s="1">
        <f ca="1">E61</f>
        <v>45230</v>
      </c>
      <c r="E62" s="1">
        <f ca="1">D62+RANDBETWEEN(1,3)</f>
        <v>45232</v>
      </c>
      <c r="F62" s="1">
        <f ca="1">IF(D62&lt;Planilha2!$A$1, D62, "")</f>
        <v>45230</v>
      </c>
      <c r="G62" s="1">
        <f ca="1">IF(E62&lt;Planilha2!$A$1, E62, "")</f>
        <v>45232</v>
      </c>
      <c r="H62" t="str">
        <f ca="1">H58</f>
        <v>Carlos Pereira</v>
      </c>
      <c r="I62" t="s">
        <v>91</v>
      </c>
      <c r="J62">
        <f t="shared" ca="1" si="25"/>
        <v>2</v>
      </c>
      <c r="K62" t="str">
        <f t="shared" ref="K62:N62" si="33">K61</f>
        <v>3 - Pragas e doenças</v>
      </c>
      <c r="L62" t="str">
        <f t="shared" si="33"/>
        <v>Fitopatologia da soja e do milho — parte 1</v>
      </c>
      <c r="M62" t="str">
        <f t="shared" ca="1" si="33"/>
        <v>Roberto Alencar</v>
      </c>
      <c r="N62" t="str">
        <f t="shared" ca="1" si="33"/>
        <v>CONCLUÍDA</v>
      </c>
    </row>
    <row r="63" spans="1:14" x14ac:dyDescent="0.3">
      <c r="A63" t="str">
        <f t="shared" si="26"/>
        <v xml:space="preserve">Produção de Grãos </v>
      </c>
      <c r="B63" t="str">
        <f t="shared" si="26"/>
        <v>PGR12</v>
      </c>
      <c r="C63" t="s">
        <v>21</v>
      </c>
      <c r="D63" s="1">
        <f ca="1">E62</f>
        <v>45232</v>
      </c>
      <c r="E63" s="1">
        <f ca="1">D63+RANDBETWEEN(0,3)</f>
        <v>45234</v>
      </c>
      <c r="F63" s="1">
        <f ca="1">IF(D63&lt;Planilha2!$A$1, D63, "")</f>
        <v>45232</v>
      </c>
      <c r="G63" s="1">
        <f ca="1">IF(E63&lt;Planilha2!$A$1, E63, "")</f>
        <v>45234</v>
      </c>
      <c r="H63" t="str">
        <f ca="1">H61</f>
        <v>Eduardo Carvalho</v>
      </c>
      <c r="I63" t="s">
        <v>94</v>
      </c>
      <c r="J63">
        <f t="shared" ca="1" si="25"/>
        <v>2</v>
      </c>
      <c r="K63" t="str">
        <f t="shared" ref="K63:N63" si="34">K62</f>
        <v>3 - Pragas e doenças</v>
      </c>
      <c r="L63" t="str">
        <f t="shared" si="34"/>
        <v>Fitopatologia da soja e do milho — parte 1</v>
      </c>
      <c r="M63" t="str">
        <f t="shared" ca="1" si="34"/>
        <v>Roberto Alencar</v>
      </c>
      <c r="N63" t="str">
        <f t="shared" ca="1" si="34"/>
        <v>CONCLUÍDA</v>
      </c>
    </row>
    <row r="64" spans="1:14" x14ac:dyDescent="0.3">
      <c r="A64" t="str">
        <f t="shared" si="26"/>
        <v xml:space="preserve">Produção de Grãos </v>
      </c>
      <c r="B64" t="str">
        <f t="shared" si="26"/>
        <v>PGR12</v>
      </c>
      <c r="C64" t="s">
        <v>22</v>
      </c>
      <c r="D64" s="1">
        <f ca="1">E63</f>
        <v>45234</v>
      </c>
      <c r="E64" s="1">
        <f ca="1">D64+RANDBETWEEN(0,3)</f>
        <v>45234</v>
      </c>
      <c r="F64" s="1">
        <f ca="1">IF(D64&lt;Planilha2!$A$1, D64, "")</f>
        <v>45234</v>
      </c>
      <c r="G64" s="1">
        <f ca="1">IF(E64&lt;Planilha2!$A$1, E64, "")</f>
        <v>45234</v>
      </c>
      <c r="H64" t="str">
        <f ca="1">H62</f>
        <v>Carlos Pereira</v>
      </c>
      <c r="I64" t="s">
        <v>91</v>
      </c>
      <c r="J64">
        <f t="shared" ca="1" si="25"/>
        <v>0</v>
      </c>
      <c r="K64" t="str">
        <f t="shared" ref="K64:N64" si="35">K63</f>
        <v>3 - Pragas e doenças</v>
      </c>
      <c r="L64" t="str">
        <f t="shared" si="35"/>
        <v>Fitopatologia da soja e do milho — parte 1</v>
      </c>
      <c r="M64" t="str">
        <f t="shared" ca="1" si="35"/>
        <v>Roberto Alencar</v>
      </c>
      <c r="N64" t="str">
        <f t="shared" ca="1" si="35"/>
        <v>CONCLUÍDA</v>
      </c>
    </row>
    <row r="65" spans="1:14" x14ac:dyDescent="0.3">
      <c r="A65" t="str">
        <f t="shared" si="26"/>
        <v xml:space="preserve">Produção de Grãos </v>
      </c>
      <c r="B65" t="str">
        <f t="shared" si="26"/>
        <v>PGR12</v>
      </c>
      <c r="C65" t="s">
        <v>23</v>
      </c>
      <c r="D65" s="1">
        <f ca="1">E64</f>
        <v>45234</v>
      </c>
      <c r="E65" s="1">
        <f ca="1">D65+RANDBETWEEN(1,3)</f>
        <v>45235</v>
      </c>
      <c r="F65" s="1">
        <f ca="1">IF(D65&lt;Planilha2!$A$1, D65, "")</f>
        <v>45234</v>
      </c>
      <c r="G65" s="1">
        <f ca="1">IF(E65&lt;Planilha2!$A$1, E65, "")</f>
        <v>45235</v>
      </c>
      <c r="H65" t="str">
        <f ca="1">H59</f>
        <v>Bruno Gomes</v>
      </c>
      <c r="I65" t="s">
        <v>95</v>
      </c>
      <c r="J65">
        <f t="shared" ca="1" si="25"/>
        <v>1</v>
      </c>
      <c r="K65" t="str">
        <f t="shared" ref="K65:N65" si="36">K64</f>
        <v>3 - Pragas e doenças</v>
      </c>
      <c r="L65" t="str">
        <f t="shared" si="36"/>
        <v>Fitopatologia da soja e do milho — parte 1</v>
      </c>
      <c r="M65" t="str">
        <f t="shared" ca="1" si="36"/>
        <v>Roberto Alencar</v>
      </c>
      <c r="N65" t="str">
        <f t="shared" ca="1" si="36"/>
        <v>CONCLUÍDA</v>
      </c>
    </row>
    <row r="66" spans="1:14" x14ac:dyDescent="0.3">
      <c r="A66" t="str">
        <f t="shared" si="26"/>
        <v xml:space="preserve">Produção de Grãos </v>
      </c>
      <c r="B66" t="str">
        <f t="shared" si="26"/>
        <v>PGR12</v>
      </c>
      <c r="C66" t="s">
        <v>24</v>
      </c>
      <c r="D66" s="1">
        <f ca="1">E65</f>
        <v>45235</v>
      </c>
      <c r="E66" s="1">
        <f ca="1">D66+RANDBETWEEN(0,3)</f>
        <v>45235</v>
      </c>
      <c r="F66" s="1">
        <f ca="1">IF(D66&lt;Planilha2!$A$1, D66, "")</f>
        <v>45235</v>
      </c>
      <c r="G66" s="1">
        <f ca="1">IF(E66&lt;Planilha2!$A$1, E66, "")</f>
        <v>45235</v>
      </c>
      <c r="H66" t="str">
        <f ca="1">H64</f>
        <v>Carlos Pereira</v>
      </c>
      <c r="I66" t="s">
        <v>91</v>
      </c>
      <c r="J66">
        <f t="shared" ca="1" si="25"/>
        <v>0</v>
      </c>
      <c r="K66" t="str">
        <f t="shared" ref="K66:N66" si="37">K65</f>
        <v>3 - Pragas e doenças</v>
      </c>
      <c r="L66" t="str">
        <f t="shared" si="37"/>
        <v>Fitopatologia da soja e do milho — parte 1</v>
      </c>
      <c r="M66" t="str">
        <f t="shared" ca="1" si="37"/>
        <v>Roberto Alencar</v>
      </c>
      <c r="N66" t="str">
        <f t="shared" ca="1" si="37"/>
        <v>CONCLUÍDA</v>
      </c>
    </row>
    <row r="67" spans="1:14" x14ac:dyDescent="0.3">
      <c r="A67" t="str">
        <f t="shared" si="26"/>
        <v xml:space="preserve">Produção de Grãos </v>
      </c>
      <c r="B67" t="s">
        <v>223</v>
      </c>
      <c r="C67" t="s">
        <v>12</v>
      </c>
      <c r="D67" s="1">
        <f ca="1">E54+RANDBETWEEN(0, 7)</f>
        <v>45213</v>
      </c>
      <c r="E67" s="1">
        <f ca="1">D67+RANDBETWEEN(7,14)</f>
        <v>45220</v>
      </c>
      <c r="F67" s="1">
        <f ca="1">IF(D67&lt;Planilha2!$A$1, D67, "")</f>
        <v>45213</v>
      </c>
      <c r="G67" s="1">
        <f ca="1">IF(E67&lt;Planilha2!$A$1, E67, "")</f>
        <v>45220</v>
      </c>
      <c r="H67" t="str">
        <f ca="1">H54</f>
        <v>Roberto Alencar</v>
      </c>
      <c r="I67" t="s">
        <v>8</v>
      </c>
      <c r="J67">
        <f ca="1">E67-D67</f>
        <v>7</v>
      </c>
      <c r="K67" t="str">
        <f t="shared" ref="K67:N67" si="38">K66</f>
        <v>3 - Pragas e doenças</v>
      </c>
      <c r="L67" t="s">
        <v>226</v>
      </c>
      <c r="M67" t="str">
        <f ca="1">H67</f>
        <v>Roberto Alencar</v>
      </c>
      <c r="N67" t="str" cm="1">
        <f t="array" aca="1" ref="N67" ca="1">_xlfn.IFS(COUNTBLANK(G67:G79)=13,"PENDENTE", COUNTBLANK(G67:G79)&gt;0,"EM ANDAMENTO", COUNTBLANK(G67:G79)=0,"CONCLUÍDA")</f>
        <v>CONCLUÍDA</v>
      </c>
    </row>
    <row r="68" spans="1:14" x14ac:dyDescent="0.3">
      <c r="A68" t="str">
        <f t="shared" si="26"/>
        <v xml:space="preserve">Produção de Grãos </v>
      </c>
      <c r="B68" t="str">
        <f>B67</f>
        <v>PGR13</v>
      </c>
      <c r="C68" t="s">
        <v>13</v>
      </c>
      <c r="D68" s="1">
        <f ca="1">E67</f>
        <v>45220</v>
      </c>
      <c r="E68" s="1">
        <f ca="1">D68+RANDBETWEEN(1,4)</f>
        <v>45223</v>
      </c>
      <c r="F68" s="1">
        <f ca="1">IF(D68&lt;Planilha2!$A$1, D68, "")</f>
        <v>45220</v>
      </c>
      <c r="G68" s="1">
        <f ca="1">IF(E68&lt;Planilha2!$A$1, E68, "")</f>
        <v>45223</v>
      </c>
      <c r="H68" t="str">
        <f ca="1">H55</f>
        <v>Carlos Pereira</v>
      </c>
      <c r="I68" t="s">
        <v>91</v>
      </c>
      <c r="J68">
        <f t="shared" ref="J68:J79" ca="1" si="39">E68-D68</f>
        <v>3</v>
      </c>
      <c r="K68" t="str">
        <f t="shared" ref="K68:N68" si="40">K67</f>
        <v>3 - Pragas e doenças</v>
      </c>
      <c r="L68" t="str">
        <f>L67</f>
        <v>Fitopatologia da soja e do milho — parte 2</v>
      </c>
      <c r="M68" t="str">
        <f ca="1">M67</f>
        <v>Roberto Alencar</v>
      </c>
      <c r="N68" t="str">
        <f ca="1">N67</f>
        <v>CONCLUÍDA</v>
      </c>
    </row>
    <row r="69" spans="1:14" x14ac:dyDescent="0.3">
      <c r="A69" t="str">
        <f t="shared" si="26"/>
        <v xml:space="preserve">Produção de Grãos </v>
      </c>
      <c r="B69" t="str">
        <f t="shared" si="26"/>
        <v>PGR13</v>
      </c>
      <c r="C69" t="s">
        <v>14</v>
      </c>
      <c r="D69" s="1">
        <f ca="1">E68</f>
        <v>45223</v>
      </c>
      <c r="E69" s="1">
        <f ca="1">D69+RANDBETWEEN(0,3)</f>
        <v>45225</v>
      </c>
      <c r="F69" s="1">
        <f ca="1">IF(D69&lt;Planilha2!$A$1, D69, "")</f>
        <v>45223</v>
      </c>
      <c r="G69" s="1">
        <f ca="1">IF(E69&lt;Planilha2!$A$1, E69, "")</f>
        <v>45225</v>
      </c>
      <c r="H69" t="str">
        <f ca="1">VLOOKUP(RANDBETWEEN(1, 2), Planilha2!$B$5:$I$32, 4)</f>
        <v>Pedro Rodrigues</v>
      </c>
      <c r="I69" t="s">
        <v>92</v>
      </c>
      <c r="J69">
        <f t="shared" ca="1" si="39"/>
        <v>2</v>
      </c>
      <c r="K69" t="str">
        <f t="shared" ref="K69:N69" si="41">K68</f>
        <v>3 - Pragas e doenças</v>
      </c>
      <c r="L69" t="str">
        <f t="shared" si="41"/>
        <v>Fitopatologia da soja e do milho — parte 2</v>
      </c>
      <c r="M69" t="str">
        <f t="shared" ca="1" si="41"/>
        <v>Roberto Alencar</v>
      </c>
      <c r="N69" t="str">
        <f t="shared" ca="1" si="41"/>
        <v>CONCLUÍDA</v>
      </c>
    </row>
    <row r="70" spans="1:14" x14ac:dyDescent="0.3">
      <c r="A70" t="str">
        <f t="shared" si="26"/>
        <v xml:space="preserve">Produção de Grãos </v>
      </c>
      <c r="B70" t="str">
        <f t="shared" si="26"/>
        <v>PGR13</v>
      </c>
      <c r="C70" t="s">
        <v>15</v>
      </c>
      <c r="D70" s="1">
        <f ca="1">E69</f>
        <v>45225</v>
      </c>
      <c r="E70" s="1">
        <f ca="1">D70+RANDBETWEEN(3,7)</f>
        <v>45231</v>
      </c>
      <c r="F70" s="1">
        <f ca="1">IF(D70&lt;Planilha2!$A$1, D70, "")</f>
        <v>45225</v>
      </c>
      <c r="G70" s="1">
        <f ca="1">IF(E70&lt;Planilha2!$A$1, E70, "")</f>
        <v>45231</v>
      </c>
      <c r="H70" t="str">
        <f ca="1">VLOOKUP(RANDBETWEEN(1, 3), Planilha2!$B$5:$I$32, 5)</f>
        <v>Isabela Costa</v>
      </c>
      <c r="I70" t="s">
        <v>93</v>
      </c>
      <c r="J70">
        <f t="shared" ca="1" si="39"/>
        <v>6</v>
      </c>
      <c r="K70" t="str">
        <f t="shared" ref="K70:N70" si="42">K69</f>
        <v>3 - Pragas e doenças</v>
      </c>
      <c r="L70" t="str">
        <f t="shared" si="42"/>
        <v>Fitopatologia da soja e do milho — parte 2</v>
      </c>
      <c r="M70" t="str">
        <f t="shared" ca="1" si="42"/>
        <v>Roberto Alencar</v>
      </c>
      <c r="N70" t="str">
        <f t="shared" ca="1" si="42"/>
        <v>CONCLUÍDA</v>
      </c>
    </row>
    <row r="71" spans="1:14" x14ac:dyDescent="0.3">
      <c r="A71" t="str">
        <f t="shared" si="26"/>
        <v xml:space="preserve">Produção de Grãos </v>
      </c>
      <c r="B71" t="str">
        <f t="shared" si="26"/>
        <v>PGR13</v>
      </c>
      <c r="C71" t="s">
        <v>16</v>
      </c>
      <c r="D71" s="1">
        <f ca="1">E70</f>
        <v>45231</v>
      </c>
      <c r="E71" s="1">
        <f ca="1">D71+RANDBETWEEN(0,3)</f>
        <v>45232</v>
      </c>
      <c r="F71" s="1">
        <f ca="1">IF(D71&lt;Planilha2!$A$1, D71, "")</f>
        <v>45231</v>
      </c>
      <c r="G71" s="1">
        <f ca="1">IF(E71&lt;Planilha2!$A$1, E71, "")</f>
        <v>45232</v>
      </c>
      <c r="H71" t="str">
        <f ca="1">H68</f>
        <v>Carlos Pereira</v>
      </c>
      <c r="I71" t="s">
        <v>91</v>
      </c>
      <c r="J71">
        <f t="shared" ca="1" si="39"/>
        <v>1</v>
      </c>
      <c r="K71" t="str">
        <f t="shared" ref="K71:N71" si="43">K70</f>
        <v>3 - Pragas e doenças</v>
      </c>
      <c r="L71" t="str">
        <f t="shared" si="43"/>
        <v>Fitopatologia da soja e do milho — parte 2</v>
      </c>
      <c r="M71" t="str">
        <f t="shared" ca="1" si="43"/>
        <v>Roberto Alencar</v>
      </c>
      <c r="N71" t="str">
        <f t="shared" ca="1" si="43"/>
        <v>CONCLUÍDA</v>
      </c>
    </row>
    <row r="72" spans="1:14" x14ac:dyDescent="0.3">
      <c r="A72" t="str">
        <f t="shared" ref="A72:B79" si="44">A71</f>
        <v xml:space="preserve">Produção de Grãos </v>
      </c>
      <c r="B72" t="str">
        <f t="shared" si="44"/>
        <v>PGR13</v>
      </c>
      <c r="C72" t="s">
        <v>17</v>
      </c>
      <c r="D72" s="1">
        <f ca="1">E71</f>
        <v>45232</v>
      </c>
      <c r="E72" s="1">
        <f ca="1">D72+RANDBETWEEN(1,5)</f>
        <v>45233</v>
      </c>
      <c r="F72" s="1">
        <f ca="1">IF(D72&lt;Planilha2!$A$1, D72, "")</f>
        <v>45232</v>
      </c>
      <c r="G72" s="1">
        <f ca="1">IF(E72&lt;Planilha2!$A$1, E72, "")</f>
        <v>45233</v>
      </c>
      <c r="H72" t="str">
        <f ca="1">VLOOKUP(RANDBETWEEN(1, 3), Planilha2!$B$5:$I$32, 6)</f>
        <v>Rafael Ferreira</v>
      </c>
      <c r="I72" t="s">
        <v>95</v>
      </c>
      <c r="J72">
        <f t="shared" ca="1" si="39"/>
        <v>1</v>
      </c>
      <c r="K72" t="str">
        <f t="shared" ref="K72:N72" si="45">K71</f>
        <v>3 - Pragas e doenças</v>
      </c>
      <c r="L72" t="str">
        <f t="shared" si="45"/>
        <v>Fitopatologia da soja e do milho — parte 2</v>
      </c>
      <c r="M72" t="str">
        <f t="shared" ca="1" si="45"/>
        <v>Roberto Alencar</v>
      </c>
      <c r="N72" t="str">
        <f t="shared" ca="1" si="45"/>
        <v>CONCLUÍDA</v>
      </c>
    </row>
    <row r="73" spans="1:14" x14ac:dyDescent="0.3">
      <c r="A73" t="str">
        <f t="shared" si="44"/>
        <v xml:space="preserve">Produção de Grãos </v>
      </c>
      <c r="B73" t="str">
        <f t="shared" si="44"/>
        <v>PGR13</v>
      </c>
      <c r="C73" t="s">
        <v>18</v>
      </c>
      <c r="D73" s="1">
        <f ca="1">E67+RANDBETWEEN(3,14)</f>
        <v>45233</v>
      </c>
      <c r="E73" s="1">
        <f ca="1">D73</f>
        <v>45233</v>
      </c>
      <c r="F73" s="1">
        <f ca="1">IF(D73&lt;Planilha2!$A$1, D73, "")</f>
        <v>45233</v>
      </c>
      <c r="G73" s="1">
        <f ca="1">IF(E73&lt;Planilha2!$A$1, E73, "")</f>
        <v>45233</v>
      </c>
      <c r="H73" t="str">
        <f ca="1">VLOOKUP(RANDBETWEEN(1, 2), Planilha2!$B$5:$I$32, 7)</f>
        <v>Felipe Ribeiro</v>
      </c>
      <c r="I73" t="s">
        <v>96</v>
      </c>
      <c r="J73">
        <f t="shared" ca="1" si="39"/>
        <v>0</v>
      </c>
      <c r="K73" t="str">
        <f t="shared" ref="K73:N73" si="46">K72</f>
        <v>3 - Pragas e doenças</v>
      </c>
      <c r="L73" t="str">
        <f t="shared" si="46"/>
        <v>Fitopatologia da soja e do milho — parte 2</v>
      </c>
      <c r="M73" t="str">
        <f t="shared" ca="1" si="46"/>
        <v>Roberto Alencar</v>
      </c>
      <c r="N73" t="str">
        <f t="shared" ca="1" si="46"/>
        <v>CONCLUÍDA</v>
      </c>
    </row>
    <row r="74" spans="1:14" x14ac:dyDescent="0.3">
      <c r="A74" t="str">
        <f t="shared" si="44"/>
        <v xml:space="preserve">Produção de Grãos </v>
      </c>
      <c r="B74" t="str">
        <f t="shared" si="44"/>
        <v>PGR13</v>
      </c>
      <c r="C74" t="s">
        <v>19</v>
      </c>
      <c r="D74" s="1">
        <f ca="1">E73+RANDBETWEEN(7,21)</f>
        <v>45246</v>
      </c>
      <c r="E74" s="1">
        <f ca="1">D74+RANDBETWEEN(1,3)</f>
        <v>45248</v>
      </c>
      <c r="F74" s="1">
        <f ca="1">IF(D74&lt;Planilha2!$A$1, D74, "")</f>
        <v>45246</v>
      </c>
      <c r="G74" s="1">
        <f ca="1">IF(E74&lt;Planilha2!$A$1, E74, "")</f>
        <v>45248</v>
      </c>
      <c r="H74" t="str">
        <f ca="1">VLOOKUP(RANDBETWEEN(1, 3), Planilha2!$B$5:$I$32, 8)</f>
        <v>Larissa Martins</v>
      </c>
      <c r="I74" t="s">
        <v>94</v>
      </c>
      <c r="J74">
        <f t="shared" ca="1" si="39"/>
        <v>2</v>
      </c>
      <c r="K74" t="str">
        <f t="shared" ref="K74:N74" si="47">K73</f>
        <v>3 - Pragas e doenças</v>
      </c>
      <c r="L74" t="str">
        <f t="shared" si="47"/>
        <v>Fitopatologia da soja e do milho — parte 2</v>
      </c>
      <c r="M74" t="str">
        <f t="shared" ca="1" si="47"/>
        <v>Roberto Alencar</v>
      </c>
      <c r="N74" t="str">
        <f t="shared" ca="1" si="47"/>
        <v>CONCLUÍDA</v>
      </c>
    </row>
    <row r="75" spans="1:14" x14ac:dyDescent="0.3">
      <c r="A75" t="str">
        <f t="shared" si="44"/>
        <v xml:space="preserve">Produção de Grãos </v>
      </c>
      <c r="B75" t="str">
        <f t="shared" si="44"/>
        <v>PGR13</v>
      </c>
      <c r="C75" t="s">
        <v>20</v>
      </c>
      <c r="D75" s="1">
        <f ca="1">E74</f>
        <v>45248</v>
      </c>
      <c r="E75" s="1">
        <f ca="1">D75+RANDBETWEEN(1,3)</f>
        <v>45250</v>
      </c>
      <c r="F75" s="1">
        <f ca="1">IF(D75&lt;Planilha2!$A$1, D75, "")</f>
        <v>45248</v>
      </c>
      <c r="G75" s="1">
        <f ca="1">IF(E75&lt;Planilha2!$A$1, E75, "")</f>
        <v>45250</v>
      </c>
      <c r="H75" t="str">
        <f ca="1">H71</f>
        <v>Carlos Pereira</v>
      </c>
      <c r="I75" t="s">
        <v>91</v>
      </c>
      <c r="J75">
        <f t="shared" ca="1" si="39"/>
        <v>2</v>
      </c>
      <c r="K75" t="str">
        <f t="shared" ref="K75:N75" si="48">K74</f>
        <v>3 - Pragas e doenças</v>
      </c>
      <c r="L75" t="str">
        <f t="shared" si="48"/>
        <v>Fitopatologia da soja e do milho — parte 2</v>
      </c>
      <c r="M75" t="str">
        <f t="shared" ca="1" si="48"/>
        <v>Roberto Alencar</v>
      </c>
      <c r="N75" t="str">
        <f t="shared" ca="1" si="48"/>
        <v>CONCLUÍDA</v>
      </c>
    </row>
    <row r="76" spans="1:14" x14ac:dyDescent="0.3">
      <c r="A76" t="str">
        <f t="shared" si="44"/>
        <v xml:space="preserve">Produção de Grãos </v>
      </c>
      <c r="B76" t="str">
        <f t="shared" si="44"/>
        <v>PGR13</v>
      </c>
      <c r="C76" t="s">
        <v>21</v>
      </c>
      <c r="D76" s="1">
        <f ca="1">E75</f>
        <v>45250</v>
      </c>
      <c r="E76" s="1">
        <f ca="1">D76+RANDBETWEEN(0,3)</f>
        <v>45250</v>
      </c>
      <c r="F76" s="1">
        <f ca="1">IF(D76&lt;Planilha2!$A$1, D76, "")</f>
        <v>45250</v>
      </c>
      <c r="G76" s="1">
        <f ca="1">IF(E76&lt;Planilha2!$A$1, E76, "")</f>
        <v>45250</v>
      </c>
      <c r="H76" t="str">
        <f ca="1">H74</f>
        <v>Larissa Martins</v>
      </c>
      <c r="I76" t="s">
        <v>94</v>
      </c>
      <c r="J76">
        <f t="shared" ca="1" si="39"/>
        <v>0</v>
      </c>
      <c r="K76" t="str">
        <f t="shared" ref="K76:N76" si="49">K75</f>
        <v>3 - Pragas e doenças</v>
      </c>
      <c r="L76" t="str">
        <f t="shared" si="49"/>
        <v>Fitopatologia da soja e do milho — parte 2</v>
      </c>
      <c r="M76" t="str">
        <f t="shared" ca="1" si="49"/>
        <v>Roberto Alencar</v>
      </c>
      <c r="N76" t="str">
        <f t="shared" ca="1" si="49"/>
        <v>CONCLUÍDA</v>
      </c>
    </row>
    <row r="77" spans="1:14" x14ac:dyDescent="0.3">
      <c r="A77" t="str">
        <f t="shared" si="44"/>
        <v xml:space="preserve">Produção de Grãos </v>
      </c>
      <c r="B77" t="str">
        <f t="shared" si="44"/>
        <v>PGR13</v>
      </c>
      <c r="C77" t="s">
        <v>22</v>
      </c>
      <c r="D77" s="1">
        <f ca="1">E76</f>
        <v>45250</v>
      </c>
      <c r="E77" s="1">
        <f ca="1">D77+RANDBETWEEN(0,3)</f>
        <v>45252</v>
      </c>
      <c r="F77" s="1">
        <f ca="1">IF(D77&lt;Planilha2!$A$1, D77, "")</f>
        <v>45250</v>
      </c>
      <c r="G77" s="1">
        <f ca="1">IF(E77&lt;Planilha2!$A$1, E77, "")</f>
        <v>45252</v>
      </c>
      <c r="H77" t="str">
        <f ca="1">H75</f>
        <v>Carlos Pereira</v>
      </c>
      <c r="I77" t="s">
        <v>91</v>
      </c>
      <c r="J77">
        <f t="shared" ca="1" si="39"/>
        <v>2</v>
      </c>
      <c r="K77" t="str">
        <f t="shared" ref="K77:N77" si="50">K76</f>
        <v>3 - Pragas e doenças</v>
      </c>
      <c r="L77" t="str">
        <f t="shared" si="50"/>
        <v>Fitopatologia da soja e do milho — parte 2</v>
      </c>
      <c r="M77" t="str">
        <f t="shared" ca="1" si="50"/>
        <v>Roberto Alencar</v>
      </c>
      <c r="N77" t="str">
        <f t="shared" ca="1" si="50"/>
        <v>CONCLUÍDA</v>
      </c>
    </row>
    <row r="78" spans="1:14" x14ac:dyDescent="0.3">
      <c r="A78" t="str">
        <f t="shared" si="44"/>
        <v xml:space="preserve">Produção de Grãos </v>
      </c>
      <c r="B78" t="str">
        <f t="shared" si="44"/>
        <v>PGR13</v>
      </c>
      <c r="C78" t="s">
        <v>23</v>
      </c>
      <c r="D78" s="1">
        <f ca="1">E77</f>
        <v>45252</v>
      </c>
      <c r="E78" s="1">
        <f ca="1">D78+RANDBETWEEN(1,3)</f>
        <v>45255</v>
      </c>
      <c r="F78" s="1">
        <f ca="1">IF(D78&lt;Planilha2!$A$1, D78, "")</f>
        <v>45252</v>
      </c>
      <c r="G78" s="1">
        <f ca="1">IF(E78&lt;Planilha2!$A$1, E78, "")</f>
        <v>45255</v>
      </c>
      <c r="H78" t="str">
        <f ca="1">H72</f>
        <v>Rafael Ferreira</v>
      </c>
      <c r="I78" t="s">
        <v>95</v>
      </c>
      <c r="J78">
        <f t="shared" ca="1" si="39"/>
        <v>3</v>
      </c>
      <c r="K78" t="str">
        <f t="shared" ref="K78:N78" si="51">K77</f>
        <v>3 - Pragas e doenças</v>
      </c>
      <c r="L78" t="str">
        <f t="shared" si="51"/>
        <v>Fitopatologia da soja e do milho — parte 2</v>
      </c>
      <c r="M78" t="str">
        <f t="shared" ca="1" si="51"/>
        <v>Roberto Alencar</v>
      </c>
      <c r="N78" t="str">
        <f t="shared" ca="1" si="51"/>
        <v>CONCLUÍDA</v>
      </c>
    </row>
    <row r="79" spans="1:14" x14ac:dyDescent="0.3">
      <c r="A79" t="str">
        <f t="shared" si="44"/>
        <v xml:space="preserve">Produção de Grãos </v>
      </c>
      <c r="B79" t="str">
        <f t="shared" si="44"/>
        <v>PGR13</v>
      </c>
      <c r="C79" t="s">
        <v>24</v>
      </c>
      <c r="D79" s="1">
        <f ca="1">E78</f>
        <v>45255</v>
      </c>
      <c r="E79" s="1">
        <f ca="1">D79+RANDBETWEEN(0,3)</f>
        <v>45256</v>
      </c>
      <c r="F79" s="1">
        <f ca="1">IF(D79&lt;Planilha2!$A$1, D79, "")</f>
        <v>45255</v>
      </c>
      <c r="G79" s="1">
        <f ca="1">IF(E79&lt;Planilha2!$A$1, E79, "")</f>
        <v>45256</v>
      </c>
      <c r="H79" t="str">
        <f ca="1">H77</f>
        <v>Carlos Pereira</v>
      </c>
      <c r="I79" t="s">
        <v>91</v>
      </c>
      <c r="J79">
        <f t="shared" ca="1" si="39"/>
        <v>1</v>
      </c>
      <c r="K79" t="str">
        <f t="shared" ref="K79:N79" si="52">K78</f>
        <v>3 - Pragas e doenças</v>
      </c>
      <c r="L79" t="str">
        <f t="shared" si="52"/>
        <v>Fitopatologia da soja e do milho — parte 2</v>
      </c>
      <c r="M79" t="str">
        <f t="shared" ca="1" si="52"/>
        <v>Roberto Alencar</v>
      </c>
      <c r="N79" t="str">
        <f t="shared" ca="1" si="52"/>
        <v>CONCLUÍDA</v>
      </c>
    </row>
    <row r="80" spans="1:14" x14ac:dyDescent="0.3">
      <c r="A80" t="str">
        <f t="shared" ref="A80" si="53">A79</f>
        <v xml:space="preserve">Produção de Grãos </v>
      </c>
      <c r="B80" t="s">
        <v>236</v>
      </c>
      <c r="C80" t="s">
        <v>12</v>
      </c>
      <c r="D80" s="1">
        <f ca="1">E67+RANDBETWEEN(3, 7)</f>
        <v>45223</v>
      </c>
      <c r="E80" s="1">
        <f ca="1">D80+RANDBETWEEN(7,14)</f>
        <v>45233</v>
      </c>
      <c r="F80" s="1">
        <f ca="1">IF(D80&lt;Planilha2!$A$1, D80, "")</f>
        <v>45223</v>
      </c>
      <c r="G80" s="1">
        <f ca="1">IF(E80&lt;Planilha2!$A$1, E80, "")</f>
        <v>45233</v>
      </c>
      <c r="H80" t="str">
        <f ca="1">H67</f>
        <v>Roberto Alencar</v>
      </c>
      <c r="I80" t="s">
        <v>8</v>
      </c>
      <c r="J80">
        <f ca="1">E80-D80</f>
        <v>10</v>
      </c>
      <c r="K80" t="str">
        <f t="shared" ref="K80:N80" si="54">K79</f>
        <v>3 - Pragas e doenças</v>
      </c>
      <c r="L80" t="s">
        <v>235</v>
      </c>
      <c r="M80" t="str">
        <f ca="1">H80</f>
        <v>Roberto Alencar</v>
      </c>
      <c r="N80" t="str" cm="1">
        <f t="array" aca="1" ref="N80" ca="1">_xlfn.IFS(COUNTBLANK(G80:G92)=13,"PENDENTE", COUNTBLANK(G80:G92)&gt;0,"EM ANDAMENTO", COUNTBLANK(G80:G92)=0,"CONCLUÍDA")</f>
        <v>CONCLUÍDA</v>
      </c>
    </row>
    <row r="81" spans="1:14" x14ac:dyDescent="0.3">
      <c r="A81" t="str">
        <f t="shared" ref="A81" si="55">A80</f>
        <v xml:space="preserve">Produção de Grãos </v>
      </c>
      <c r="B81" t="str">
        <f>B80</f>
        <v>PGR14</v>
      </c>
      <c r="C81" t="s">
        <v>13</v>
      </c>
      <c r="D81" s="1">
        <f ca="1">E80</f>
        <v>45233</v>
      </c>
      <c r="E81" s="1">
        <f ca="1">D81+RANDBETWEEN(1,4)</f>
        <v>45237</v>
      </c>
      <c r="F81" s="1">
        <f ca="1">IF(D81&lt;Planilha2!$A$1, D81, "")</f>
        <v>45233</v>
      </c>
      <c r="G81" s="1">
        <f ca="1">IF(E81&lt;Planilha2!$A$1, E81, "")</f>
        <v>45237</v>
      </c>
      <c r="H81" t="str">
        <f ca="1">H68</f>
        <v>Carlos Pereira</v>
      </c>
      <c r="I81" t="s">
        <v>91</v>
      </c>
      <c r="J81">
        <f t="shared" ref="J81:J92" ca="1" si="56">E81-D81</f>
        <v>4</v>
      </c>
      <c r="K81" t="str">
        <f t="shared" ref="K81:N81" si="57">K80</f>
        <v>3 - Pragas e doenças</v>
      </c>
      <c r="L81" t="str">
        <f>L80</f>
        <v>Pragas da soja — parte 1</v>
      </c>
      <c r="M81" t="str">
        <f ca="1">M80</f>
        <v>Roberto Alencar</v>
      </c>
      <c r="N81" t="str">
        <f ca="1">N80</f>
        <v>CONCLUÍDA</v>
      </c>
    </row>
    <row r="82" spans="1:14" x14ac:dyDescent="0.3">
      <c r="A82" t="str">
        <f t="shared" ref="A82:B82" si="58">A81</f>
        <v xml:space="preserve">Produção de Grãos </v>
      </c>
      <c r="B82" t="str">
        <f t="shared" si="58"/>
        <v>PGR14</v>
      </c>
      <c r="C82" t="s">
        <v>14</v>
      </c>
      <c r="D82" s="1">
        <f ca="1">E81</f>
        <v>45237</v>
      </c>
      <c r="E82" s="1">
        <f ca="1">D82+RANDBETWEEN(0,3)</f>
        <v>45239</v>
      </c>
      <c r="F82" s="1">
        <f ca="1">IF(D82&lt;Planilha2!$A$1, D82, "")</f>
        <v>45237</v>
      </c>
      <c r="G82" s="1">
        <f ca="1">IF(E82&lt;Planilha2!$A$1, E82, "")</f>
        <v>45239</v>
      </c>
      <c r="H82" t="str">
        <f ca="1">VLOOKUP(RANDBETWEEN(1, 2), Planilha2!$B$5:$I$32, 4)</f>
        <v>Pedro Rodrigues</v>
      </c>
      <c r="I82" t="s">
        <v>92</v>
      </c>
      <c r="J82">
        <f t="shared" ca="1" si="56"/>
        <v>2</v>
      </c>
      <c r="K82" t="str">
        <f t="shared" ref="K82:N82" si="59">K81</f>
        <v>3 - Pragas e doenças</v>
      </c>
      <c r="L82" t="str">
        <f t="shared" si="59"/>
        <v>Pragas da soja — parte 1</v>
      </c>
      <c r="M82" t="str">
        <f t="shared" ca="1" si="59"/>
        <v>Roberto Alencar</v>
      </c>
      <c r="N82" t="str">
        <f t="shared" ca="1" si="59"/>
        <v>CONCLUÍDA</v>
      </c>
    </row>
    <row r="83" spans="1:14" x14ac:dyDescent="0.3">
      <c r="A83" t="str">
        <f t="shared" ref="A83:B83" si="60">A82</f>
        <v xml:space="preserve">Produção de Grãos </v>
      </c>
      <c r="B83" t="str">
        <f t="shared" si="60"/>
        <v>PGR14</v>
      </c>
      <c r="C83" t="s">
        <v>15</v>
      </c>
      <c r="D83" s="1">
        <f ca="1">E82</f>
        <v>45239</v>
      </c>
      <c r="E83" s="1">
        <f ca="1">D83+RANDBETWEEN(3,7)</f>
        <v>45242</v>
      </c>
      <c r="F83" s="1">
        <f ca="1">IF(D83&lt;Planilha2!$A$1, D83, "")</f>
        <v>45239</v>
      </c>
      <c r="G83" s="1">
        <f ca="1">IF(E83&lt;Planilha2!$A$1, E83, "")</f>
        <v>45242</v>
      </c>
      <c r="H83" t="str">
        <f ca="1">VLOOKUP(RANDBETWEEN(1, 3), Planilha2!$B$5:$I$32, 5)</f>
        <v>Gustavo Pereira</v>
      </c>
      <c r="I83" t="s">
        <v>93</v>
      </c>
      <c r="J83">
        <f t="shared" ca="1" si="56"/>
        <v>3</v>
      </c>
      <c r="K83" t="str">
        <f t="shared" ref="K83:N83" si="61">K82</f>
        <v>3 - Pragas e doenças</v>
      </c>
      <c r="L83" t="str">
        <f t="shared" si="61"/>
        <v>Pragas da soja — parte 1</v>
      </c>
      <c r="M83" t="str">
        <f t="shared" ca="1" si="61"/>
        <v>Roberto Alencar</v>
      </c>
      <c r="N83" t="str">
        <f t="shared" ca="1" si="61"/>
        <v>CONCLUÍDA</v>
      </c>
    </row>
    <row r="84" spans="1:14" x14ac:dyDescent="0.3">
      <c r="A84" t="str">
        <f t="shared" ref="A84:B84" si="62">A83</f>
        <v xml:space="preserve">Produção de Grãos </v>
      </c>
      <c r="B84" t="str">
        <f t="shared" si="62"/>
        <v>PGR14</v>
      </c>
      <c r="C84" t="s">
        <v>16</v>
      </c>
      <c r="D84" s="1">
        <f ca="1">E83</f>
        <v>45242</v>
      </c>
      <c r="E84" s="1">
        <f ca="1">D84+RANDBETWEEN(0,3)</f>
        <v>45242</v>
      </c>
      <c r="F84" s="1">
        <f ca="1">IF(D84&lt;Planilha2!$A$1, D84, "")</f>
        <v>45242</v>
      </c>
      <c r="G84" s="1">
        <f ca="1">IF(E84&lt;Planilha2!$A$1, E84, "")</f>
        <v>45242</v>
      </c>
      <c r="H84" t="str">
        <f ca="1">H81</f>
        <v>Carlos Pereira</v>
      </c>
      <c r="I84" t="s">
        <v>91</v>
      </c>
      <c r="J84">
        <f t="shared" ca="1" si="56"/>
        <v>0</v>
      </c>
      <c r="K84" t="str">
        <f t="shared" ref="K84:N84" si="63">K83</f>
        <v>3 - Pragas e doenças</v>
      </c>
      <c r="L84" t="str">
        <f t="shared" si="63"/>
        <v>Pragas da soja — parte 1</v>
      </c>
      <c r="M84" t="str">
        <f t="shared" ca="1" si="63"/>
        <v>Roberto Alencar</v>
      </c>
      <c r="N84" t="str">
        <f t="shared" ca="1" si="63"/>
        <v>CONCLUÍDA</v>
      </c>
    </row>
    <row r="85" spans="1:14" x14ac:dyDescent="0.3">
      <c r="A85" t="str">
        <f t="shared" ref="A85:B85" si="64">A84</f>
        <v xml:space="preserve">Produção de Grãos </v>
      </c>
      <c r="B85" t="str">
        <f t="shared" si="64"/>
        <v>PGR14</v>
      </c>
      <c r="C85" t="s">
        <v>17</v>
      </c>
      <c r="D85" s="1">
        <f ca="1">E84</f>
        <v>45242</v>
      </c>
      <c r="E85" s="1">
        <f ca="1">D85+RANDBETWEEN(1,5)</f>
        <v>45247</v>
      </c>
      <c r="F85" s="1">
        <f ca="1">IF(D85&lt;Planilha2!$A$1, D85, "")</f>
        <v>45242</v>
      </c>
      <c r="G85" s="1">
        <f ca="1">IF(E85&lt;Planilha2!$A$1, E85, "")</f>
        <v>45247</v>
      </c>
      <c r="H85" t="str">
        <f ca="1">VLOOKUP(RANDBETWEEN(1, 3), Planilha2!$B$5:$I$32, 6)</f>
        <v>Mariana Alves</v>
      </c>
      <c r="I85" t="s">
        <v>95</v>
      </c>
      <c r="J85">
        <f t="shared" ca="1" si="56"/>
        <v>5</v>
      </c>
      <c r="K85" t="str">
        <f t="shared" ref="K85:N85" si="65">K84</f>
        <v>3 - Pragas e doenças</v>
      </c>
      <c r="L85" t="str">
        <f t="shared" si="65"/>
        <v>Pragas da soja — parte 1</v>
      </c>
      <c r="M85" t="str">
        <f t="shared" ca="1" si="65"/>
        <v>Roberto Alencar</v>
      </c>
      <c r="N85" t="str">
        <f t="shared" ca="1" si="65"/>
        <v>CONCLUÍDA</v>
      </c>
    </row>
    <row r="86" spans="1:14" x14ac:dyDescent="0.3">
      <c r="A86" t="str">
        <f t="shared" ref="A86:B86" si="66">A85</f>
        <v xml:space="preserve">Produção de Grãos </v>
      </c>
      <c r="B86" t="str">
        <f t="shared" si="66"/>
        <v>PGR14</v>
      </c>
      <c r="C86" t="s">
        <v>18</v>
      </c>
      <c r="D86" s="1">
        <f ca="1">E80+RANDBETWEEN(3,14)</f>
        <v>45244</v>
      </c>
      <c r="E86" s="1">
        <f ca="1">D86</f>
        <v>45244</v>
      </c>
      <c r="F86" s="1">
        <f ca="1">IF(D86&lt;Planilha2!$A$1, D86, "")</f>
        <v>45244</v>
      </c>
      <c r="G86" s="1">
        <f ca="1">IF(E86&lt;Planilha2!$A$1, E86, "")</f>
        <v>45244</v>
      </c>
      <c r="H86" t="str">
        <f ca="1">VLOOKUP(RANDBETWEEN(1, 2), Planilha2!$B$5:$I$32, 7)</f>
        <v>Gabriela Lima</v>
      </c>
      <c r="I86" t="s">
        <v>96</v>
      </c>
      <c r="J86">
        <f t="shared" ca="1" si="56"/>
        <v>0</v>
      </c>
      <c r="K86" t="str">
        <f t="shared" ref="K86:N86" si="67">K85</f>
        <v>3 - Pragas e doenças</v>
      </c>
      <c r="L86" t="str">
        <f t="shared" si="67"/>
        <v>Pragas da soja — parte 1</v>
      </c>
      <c r="M86" t="str">
        <f t="shared" ca="1" si="67"/>
        <v>Roberto Alencar</v>
      </c>
      <c r="N86" t="str">
        <f t="shared" ca="1" si="67"/>
        <v>CONCLUÍDA</v>
      </c>
    </row>
    <row r="87" spans="1:14" x14ac:dyDescent="0.3">
      <c r="A87" t="str">
        <f t="shared" ref="A87:B87" si="68">A86</f>
        <v xml:space="preserve">Produção de Grãos </v>
      </c>
      <c r="B87" t="str">
        <f t="shared" si="68"/>
        <v>PGR14</v>
      </c>
      <c r="C87" t="s">
        <v>19</v>
      </c>
      <c r="D87" s="1">
        <f ca="1">E86+RANDBETWEEN(7,21)</f>
        <v>45264</v>
      </c>
      <c r="E87" s="1">
        <f ca="1">D87+RANDBETWEEN(1,3)</f>
        <v>45265</v>
      </c>
      <c r="F87" s="1">
        <f ca="1">IF(D87&lt;Planilha2!$A$1, D87, "")</f>
        <v>45264</v>
      </c>
      <c r="G87" s="1">
        <f ca="1">IF(E87&lt;Planilha2!$A$1, E87, "")</f>
        <v>45265</v>
      </c>
      <c r="H87" t="str">
        <f ca="1">VLOOKUP(RANDBETWEEN(1, 3), Planilha2!$B$5:$I$32, 8)</f>
        <v>Larissa Martins</v>
      </c>
      <c r="I87" t="s">
        <v>94</v>
      </c>
      <c r="J87">
        <f t="shared" ca="1" si="56"/>
        <v>1</v>
      </c>
      <c r="K87" t="str">
        <f t="shared" ref="K87:N87" si="69">K86</f>
        <v>3 - Pragas e doenças</v>
      </c>
      <c r="L87" t="str">
        <f t="shared" si="69"/>
        <v>Pragas da soja — parte 1</v>
      </c>
      <c r="M87" t="str">
        <f t="shared" ca="1" si="69"/>
        <v>Roberto Alencar</v>
      </c>
      <c r="N87" t="str">
        <f t="shared" ca="1" si="69"/>
        <v>CONCLUÍDA</v>
      </c>
    </row>
    <row r="88" spans="1:14" x14ac:dyDescent="0.3">
      <c r="A88" t="str">
        <f t="shared" ref="A88:B88" si="70">A87</f>
        <v xml:space="preserve">Produção de Grãos </v>
      </c>
      <c r="B88" t="str">
        <f t="shared" si="70"/>
        <v>PGR14</v>
      </c>
      <c r="C88" t="s">
        <v>20</v>
      </c>
      <c r="D88" s="1">
        <f ca="1">E87</f>
        <v>45265</v>
      </c>
      <c r="E88" s="1">
        <f ca="1">D88+RANDBETWEEN(1,3)</f>
        <v>45266</v>
      </c>
      <c r="F88" s="1">
        <f ca="1">IF(D88&lt;Planilha2!$A$1, D88, "")</f>
        <v>45265</v>
      </c>
      <c r="G88" s="1">
        <f ca="1">IF(E88&lt;Planilha2!$A$1, E88, "")</f>
        <v>45266</v>
      </c>
      <c r="H88" t="str">
        <f ca="1">H84</f>
        <v>Carlos Pereira</v>
      </c>
      <c r="I88" t="s">
        <v>91</v>
      </c>
      <c r="J88">
        <f t="shared" ca="1" si="56"/>
        <v>1</v>
      </c>
      <c r="K88" t="str">
        <f t="shared" ref="K88:N88" si="71">K87</f>
        <v>3 - Pragas e doenças</v>
      </c>
      <c r="L88" t="str">
        <f t="shared" si="71"/>
        <v>Pragas da soja — parte 1</v>
      </c>
      <c r="M88" t="str">
        <f t="shared" ca="1" si="71"/>
        <v>Roberto Alencar</v>
      </c>
      <c r="N88" t="str">
        <f t="shared" ca="1" si="71"/>
        <v>CONCLUÍDA</v>
      </c>
    </row>
    <row r="89" spans="1:14" x14ac:dyDescent="0.3">
      <c r="A89" t="str">
        <f t="shared" ref="A89:B89" si="72">A88</f>
        <v xml:space="preserve">Produção de Grãos </v>
      </c>
      <c r="B89" t="str">
        <f t="shared" si="72"/>
        <v>PGR14</v>
      </c>
      <c r="C89" t="s">
        <v>21</v>
      </c>
      <c r="D89" s="1">
        <f ca="1">E88</f>
        <v>45266</v>
      </c>
      <c r="E89" s="1">
        <f ca="1">D89+RANDBETWEEN(0,3)</f>
        <v>45266</v>
      </c>
      <c r="F89" s="1">
        <f ca="1">IF(D89&lt;Planilha2!$A$1, D89, "")</f>
        <v>45266</v>
      </c>
      <c r="G89" s="1">
        <f ca="1">IF(E89&lt;Planilha2!$A$1, E89, "")</f>
        <v>45266</v>
      </c>
      <c r="H89" t="str">
        <f ca="1">H87</f>
        <v>Larissa Martins</v>
      </c>
      <c r="I89" t="s">
        <v>94</v>
      </c>
      <c r="J89">
        <f t="shared" ca="1" si="56"/>
        <v>0</v>
      </c>
      <c r="K89" t="str">
        <f t="shared" ref="K89:N89" si="73">K88</f>
        <v>3 - Pragas e doenças</v>
      </c>
      <c r="L89" t="str">
        <f t="shared" si="73"/>
        <v>Pragas da soja — parte 1</v>
      </c>
      <c r="M89" t="str">
        <f t="shared" ca="1" si="73"/>
        <v>Roberto Alencar</v>
      </c>
      <c r="N89" t="str">
        <f t="shared" ca="1" si="73"/>
        <v>CONCLUÍDA</v>
      </c>
    </row>
    <row r="90" spans="1:14" x14ac:dyDescent="0.3">
      <c r="A90" t="str">
        <f t="shared" ref="A90:B90" si="74">A89</f>
        <v xml:space="preserve">Produção de Grãos </v>
      </c>
      <c r="B90" t="str">
        <f t="shared" si="74"/>
        <v>PGR14</v>
      </c>
      <c r="C90" t="s">
        <v>22</v>
      </c>
      <c r="D90" s="1">
        <f ca="1">E89</f>
        <v>45266</v>
      </c>
      <c r="E90" s="1">
        <f ca="1">D90+RANDBETWEEN(0,3)</f>
        <v>45266</v>
      </c>
      <c r="F90" s="1">
        <f ca="1">IF(D90&lt;Planilha2!$A$1, D90, "")</f>
        <v>45266</v>
      </c>
      <c r="G90" s="1">
        <f ca="1">IF(E90&lt;Planilha2!$A$1, E90, "")</f>
        <v>45266</v>
      </c>
      <c r="H90" t="str">
        <f ca="1">H88</f>
        <v>Carlos Pereira</v>
      </c>
      <c r="I90" t="s">
        <v>91</v>
      </c>
      <c r="J90">
        <f t="shared" ca="1" si="56"/>
        <v>0</v>
      </c>
      <c r="K90" t="str">
        <f t="shared" ref="K90:N90" si="75">K89</f>
        <v>3 - Pragas e doenças</v>
      </c>
      <c r="L90" t="str">
        <f t="shared" si="75"/>
        <v>Pragas da soja — parte 1</v>
      </c>
      <c r="M90" t="str">
        <f t="shared" ca="1" si="75"/>
        <v>Roberto Alencar</v>
      </c>
      <c r="N90" t="str">
        <f t="shared" ca="1" si="75"/>
        <v>CONCLUÍDA</v>
      </c>
    </row>
    <row r="91" spans="1:14" x14ac:dyDescent="0.3">
      <c r="A91" t="str">
        <f t="shared" ref="A91:B91" si="76">A90</f>
        <v xml:space="preserve">Produção de Grãos </v>
      </c>
      <c r="B91" t="str">
        <f t="shared" si="76"/>
        <v>PGR14</v>
      </c>
      <c r="C91" t="s">
        <v>23</v>
      </c>
      <c r="D91" s="1">
        <f ca="1">E90</f>
        <v>45266</v>
      </c>
      <c r="E91" s="1">
        <f ca="1">D91+RANDBETWEEN(1,3)</f>
        <v>45267</v>
      </c>
      <c r="F91" s="1">
        <f ca="1">IF(D91&lt;Planilha2!$A$1, D91, "")</f>
        <v>45266</v>
      </c>
      <c r="G91" s="1">
        <f ca="1">IF(E91&lt;Planilha2!$A$1, E91, "")</f>
        <v>45267</v>
      </c>
      <c r="H91" t="str">
        <f ca="1">H85</f>
        <v>Mariana Alves</v>
      </c>
      <c r="I91" t="s">
        <v>95</v>
      </c>
      <c r="J91">
        <f t="shared" ca="1" si="56"/>
        <v>1</v>
      </c>
      <c r="K91" t="str">
        <f t="shared" ref="K91:N91" si="77">K90</f>
        <v>3 - Pragas e doenças</v>
      </c>
      <c r="L91" t="str">
        <f t="shared" si="77"/>
        <v>Pragas da soja — parte 1</v>
      </c>
      <c r="M91" t="str">
        <f t="shared" ca="1" si="77"/>
        <v>Roberto Alencar</v>
      </c>
      <c r="N91" t="str">
        <f t="shared" ca="1" si="77"/>
        <v>CONCLUÍDA</v>
      </c>
    </row>
    <row r="92" spans="1:14" x14ac:dyDescent="0.3">
      <c r="A92" t="str">
        <f t="shared" ref="A92:B92" si="78">A91</f>
        <v xml:space="preserve">Produção de Grãos </v>
      </c>
      <c r="B92" t="str">
        <f t="shared" si="78"/>
        <v>PGR14</v>
      </c>
      <c r="C92" t="s">
        <v>24</v>
      </c>
      <c r="D92" s="1">
        <f ca="1">E91</f>
        <v>45267</v>
      </c>
      <c r="E92" s="1">
        <f ca="1">D92+RANDBETWEEN(0,3)</f>
        <v>45267</v>
      </c>
      <c r="F92" s="1">
        <f ca="1">IF(D92&lt;Planilha2!$A$1, D92, "")</f>
        <v>45267</v>
      </c>
      <c r="G92" s="1">
        <f ca="1">IF(E92&lt;Planilha2!$A$1, E92, "")</f>
        <v>45267</v>
      </c>
      <c r="H92" t="str">
        <f ca="1">H90</f>
        <v>Carlos Pereira</v>
      </c>
      <c r="I92" t="s">
        <v>91</v>
      </c>
      <c r="J92">
        <f t="shared" ca="1" si="56"/>
        <v>0</v>
      </c>
      <c r="K92" t="str">
        <f t="shared" ref="K92:N92" si="79">K91</f>
        <v>3 - Pragas e doenças</v>
      </c>
      <c r="L92" t="str">
        <f t="shared" si="79"/>
        <v>Pragas da soja — parte 1</v>
      </c>
      <c r="M92" t="str">
        <f t="shared" ca="1" si="79"/>
        <v>Roberto Alencar</v>
      </c>
      <c r="N92" t="str">
        <f t="shared" ca="1" si="79"/>
        <v>CONCLUÍDA</v>
      </c>
    </row>
    <row r="93" spans="1:14" x14ac:dyDescent="0.3">
      <c r="A93" t="str">
        <f t="shared" ref="A93" si="80">A92</f>
        <v xml:space="preserve">Produção de Grãos </v>
      </c>
      <c r="B93" t="s">
        <v>239</v>
      </c>
      <c r="C93" t="s">
        <v>12</v>
      </c>
      <c r="D93" s="1">
        <f ca="1">E80+RANDBETWEEN(3, 7)</f>
        <v>45238</v>
      </c>
      <c r="E93" s="1">
        <f ca="1">D93+RANDBETWEEN(7,14)</f>
        <v>45249</v>
      </c>
      <c r="F93" s="1">
        <f ca="1">IF(D93&lt;Planilha2!$A$1, D93, "")</f>
        <v>45238</v>
      </c>
      <c r="G93" s="1">
        <f ca="1">IF(E93&lt;Planilha2!$A$1, E93, "")</f>
        <v>45249</v>
      </c>
      <c r="H93" t="str">
        <f ca="1">H80</f>
        <v>Roberto Alencar</v>
      </c>
      <c r="I93" t="s">
        <v>8</v>
      </c>
      <c r="J93">
        <f ca="1">E93-D93</f>
        <v>11</v>
      </c>
      <c r="K93" t="str">
        <f t="shared" ref="K93:N93" si="81">K92</f>
        <v>3 - Pragas e doenças</v>
      </c>
      <c r="L93" t="s">
        <v>237</v>
      </c>
      <c r="M93" t="str">
        <f ca="1">H93</f>
        <v>Roberto Alencar</v>
      </c>
      <c r="N93" t="str" cm="1">
        <f t="array" aca="1" ref="N93" ca="1">_xlfn.IFS(COUNTBLANK(G93:G105)=13,"PENDENTE", COUNTBLANK(G93:G105)&gt;0,"EM ANDAMENTO", COUNTBLANK(G93:G105)=0,"CONCLUÍDA")</f>
        <v>EM ANDAMENTO</v>
      </c>
    </row>
    <row r="94" spans="1:14" x14ac:dyDescent="0.3">
      <c r="A94" t="str">
        <f t="shared" ref="A94" si="82">A93</f>
        <v xml:space="preserve">Produção de Grãos </v>
      </c>
      <c r="B94" t="str">
        <f>B93</f>
        <v>PGR15</v>
      </c>
      <c r="C94" t="s">
        <v>13</v>
      </c>
      <c r="D94" s="1">
        <f ca="1">E93</f>
        <v>45249</v>
      </c>
      <c r="E94" s="1">
        <f ca="1">D94+RANDBETWEEN(1,4)</f>
        <v>45253</v>
      </c>
      <c r="F94" s="1">
        <f ca="1">IF(D94&lt;Planilha2!$A$1, D94, "")</f>
        <v>45249</v>
      </c>
      <c r="G94" s="1">
        <f ca="1">IF(E94&lt;Planilha2!$A$1, E94, "")</f>
        <v>45253</v>
      </c>
      <c r="H94" t="str">
        <f ca="1">H81</f>
        <v>Carlos Pereira</v>
      </c>
      <c r="I94" t="s">
        <v>91</v>
      </c>
      <c r="J94">
        <f t="shared" ref="J94:J105" ca="1" si="83">E94-D94</f>
        <v>4</v>
      </c>
      <c r="K94" t="str">
        <f t="shared" ref="K94:N94" si="84">K93</f>
        <v>3 - Pragas e doenças</v>
      </c>
      <c r="L94" t="str">
        <f>L93</f>
        <v>Pragas da soja — parte 2</v>
      </c>
      <c r="M94" t="str">
        <f ca="1">M93</f>
        <v>Roberto Alencar</v>
      </c>
      <c r="N94" t="str">
        <f ca="1">N93</f>
        <v>EM ANDAMENTO</v>
      </c>
    </row>
    <row r="95" spans="1:14" x14ac:dyDescent="0.3">
      <c r="A95" t="str">
        <f t="shared" ref="A95:B95" si="85">A94</f>
        <v xml:space="preserve">Produção de Grãos </v>
      </c>
      <c r="B95" t="str">
        <f t="shared" si="85"/>
        <v>PGR15</v>
      </c>
      <c r="C95" t="s">
        <v>14</v>
      </c>
      <c r="D95" s="1">
        <f ca="1">E94</f>
        <v>45253</v>
      </c>
      <c r="E95" s="1">
        <f ca="1">D95+RANDBETWEEN(0,3)</f>
        <v>45253</v>
      </c>
      <c r="F95" s="1">
        <f ca="1">IF(D95&lt;Planilha2!$A$1, D95, "")</f>
        <v>45253</v>
      </c>
      <c r="G95" s="1">
        <f ca="1">IF(E95&lt;Planilha2!$A$1, E95, "")</f>
        <v>45253</v>
      </c>
      <c r="H95" t="str">
        <f ca="1">VLOOKUP(RANDBETWEEN(1, 2), Planilha2!$B$5:$I$32, 4)</f>
        <v>Pedro Rodrigues</v>
      </c>
      <c r="I95" t="s">
        <v>92</v>
      </c>
      <c r="J95">
        <f t="shared" ca="1" si="83"/>
        <v>0</v>
      </c>
      <c r="K95" t="str">
        <f t="shared" ref="K95:N95" si="86">K94</f>
        <v>3 - Pragas e doenças</v>
      </c>
      <c r="L95" t="str">
        <f t="shared" si="86"/>
        <v>Pragas da soja — parte 2</v>
      </c>
      <c r="M95" t="str">
        <f t="shared" ca="1" si="86"/>
        <v>Roberto Alencar</v>
      </c>
      <c r="N95" t="str">
        <f t="shared" ca="1" si="86"/>
        <v>EM ANDAMENTO</v>
      </c>
    </row>
    <row r="96" spans="1:14" x14ac:dyDescent="0.3">
      <c r="A96" t="str">
        <f t="shared" ref="A96:B96" si="87">A95</f>
        <v xml:space="preserve">Produção de Grãos </v>
      </c>
      <c r="B96" t="str">
        <f t="shared" si="87"/>
        <v>PGR15</v>
      </c>
      <c r="C96" t="s">
        <v>15</v>
      </c>
      <c r="D96" s="1">
        <f ca="1">E95</f>
        <v>45253</v>
      </c>
      <c r="E96" s="1">
        <f ca="1">D96+RANDBETWEEN(3,7)</f>
        <v>45259</v>
      </c>
      <c r="F96" s="1">
        <f ca="1">IF(D96&lt;Planilha2!$A$1, D96, "")</f>
        <v>45253</v>
      </c>
      <c r="G96" s="1">
        <f ca="1">IF(E96&lt;Planilha2!$A$1, E96, "")</f>
        <v>45259</v>
      </c>
      <c r="H96" t="str">
        <f ca="1">VLOOKUP(RANDBETWEEN(1, 3), Planilha2!$B$5:$I$32, 5)</f>
        <v>Gustavo Pereira</v>
      </c>
      <c r="I96" t="s">
        <v>93</v>
      </c>
      <c r="J96">
        <f t="shared" ca="1" si="83"/>
        <v>6</v>
      </c>
      <c r="K96" t="str">
        <f t="shared" ref="K96:N96" si="88">K95</f>
        <v>3 - Pragas e doenças</v>
      </c>
      <c r="L96" t="str">
        <f t="shared" si="88"/>
        <v>Pragas da soja — parte 2</v>
      </c>
      <c r="M96" t="str">
        <f t="shared" ca="1" si="88"/>
        <v>Roberto Alencar</v>
      </c>
      <c r="N96" t="str">
        <f t="shared" ca="1" si="88"/>
        <v>EM ANDAMENTO</v>
      </c>
    </row>
    <row r="97" spans="1:14" x14ac:dyDescent="0.3">
      <c r="A97" t="str">
        <f t="shared" ref="A97:B97" si="89">A96</f>
        <v xml:space="preserve">Produção de Grãos </v>
      </c>
      <c r="B97" t="str">
        <f t="shared" si="89"/>
        <v>PGR15</v>
      </c>
      <c r="C97" t="s">
        <v>16</v>
      </c>
      <c r="D97" s="1">
        <f ca="1">E96</f>
        <v>45259</v>
      </c>
      <c r="E97" s="1">
        <f ca="1">D97+RANDBETWEEN(0,3)</f>
        <v>45259</v>
      </c>
      <c r="F97" s="1">
        <f ca="1">IF(D97&lt;Planilha2!$A$1, D97, "")</f>
        <v>45259</v>
      </c>
      <c r="G97" s="1">
        <f ca="1">IF(E97&lt;Planilha2!$A$1, E97, "")</f>
        <v>45259</v>
      </c>
      <c r="H97" t="str">
        <f ca="1">H94</f>
        <v>Carlos Pereira</v>
      </c>
      <c r="I97" t="s">
        <v>91</v>
      </c>
      <c r="J97">
        <f t="shared" ca="1" si="83"/>
        <v>0</v>
      </c>
      <c r="K97" t="str">
        <f t="shared" ref="K97:N97" si="90">K96</f>
        <v>3 - Pragas e doenças</v>
      </c>
      <c r="L97" t="str">
        <f t="shared" si="90"/>
        <v>Pragas da soja — parte 2</v>
      </c>
      <c r="M97" t="str">
        <f t="shared" ca="1" si="90"/>
        <v>Roberto Alencar</v>
      </c>
      <c r="N97" t="str">
        <f t="shared" ca="1" si="90"/>
        <v>EM ANDAMENTO</v>
      </c>
    </row>
    <row r="98" spans="1:14" x14ac:dyDescent="0.3">
      <c r="A98" t="str">
        <f t="shared" ref="A98:B98" si="91">A97</f>
        <v xml:space="preserve">Produção de Grãos </v>
      </c>
      <c r="B98" t="str">
        <f t="shared" si="91"/>
        <v>PGR15</v>
      </c>
      <c r="C98" t="s">
        <v>17</v>
      </c>
      <c r="D98" s="1">
        <f ca="1">E97</f>
        <v>45259</v>
      </c>
      <c r="E98" s="1">
        <f ca="1">D98+RANDBETWEEN(1,5)</f>
        <v>45260</v>
      </c>
      <c r="F98" s="1">
        <f ca="1">IF(D98&lt;Planilha2!$A$1, D98, "")</f>
        <v>45259</v>
      </c>
      <c r="G98" s="1">
        <f ca="1">IF(E98&lt;Planilha2!$A$1, E98, "")</f>
        <v>45260</v>
      </c>
      <c r="H98" t="str">
        <f ca="1">VLOOKUP(RANDBETWEEN(1, 3), Planilha2!$B$5:$I$32, 6)</f>
        <v>Rafael Ferreira</v>
      </c>
      <c r="I98" t="s">
        <v>95</v>
      </c>
      <c r="J98">
        <f t="shared" ca="1" si="83"/>
        <v>1</v>
      </c>
      <c r="K98" t="str">
        <f t="shared" ref="K98:N98" si="92">K97</f>
        <v>3 - Pragas e doenças</v>
      </c>
      <c r="L98" t="str">
        <f t="shared" si="92"/>
        <v>Pragas da soja — parte 2</v>
      </c>
      <c r="M98" t="str">
        <f t="shared" ca="1" si="92"/>
        <v>Roberto Alencar</v>
      </c>
      <c r="N98" t="str">
        <f t="shared" ca="1" si="92"/>
        <v>EM ANDAMENTO</v>
      </c>
    </row>
    <row r="99" spans="1:14" x14ac:dyDescent="0.3">
      <c r="A99" t="str">
        <f t="shared" ref="A99:B99" si="93">A98</f>
        <v xml:space="preserve">Produção de Grãos </v>
      </c>
      <c r="B99" t="str">
        <f t="shared" si="93"/>
        <v>PGR15</v>
      </c>
      <c r="C99" t="s">
        <v>18</v>
      </c>
      <c r="D99" s="1">
        <f ca="1">E93+RANDBETWEEN(3,14)</f>
        <v>45260</v>
      </c>
      <c r="E99" s="1">
        <f ca="1">D99</f>
        <v>45260</v>
      </c>
      <c r="F99" s="1">
        <f ca="1">IF(D99&lt;Planilha2!$A$1, D99, "")</f>
        <v>45260</v>
      </c>
      <c r="G99" s="1">
        <f ca="1">IF(E99&lt;Planilha2!$A$1, E99, "")</f>
        <v>45260</v>
      </c>
      <c r="H99" t="str">
        <f ca="1">VLOOKUP(RANDBETWEEN(1, 2), Planilha2!$B$5:$I$32, 7)</f>
        <v>Gabriela Lima</v>
      </c>
      <c r="I99" t="s">
        <v>96</v>
      </c>
      <c r="J99">
        <f t="shared" ca="1" si="83"/>
        <v>0</v>
      </c>
      <c r="K99" t="str">
        <f t="shared" ref="K99:N99" si="94">K98</f>
        <v>3 - Pragas e doenças</v>
      </c>
      <c r="L99" t="str">
        <f t="shared" si="94"/>
        <v>Pragas da soja — parte 2</v>
      </c>
      <c r="M99" t="str">
        <f t="shared" ca="1" si="94"/>
        <v>Roberto Alencar</v>
      </c>
      <c r="N99" t="str">
        <f t="shared" ca="1" si="94"/>
        <v>EM ANDAMENTO</v>
      </c>
    </row>
    <row r="100" spans="1:14" x14ac:dyDescent="0.3">
      <c r="A100" t="str">
        <f t="shared" ref="A100:B100" si="95">A99</f>
        <v xml:space="preserve">Produção de Grãos </v>
      </c>
      <c r="B100" t="str">
        <f t="shared" si="95"/>
        <v>PGR15</v>
      </c>
      <c r="C100" t="s">
        <v>19</v>
      </c>
      <c r="D100" s="1">
        <f ca="1">E99+RANDBETWEEN(7,21)</f>
        <v>45275</v>
      </c>
      <c r="E100" s="1">
        <f ca="1">D100+RANDBETWEEN(1,3)</f>
        <v>45276</v>
      </c>
      <c r="F100" s="1">
        <f ca="1">IF(D100&lt;Planilha2!$A$1, D100, "")</f>
        <v>45275</v>
      </c>
      <c r="G100" s="1">
        <f ca="1">IF(E100&lt;Planilha2!$A$1, E100, "")</f>
        <v>45276</v>
      </c>
      <c r="H100" t="str">
        <f ca="1">VLOOKUP(RANDBETWEEN(1, 3), Planilha2!$B$5:$I$32, 8)</f>
        <v>Luiza Andrade</v>
      </c>
      <c r="I100" t="s">
        <v>94</v>
      </c>
      <c r="J100">
        <f t="shared" ca="1" si="83"/>
        <v>1</v>
      </c>
      <c r="K100" t="str">
        <f t="shared" ref="K100:N100" si="96">K99</f>
        <v>3 - Pragas e doenças</v>
      </c>
      <c r="L100" t="str">
        <f t="shared" si="96"/>
        <v>Pragas da soja — parte 2</v>
      </c>
      <c r="M100" t="str">
        <f t="shared" ca="1" si="96"/>
        <v>Roberto Alencar</v>
      </c>
      <c r="N100" t="str">
        <f t="shared" ca="1" si="96"/>
        <v>EM ANDAMENTO</v>
      </c>
    </row>
    <row r="101" spans="1:14" x14ac:dyDescent="0.3">
      <c r="A101" t="str">
        <f t="shared" ref="A101:B101" si="97">A100</f>
        <v xml:space="preserve">Produção de Grãos </v>
      </c>
      <c r="B101" t="str">
        <f t="shared" si="97"/>
        <v>PGR15</v>
      </c>
      <c r="C101" t="s">
        <v>20</v>
      </c>
      <c r="D101" s="1">
        <f ca="1">E100</f>
        <v>45276</v>
      </c>
      <c r="E101" s="1">
        <f ca="1">D101+RANDBETWEEN(1,3)</f>
        <v>45277</v>
      </c>
      <c r="F101" s="1">
        <f ca="1">IF(D101&lt;Planilha2!$A$1, D101, "")</f>
        <v>45276</v>
      </c>
      <c r="G101" s="1">
        <f ca="1">IF(E101&lt;Planilha2!$A$1, E101, "")</f>
        <v>45277</v>
      </c>
      <c r="H101" t="str">
        <f ca="1">H97</f>
        <v>Carlos Pereira</v>
      </c>
      <c r="I101" t="s">
        <v>91</v>
      </c>
      <c r="J101">
        <f t="shared" ca="1" si="83"/>
        <v>1</v>
      </c>
      <c r="K101" t="str">
        <f t="shared" ref="K101:N101" si="98">K100</f>
        <v>3 - Pragas e doenças</v>
      </c>
      <c r="L101" t="str">
        <f t="shared" si="98"/>
        <v>Pragas da soja — parte 2</v>
      </c>
      <c r="M101" t="str">
        <f t="shared" ca="1" si="98"/>
        <v>Roberto Alencar</v>
      </c>
      <c r="N101" t="str">
        <f t="shared" ca="1" si="98"/>
        <v>EM ANDAMENTO</v>
      </c>
    </row>
    <row r="102" spans="1:14" x14ac:dyDescent="0.3">
      <c r="A102" t="str">
        <f t="shared" ref="A102:B102" si="99">A101</f>
        <v xml:space="preserve">Produção de Grãos </v>
      </c>
      <c r="B102" t="str">
        <f t="shared" si="99"/>
        <v>PGR15</v>
      </c>
      <c r="C102" t="s">
        <v>21</v>
      </c>
      <c r="D102" s="1">
        <f ca="1">E101</f>
        <v>45277</v>
      </c>
      <c r="E102" s="1">
        <f ca="1">D102+RANDBETWEEN(0,3)</f>
        <v>45279</v>
      </c>
      <c r="F102" s="1">
        <f ca="1">IF(D102&lt;Planilha2!$A$1, D102, "")</f>
        <v>45277</v>
      </c>
      <c r="G102" s="1">
        <f ca="1">IF(E102&lt;Planilha2!$A$1, E102, "")</f>
        <v>45279</v>
      </c>
      <c r="H102" t="str">
        <f ca="1">H100</f>
        <v>Luiza Andrade</v>
      </c>
      <c r="I102" t="s">
        <v>94</v>
      </c>
      <c r="J102">
        <f t="shared" ca="1" si="83"/>
        <v>2</v>
      </c>
      <c r="K102" t="str">
        <f t="shared" ref="K102:N102" si="100">K101</f>
        <v>3 - Pragas e doenças</v>
      </c>
      <c r="L102" t="str">
        <f t="shared" si="100"/>
        <v>Pragas da soja — parte 2</v>
      </c>
      <c r="M102" t="str">
        <f t="shared" ca="1" si="100"/>
        <v>Roberto Alencar</v>
      </c>
      <c r="N102" t="str">
        <f ca="1">N101</f>
        <v>EM ANDAMENTO</v>
      </c>
    </row>
    <row r="103" spans="1:14" x14ac:dyDescent="0.3">
      <c r="A103" t="str">
        <f t="shared" ref="A103:B103" si="101">A102</f>
        <v xml:space="preserve">Produção de Grãos </v>
      </c>
      <c r="B103" t="str">
        <f t="shared" si="101"/>
        <v>PGR15</v>
      </c>
      <c r="C103" t="s">
        <v>22</v>
      </c>
      <c r="D103" s="1">
        <f ca="1">E102</f>
        <v>45279</v>
      </c>
      <c r="E103" s="1">
        <f ca="1">D103+RANDBETWEEN(0,3)</f>
        <v>45279</v>
      </c>
      <c r="F103" s="1">
        <f ca="1">IF(D103&lt;Planilha2!$A$1, D103, "")</f>
        <v>45279</v>
      </c>
      <c r="G103" s="1">
        <f ca="1">IF(E103&lt;Planilha2!$A$1, E103, "")</f>
        <v>45279</v>
      </c>
      <c r="H103" t="str">
        <f ca="1">H101</f>
        <v>Carlos Pereira</v>
      </c>
      <c r="I103" t="s">
        <v>91</v>
      </c>
      <c r="J103">
        <f t="shared" ca="1" si="83"/>
        <v>0</v>
      </c>
      <c r="K103" t="str">
        <f t="shared" ref="K103:N103" si="102">K102</f>
        <v>3 - Pragas e doenças</v>
      </c>
      <c r="L103" t="str">
        <f t="shared" si="102"/>
        <v>Pragas da soja — parte 2</v>
      </c>
      <c r="M103" t="str">
        <f t="shared" ca="1" si="102"/>
        <v>Roberto Alencar</v>
      </c>
      <c r="N103" t="str">
        <f t="shared" ca="1" si="102"/>
        <v>EM ANDAMENTO</v>
      </c>
    </row>
    <row r="104" spans="1:14" x14ac:dyDescent="0.3">
      <c r="A104" t="str">
        <f t="shared" ref="A104:B104" si="103">A103</f>
        <v xml:space="preserve">Produção de Grãos </v>
      </c>
      <c r="B104" t="str">
        <f t="shared" si="103"/>
        <v>PGR15</v>
      </c>
      <c r="C104" t="s">
        <v>23</v>
      </c>
      <c r="D104" s="1">
        <f ca="1">E103</f>
        <v>45279</v>
      </c>
      <c r="E104" s="1">
        <f ca="1">D104+RANDBETWEEN(1,3)</f>
        <v>45280</v>
      </c>
      <c r="F104" s="1">
        <f ca="1">IF(D104&lt;Planilha2!$A$1, D104, "")</f>
        <v>45279</v>
      </c>
      <c r="G104" s="1">
        <f ca="1">IF(E104&lt;Planilha2!$A$1, E104, "")</f>
        <v>45280</v>
      </c>
      <c r="H104" t="str">
        <f ca="1">H98</f>
        <v>Rafael Ferreira</v>
      </c>
      <c r="I104" t="s">
        <v>95</v>
      </c>
      <c r="J104">
        <f t="shared" ca="1" si="83"/>
        <v>1</v>
      </c>
      <c r="K104" t="str">
        <f t="shared" ref="K104:N104" si="104">K103</f>
        <v>3 - Pragas e doenças</v>
      </c>
      <c r="L104" t="str">
        <f t="shared" si="104"/>
        <v>Pragas da soja — parte 2</v>
      </c>
      <c r="M104" t="str">
        <f t="shared" ca="1" si="104"/>
        <v>Roberto Alencar</v>
      </c>
      <c r="N104" t="str">
        <f t="shared" ca="1" si="104"/>
        <v>EM ANDAMENTO</v>
      </c>
    </row>
    <row r="105" spans="1:14" x14ac:dyDescent="0.3">
      <c r="A105" t="str">
        <f t="shared" ref="A105:B105" si="105">A104</f>
        <v xml:space="preserve">Produção de Grãos </v>
      </c>
      <c r="B105" t="str">
        <f t="shared" si="105"/>
        <v>PGR15</v>
      </c>
      <c r="C105" t="s">
        <v>24</v>
      </c>
      <c r="D105" s="1">
        <f ca="1">E104</f>
        <v>45280</v>
      </c>
      <c r="E105" s="1">
        <f ca="1">D105+RANDBETWEEN(0,3)</f>
        <v>45283</v>
      </c>
      <c r="F105" s="1">
        <f ca="1">IF(D105&lt;Planilha2!$A$1, D105, "")</f>
        <v>45280</v>
      </c>
      <c r="G105" s="1" t="str">
        <f ca="1">IF(E105&lt;Planilha2!$A$1, E105, "")</f>
        <v/>
      </c>
      <c r="H105" t="str">
        <f ca="1">H103</f>
        <v>Carlos Pereira</v>
      </c>
      <c r="I105" t="s">
        <v>91</v>
      </c>
      <c r="J105">
        <f t="shared" ca="1" si="83"/>
        <v>3</v>
      </c>
      <c r="K105" t="str">
        <f t="shared" ref="K105:N105" si="106">K104</f>
        <v>3 - Pragas e doenças</v>
      </c>
      <c r="L105" t="str">
        <f t="shared" si="106"/>
        <v>Pragas da soja — parte 2</v>
      </c>
      <c r="M105" t="str">
        <f t="shared" ca="1" si="106"/>
        <v>Roberto Alencar</v>
      </c>
      <c r="N105" t="str">
        <f t="shared" ca="1" si="106"/>
        <v>EM ANDAMENTO</v>
      </c>
    </row>
    <row r="106" spans="1:14" x14ac:dyDescent="0.3">
      <c r="A106" t="str">
        <f t="shared" ref="A106" si="107">A105</f>
        <v xml:space="preserve">Produção de Grãos </v>
      </c>
      <c r="B106" t="s">
        <v>240</v>
      </c>
      <c r="C106" t="s">
        <v>12</v>
      </c>
      <c r="D106" s="1">
        <f ca="1">E93+RANDBETWEEN(3, 7)</f>
        <v>45253</v>
      </c>
      <c r="E106" s="1">
        <f ca="1">D106+RANDBETWEEN(7,14)</f>
        <v>45261</v>
      </c>
      <c r="F106" s="1">
        <f ca="1">IF(D106&lt;Planilha2!$A$1, D106, "")</f>
        <v>45253</v>
      </c>
      <c r="G106" s="1">
        <f ca="1">IF(E106&lt;Planilha2!$A$1, E106, "")</f>
        <v>45261</v>
      </c>
      <c r="H106" t="str">
        <f ca="1">H93</f>
        <v>Roberto Alencar</v>
      </c>
      <c r="I106" t="s">
        <v>8</v>
      </c>
      <c r="J106">
        <f ca="1">E106-D106</f>
        <v>8</v>
      </c>
      <c r="K106" t="str">
        <f t="shared" ref="K106:N106" si="108">K105</f>
        <v>3 - Pragas e doenças</v>
      </c>
      <c r="L106" t="s">
        <v>238</v>
      </c>
      <c r="M106" t="str">
        <f ca="1">H106</f>
        <v>Roberto Alencar</v>
      </c>
      <c r="N106" t="str" cm="1">
        <f t="array" aca="1" ref="N106" ca="1">_xlfn.IFS(COUNTBLANK(G106:G118)=13,"PENDENTE", COUNTBLANK(G106:G118)&gt;0,"EM ANDAMENTO", COUNTBLANK(G106:G118)=0,"CONCLUÍDA")</f>
        <v>EM ANDAMENTO</v>
      </c>
    </row>
    <row r="107" spans="1:14" x14ac:dyDescent="0.3">
      <c r="A107" t="str">
        <f t="shared" ref="A107" si="109">A106</f>
        <v xml:space="preserve">Produção de Grãos </v>
      </c>
      <c r="B107" t="str">
        <f>B106</f>
        <v>PGR16</v>
      </c>
      <c r="C107" t="s">
        <v>13</v>
      </c>
      <c r="D107" s="1">
        <f ca="1">E106</f>
        <v>45261</v>
      </c>
      <c r="E107" s="1">
        <f ca="1">D107+RANDBETWEEN(1,4)</f>
        <v>45263</v>
      </c>
      <c r="F107" s="1">
        <f ca="1">IF(D107&lt;Planilha2!$A$1, D107, "")</f>
        <v>45261</v>
      </c>
      <c r="G107" s="1">
        <f ca="1">IF(E107&lt;Planilha2!$A$1, E107, "")</f>
        <v>45263</v>
      </c>
      <c r="H107" t="str">
        <f ca="1">H94</f>
        <v>Carlos Pereira</v>
      </c>
      <c r="I107" t="s">
        <v>91</v>
      </c>
      <c r="J107">
        <f t="shared" ref="J107:J118" ca="1" si="110">E107-D107</f>
        <v>2</v>
      </c>
      <c r="K107" t="str">
        <f t="shared" ref="K107:N107" si="111">K106</f>
        <v>3 - Pragas e doenças</v>
      </c>
      <c r="L107" t="str">
        <f>L106</f>
        <v>Pragas do milho — parte 1</v>
      </c>
      <c r="M107" t="str">
        <f ca="1">M106</f>
        <v>Roberto Alencar</v>
      </c>
      <c r="N107" t="str">
        <f ca="1">N106</f>
        <v>EM ANDAMENTO</v>
      </c>
    </row>
    <row r="108" spans="1:14" x14ac:dyDescent="0.3">
      <c r="A108" t="str">
        <f t="shared" ref="A108:B108" si="112">A107</f>
        <v xml:space="preserve">Produção de Grãos </v>
      </c>
      <c r="B108" t="str">
        <f t="shared" si="112"/>
        <v>PGR16</v>
      </c>
      <c r="C108" t="s">
        <v>14</v>
      </c>
      <c r="D108" s="1">
        <f ca="1">E107</f>
        <v>45263</v>
      </c>
      <c r="E108" s="1">
        <f ca="1">D108+RANDBETWEEN(0,3)</f>
        <v>45266</v>
      </c>
      <c r="F108" s="1">
        <f ca="1">IF(D108&lt;Planilha2!$A$1, D108, "")</f>
        <v>45263</v>
      </c>
      <c r="G108" s="1">
        <f ca="1">IF(E108&lt;Planilha2!$A$1, E108, "")</f>
        <v>45266</v>
      </c>
      <c r="H108" t="str">
        <f ca="1">VLOOKUP(RANDBETWEEN(1, 2), Planilha2!$B$5:$I$32, 4)</f>
        <v>Ana Souza</v>
      </c>
      <c r="I108" t="s">
        <v>92</v>
      </c>
      <c r="J108">
        <f t="shared" ca="1" si="110"/>
        <v>3</v>
      </c>
      <c r="K108" t="str">
        <f t="shared" ref="K108:N108" si="113">K107</f>
        <v>3 - Pragas e doenças</v>
      </c>
      <c r="L108" t="str">
        <f t="shared" si="113"/>
        <v>Pragas do milho — parte 1</v>
      </c>
      <c r="M108" t="str">
        <f t="shared" ca="1" si="113"/>
        <v>Roberto Alencar</v>
      </c>
      <c r="N108" t="str">
        <f t="shared" ca="1" si="113"/>
        <v>EM ANDAMENTO</v>
      </c>
    </row>
    <row r="109" spans="1:14" x14ac:dyDescent="0.3">
      <c r="A109" t="str">
        <f t="shared" ref="A109:B109" si="114">A108</f>
        <v xml:space="preserve">Produção de Grãos </v>
      </c>
      <c r="B109" t="str">
        <f t="shared" si="114"/>
        <v>PGR16</v>
      </c>
      <c r="C109" t="s">
        <v>15</v>
      </c>
      <c r="D109" s="1">
        <f ca="1">E108</f>
        <v>45266</v>
      </c>
      <c r="E109" s="1">
        <f ca="1">D109+RANDBETWEEN(3,7)</f>
        <v>45272</v>
      </c>
      <c r="F109" s="1">
        <f ca="1">IF(D109&lt;Planilha2!$A$1, D109, "")</f>
        <v>45266</v>
      </c>
      <c r="G109" s="1">
        <f ca="1">IF(E109&lt;Planilha2!$A$1, E109, "")</f>
        <v>45272</v>
      </c>
      <c r="H109" t="str">
        <f ca="1">VLOOKUP(RANDBETWEEN(1, 3), Planilha2!$B$5:$I$32, 5)</f>
        <v>Gustavo Pereira</v>
      </c>
      <c r="I109" t="s">
        <v>93</v>
      </c>
      <c r="J109">
        <f t="shared" ca="1" si="110"/>
        <v>6</v>
      </c>
      <c r="K109" t="str">
        <f t="shared" ref="K109:N109" si="115">K108</f>
        <v>3 - Pragas e doenças</v>
      </c>
      <c r="L109" t="str">
        <f t="shared" si="115"/>
        <v>Pragas do milho — parte 1</v>
      </c>
      <c r="M109" t="str">
        <f t="shared" ca="1" si="115"/>
        <v>Roberto Alencar</v>
      </c>
      <c r="N109" t="str">
        <f t="shared" ca="1" si="115"/>
        <v>EM ANDAMENTO</v>
      </c>
    </row>
    <row r="110" spans="1:14" x14ac:dyDescent="0.3">
      <c r="A110" t="str">
        <f t="shared" ref="A110:B110" si="116">A109</f>
        <v xml:space="preserve">Produção de Grãos </v>
      </c>
      <c r="B110" t="str">
        <f t="shared" si="116"/>
        <v>PGR16</v>
      </c>
      <c r="C110" t="s">
        <v>16</v>
      </c>
      <c r="D110" s="1">
        <f ca="1">E109</f>
        <v>45272</v>
      </c>
      <c r="E110" s="1">
        <f ca="1">D110+RANDBETWEEN(0,3)</f>
        <v>45273</v>
      </c>
      <c r="F110" s="1">
        <f ca="1">IF(D110&lt;Planilha2!$A$1, D110, "")</f>
        <v>45272</v>
      </c>
      <c r="G110" s="1">
        <f ca="1">IF(E110&lt;Planilha2!$A$1, E110, "")</f>
        <v>45273</v>
      </c>
      <c r="H110" t="str">
        <f ca="1">H107</f>
        <v>Carlos Pereira</v>
      </c>
      <c r="I110" t="s">
        <v>91</v>
      </c>
      <c r="J110">
        <f t="shared" ca="1" si="110"/>
        <v>1</v>
      </c>
      <c r="K110" t="str">
        <f t="shared" ref="K110:N110" si="117">K109</f>
        <v>3 - Pragas e doenças</v>
      </c>
      <c r="L110" t="str">
        <f t="shared" si="117"/>
        <v>Pragas do milho — parte 1</v>
      </c>
      <c r="M110" t="str">
        <f t="shared" ca="1" si="117"/>
        <v>Roberto Alencar</v>
      </c>
      <c r="N110" t="str">
        <f t="shared" ca="1" si="117"/>
        <v>EM ANDAMENTO</v>
      </c>
    </row>
    <row r="111" spans="1:14" x14ac:dyDescent="0.3">
      <c r="A111" t="str">
        <f t="shared" ref="A111:B111" si="118">A110</f>
        <v xml:space="preserve">Produção de Grãos </v>
      </c>
      <c r="B111" t="str">
        <f t="shared" si="118"/>
        <v>PGR16</v>
      </c>
      <c r="C111" t="s">
        <v>17</v>
      </c>
      <c r="D111" s="1">
        <f ca="1">E110</f>
        <v>45273</v>
      </c>
      <c r="E111" s="1">
        <f ca="1">D111+RANDBETWEEN(1,5)</f>
        <v>45275</v>
      </c>
      <c r="F111" s="1">
        <f ca="1">IF(D111&lt;Planilha2!$A$1, D111, "")</f>
        <v>45273</v>
      </c>
      <c r="G111" s="1">
        <f ca="1">IF(E111&lt;Planilha2!$A$1, E111, "")</f>
        <v>45275</v>
      </c>
      <c r="H111" t="str">
        <f ca="1">VLOOKUP(RANDBETWEEN(1, 3), Planilha2!$B$5:$I$32, 6)</f>
        <v>Rafael Ferreira</v>
      </c>
      <c r="I111" t="s">
        <v>95</v>
      </c>
      <c r="J111">
        <f t="shared" ca="1" si="110"/>
        <v>2</v>
      </c>
      <c r="K111" t="str">
        <f t="shared" ref="K111:N111" si="119">K110</f>
        <v>3 - Pragas e doenças</v>
      </c>
      <c r="L111" t="str">
        <f t="shared" si="119"/>
        <v>Pragas do milho — parte 1</v>
      </c>
      <c r="M111" t="str">
        <f t="shared" ca="1" si="119"/>
        <v>Roberto Alencar</v>
      </c>
      <c r="N111" t="str">
        <f t="shared" ca="1" si="119"/>
        <v>EM ANDAMENTO</v>
      </c>
    </row>
    <row r="112" spans="1:14" x14ac:dyDescent="0.3">
      <c r="A112" t="str">
        <f t="shared" ref="A112:B112" si="120">A111</f>
        <v xml:space="preserve">Produção de Grãos </v>
      </c>
      <c r="B112" t="str">
        <f t="shared" si="120"/>
        <v>PGR16</v>
      </c>
      <c r="C112" t="s">
        <v>18</v>
      </c>
      <c r="D112" s="1">
        <f ca="1">E106+RANDBETWEEN(3,14)</f>
        <v>45269</v>
      </c>
      <c r="E112" s="1">
        <f ca="1">D112</f>
        <v>45269</v>
      </c>
      <c r="F112" s="1">
        <f ca="1">IF(D112&lt;Planilha2!$A$1, D112, "")</f>
        <v>45269</v>
      </c>
      <c r="G112" s="1">
        <f ca="1">IF(E112&lt;Planilha2!$A$1, E112, "")</f>
        <v>45269</v>
      </c>
      <c r="H112" t="str">
        <f ca="1">VLOOKUP(RANDBETWEEN(1, 2), Planilha2!$B$5:$I$32, 7)</f>
        <v>Felipe Ribeiro</v>
      </c>
      <c r="I112" t="s">
        <v>96</v>
      </c>
      <c r="J112">
        <f t="shared" ca="1" si="110"/>
        <v>0</v>
      </c>
      <c r="K112" t="str">
        <f t="shared" ref="K112:N112" si="121">K111</f>
        <v>3 - Pragas e doenças</v>
      </c>
      <c r="L112" t="str">
        <f t="shared" si="121"/>
        <v>Pragas do milho — parte 1</v>
      </c>
      <c r="M112" t="str">
        <f t="shared" ca="1" si="121"/>
        <v>Roberto Alencar</v>
      </c>
      <c r="N112" t="str">
        <f t="shared" ca="1" si="121"/>
        <v>EM ANDAMENTO</v>
      </c>
    </row>
    <row r="113" spans="1:14" x14ac:dyDescent="0.3">
      <c r="A113" t="str">
        <f t="shared" ref="A113:B113" si="122">A112</f>
        <v xml:space="preserve">Produção de Grãos </v>
      </c>
      <c r="B113" t="str">
        <f t="shared" si="122"/>
        <v>PGR16</v>
      </c>
      <c r="C113" t="s">
        <v>19</v>
      </c>
      <c r="D113" s="1">
        <f ca="1">E112+RANDBETWEEN(7,21)</f>
        <v>45282</v>
      </c>
      <c r="E113" s="1">
        <f ca="1">D113+RANDBETWEEN(1,3)</f>
        <v>45285</v>
      </c>
      <c r="F113" s="1" t="str">
        <f ca="1">IF(D113&lt;Planilha2!$A$1, D113, "")</f>
        <v/>
      </c>
      <c r="G113" s="1" t="str">
        <f ca="1">IF(E113&lt;Planilha2!$A$1, E113, "")</f>
        <v/>
      </c>
      <c r="H113" t="str">
        <f ca="1">VLOOKUP(RANDBETWEEN(1, 3), Planilha2!$B$5:$I$32, 8)</f>
        <v>Luiza Andrade</v>
      </c>
      <c r="I113" t="s">
        <v>94</v>
      </c>
      <c r="J113">
        <f t="shared" ca="1" si="110"/>
        <v>3</v>
      </c>
      <c r="K113" t="str">
        <f t="shared" ref="K113:N113" si="123">K112</f>
        <v>3 - Pragas e doenças</v>
      </c>
      <c r="L113" t="str">
        <f t="shared" si="123"/>
        <v>Pragas do milho — parte 1</v>
      </c>
      <c r="M113" t="str">
        <f t="shared" ca="1" si="123"/>
        <v>Roberto Alencar</v>
      </c>
      <c r="N113" t="str">
        <f t="shared" ca="1" si="123"/>
        <v>EM ANDAMENTO</v>
      </c>
    </row>
    <row r="114" spans="1:14" x14ac:dyDescent="0.3">
      <c r="A114" t="str">
        <f t="shared" ref="A114:B114" si="124">A113</f>
        <v xml:space="preserve">Produção de Grãos </v>
      </c>
      <c r="B114" t="str">
        <f t="shared" si="124"/>
        <v>PGR16</v>
      </c>
      <c r="C114" t="s">
        <v>20</v>
      </c>
      <c r="D114" s="1">
        <f ca="1">E113</f>
        <v>45285</v>
      </c>
      <c r="E114" s="1">
        <f ca="1">D114+RANDBETWEEN(1,3)</f>
        <v>45286</v>
      </c>
      <c r="F114" s="1" t="str">
        <f ca="1">IF(D114&lt;Planilha2!$A$1, D114, "")</f>
        <v/>
      </c>
      <c r="G114" s="1" t="str">
        <f ca="1">IF(E114&lt;Planilha2!$A$1, E114, "")</f>
        <v/>
      </c>
      <c r="H114" t="str">
        <f ca="1">H110</f>
        <v>Carlos Pereira</v>
      </c>
      <c r="I114" t="s">
        <v>91</v>
      </c>
      <c r="J114">
        <f t="shared" ca="1" si="110"/>
        <v>1</v>
      </c>
      <c r="K114" t="str">
        <f t="shared" ref="K114:N114" si="125">K113</f>
        <v>3 - Pragas e doenças</v>
      </c>
      <c r="L114" t="str">
        <f t="shared" si="125"/>
        <v>Pragas do milho — parte 1</v>
      </c>
      <c r="M114" t="str">
        <f t="shared" ca="1" si="125"/>
        <v>Roberto Alencar</v>
      </c>
      <c r="N114" t="str">
        <f t="shared" ca="1" si="125"/>
        <v>EM ANDAMENTO</v>
      </c>
    </row>
    <row r="115" spans="1:14" x14ac:dyDescent="0.3">
      <c r="A115" t="str">
        <f t="shared" ref="A115:B115" si="126">A114</f>
        <v xml:space="preserve">Produção de Grãos </v>
      </c>
      <c r="B115" t="str">
        <f t="shared" si="126"/>
        <v>PGR16</v>
      </c>
      <c r="C115" t="s">
        <v>21</v>
      </c>
      <c r="D115" s="1">
        <f ca="1">E114</f>
        <v>45286</v>
      </c>
      <c r="E115" s="1">
        <f ca="1">D115+RANDBETWEEN(0,3)</f>
        <v>45288</v>
      </c>
      <c r="F115" s="1" t="str">
        <f ca="1">IF(D115&lt;Planilha2!$A$1, D115, "")</f>
        <v/>
      </c>
      <c r="G115" s="1" t="str">
        <f ca="1">IF(E115&lt;Planilha2!$A$1, E115, "")</f>
        <v/>
      </c>
      <c r="H115" t="str">
        <f ca="1">H113</f>
        <v>Luiza Andrade</v>
      </c>
      <c r="I115" t="s">
        <v>94</v>
      </c>
      <c r="J115">
        <f t="shared" ca="1" si="110"/>
        <v>2</v>
      </c>
      <c r="K115" t="str">
        <f t="shared" ref="K115:N115" si="127">K114</f>
        <v>3 - Pragas e doenças</v>
      </c>
      <c r="L115" t="str">
        <f t="shared" si="127"/>
        <v>Pragas do milho — parte 1</v>
      </c>
      <c r="M115" t="str">
        <f t="shared" ca="1" si="127"/>
        <v>Roberto Alencar</v>
      </c>
      <c r="N115" t="str">
        <f t="shared" ca="1" si="127"/>
        <v>EM ANDAMENTO</v>
      </c>
    </row>
    <row r="116" spans="1:14" x14ac:dyDescent="0.3">
      <c r="A116" t="str">
        <f t="shared" ref="A116:B116" si="128">A115</f>
        <v xml:space="preserve">Produção de Grãos </v>
      </c>
      <c r="B116" t="str">
        <f t="shared" si="128"/>
        <v>PGR16</v>
      </c>
      <c r="C116" t="s">
        <v>22</v>
      </c>
      <c r="D116" s="1">
        <f ca="1">E115</f>
        <v>45288</v>
      </c>
      <c r="E116" s="1">
        <f ca="1">D116+RANDBETWEEN(0,3)</f>
        <v>45291</v>
      </c>
      <c r="F116" s="1" t="str">
        <f ca="1">IF(D116&lt;Planilha2!$A$1, D116, "")</f>
        <v/>
      </c>
      <c r="G116" s="1" t="str">
        <f ca="1">IF(E116&lt;Planilha2!$A$1, E116, "")</f>
        <v/>
      </c>
      <c r="H116" t="str">
        <f ca="1">H114</f>
        <v>Carlos Pereira</v>
      </c>
      <c r="I116" t="s">
        <v>91</v>
      </c>
      <c r="J116">
        <f t="shared" ca="1" si="110"/>
        <v>3</v>
      </c>
      <c r="K116" t="str">
        <f t="shared" ref="K116:N116" si="129">K115</f>
        <v>3 - Pragas e doenças</v>
      </c>
      <c r="L116" t="str">
        <f t="shared" si="129"/>
        <v>Pragas do milho — parte 1</v>
      </c>
      <c r="M116" t="str">
        <f t="shared" ca="1" si="129"/>
        <v>Roberto Alencar</v>
      </c>
      <c r="N116" t="str">
        <f t="shared" ca="1" si="129"/>
        <v>EM ANDAMENTO</v>
      </c>
    </row>
    <row r="117" spans="1:14" x14ac:dyDescent="0.3">
      <c r="A117" t="str">
        <f t="shared" ref="A117:B117" si="130">A116</f>
        <v xml:space="preserve">Produção de Grãos </v>
      </c>
      <c r="B117" t="str">
        <f t="shared" si="130"/>
        <v>PGR16</v>
      </c>
      <c r="C117" t="s">
        <v>23</v>
      </c>
      <c r="D117" s="1">
        <f ca="1">E116</f>
        <v>45291</v>
      </c>
      <c r="E117" s="1">
        <f ca="1">D117+RANDBETWEEN(1,3)</f>
        <v>45292</v>
      </c>
      <c r="F117" s="1" t="str">
        <f ca="1">IF(D117&lt;Planilha2!$A$1, D117, "")</f>
        <v/>
      </c>
      <c r="G117" s="1" t="str">
        <f ca="1">IF(E117&lt;Planilha2!$A$1, E117, "")</f>
        <v/>
      </c>
      <c r="H117" t="str">
        <f ca="1">H111</f>
        <v>Rafael Ferreira</v>
      </c>
      <c r="I117" t="s">
        <v>95</v>
      </c>
      <c r="J117">
        <f t="shared" ca="1" si="110"/>
        <v>1</v>
      </c>
      <c r="K117" t="str">
        <f t="shared" ref="K117:N117" si="131">K116</f>
        <v>3 - Pragas e doenças</v>
      </c>
      <c r="L117" t="str">
        <f t="shared" si="131"/>
        <v>Pragas do milho — parte 1</v>
      </c>
      <c r="M117" t="str">
        <f t="shared" ca="1" si="131"/>
        <v>Roberto Alencar</v>
      </c>
      <c r="N117" t="str">
        <f t="shared" ca="1" si="131"/>
        <v>EM ANDAMENTO</v>
      </c>
    </row>
    <row r="118" spans="1:14" x14ac:dyDescent="0.3">
      <c r="A118" t="str">
        <f t="shared" ref="A118:B118" si="132">A117</f>
        <v xml:space="preserve">Produção de Grãos </v>
      </c>
      <c r="B118" t="str">
        <f t="shared" si="132"/>
        <v>PGR16</v>
      </c>
      <c r="C118" t="s">
        <v>24</v>
      </c>
      <c r="D118" s="1">
        <f ca="1">E117</f>
        <v>45292</v>
      </c>
      <c r="E118" s="1">
        <f ca="1">D118+RANDBETWEEN(0,3)</f>
        <v>45293</v>
      </c>
      <c r="F118" s="1" t="str">
        <f ca="1">IF(D118&lt;Planilha2!$A$1, D118, "")</f>
        <v/>
      </c>
      <c r="G118" s="1" t="str">
        <f ca="1">IF(E118&lt;Planilha2!$A$1, E118, "")</f>
        <v/>
      </c>
      <c r="H118" t="str">
        <f ca="1">H116</f>
        <v>Carlos Pereira</v>
      </c>
      <c r="I118" t="s">
        <v>91</v>
      </c>
      <c r="J118">
        <f t="shared" ca="1" si="110"/>
        <v>1</v>
      </c>
      <c r="K118" t="str">
        <f t="shared" ref="K118:N118" si="133">K117</f>
        <v>3 - Pragas e doenças</v>
      </c>
      <c r="L118" t="str">
        <f t="shared" si="133"/>
        <v>Pragas do milho — parte 1</v>
      </c>
      <c r="M118" t="str">
        <f t="shared" ca="1" si="133"/>
        <v>Roberto Alencar</v>
      </c>
      <c r="N118" t="str">
        <f t="shared" ca="1" si="133"/>
        <v>EM ANDAMENTO</v>
      </c>
    </row>
    <row r="119" spans="1:14" x14ac:dyDescent="0.3">
      <c r="A119" t="str">
        <f t="shared" ref="A119" si="134">A118</f>
        <v xml:space="preserve">Produção de Grãos </v>
      </c>
      <c r="B119" t="s">
        <v>242</v>
      </c>
      <c r="C119" t="s">
        <v>12</v>
      </c>
      <c r="D119" s="1">
        <f ca="1">E106+RANDBETWEEN(3, 7)</f>
        <v>45267</v>
      </c>
      <c r="E119" s="1">
        <f ca="1">D119+RANDBETWEEN(7,14)</f>
        <v>45276</v>
      </c>
      <c r="F119" s="1">
        <f ca="1">IF(D119&lt;Planilha2!$A$1, D119, "")</f>
        <v>45267</v>
      </c>
      <c r="G119" s="1">
        <f ca="1">IF(E119&lt;Planilha2!$A$1, E119, "")</f>
        <v>45276</v>
      </c>
      <c r="H119" t="str">
        <f ca="1">H106</f>
        <v>Roberto Alencar</v>
      </c>
      <c r="I119" t="s">
        <v>8</v>
      </c>
      <c r="J119">
        <f ca="1">E119-D119</f>
        <v>9</v>
      </c>
      <c r="K119" t="str">
        <f t="shared" ref="K119:N119" si="135">K118</f>
        <v>3 - Pragas e doenças</v>
      </c>
      <c r="L119" t="s">
        <v>241</v>
      </c>
      <c r="M119" t="str">
        <f ca="1">H119</f>
        <v>Roberto Alencar</v>
      </c>
      <c r="N119" t="str" cm="1">
        <f t="array" aca="1" ref="N119" ca="1">_xlfn.IFS(COUNTBLANK(G119:G131)=13,"PENDENTE", COUNTBLANK(G119:G131)&gt;0,"EM ANDAMENTO", COUNTBLANK(G119:G131)=0,"CONCLUÍDA")</f>
        <v>EM ANDAMENTO</v>
      </c>
    </row>
    <row r="120" spans="1:14" x14ac:dyDescent="0.3">
      <c r="A120" t="str">
        <f t="shared" ref="A120" si="136">A119</f>
        <v xml:space="preserve">Produção de Grãos </v>
      </c>
      <c r="B120" t="str">
        <f>B119</f>
        <v>PGR17</v>
      </c>
      <c r="C120" t="s">
        <v>13</v>
      </c>
      <c r="D120" s="1">
        <f ca="1">E119</f>
        <v>45276</v>
      </c>
      <c r="E120" s="1">
        <f ca="1">D120+RANDBETWEEN(1,4)</f>
        <v>45279</v>
      </c>
      <c r="F120" s="1">
        <f ca="1">IF(D120&lt;Planilha2!$A$1, D120, "")</f>
        <v>45276</v>
      </c>
      <c r="G120" s="1">
        <f ca="1">IF(E120&lt;Planilha2!$A$1, E120, "")</f>
        <v>45279</v>
      </c>
      <c r="H120" t="str">
        <f ca="1">H107</f>
        <v>Carlos Pereira</v>
      </c>
      <c r="I120" t="s">
        <v>91</v>
      </c>
      <c r="J120">
        <f t="shared" ref="J120:J131" ca="1" si="137">E120-D120</f>
        <v>3</v>
      </c>
      <c r="K120" t="str">
        <f t="shared" ref="K120:N120" si="138">K119</f>
        <v>3 - Pragas e doenças</v>
      </c>
      <c r="L120" t="str">
        <f>L119</f>
        <v>Pragas do milho — parte 2</v>
      </c>
      <c r="M120" t="str">
        <f ca="1">M119</f>
        <v>Roberto Alencar</v>
      </c>
      <c r="N120" t="str">
        <f ca="1">N119</f>
        <v>EM ANDAMENTO</v>
      </c>
    </row>
    <row r="121" spans="1:14" x14ac:dyDescent="0.3">
      <c r="A121" t="str">
        <f t="shared" ref="A121:B121" si="139">A120</f>
        <v xml:space="preserve">Produção de Grãos </v>
      </c>
      <c r="B121" t="str">
        <f t="shared" si="139"/>
        <v>PGR17</v>
      </c>
      <c r="C121" t="s">
        <v>14</v>
      </c>
      <c r="D121" s="1">
        <f ca="1">E120</f>
        <v>45279</v>
      </c>
      <c r="E121" s="1">
        <f ca="1">D121+RANDBETWEEN(0,3)</f>
        <v>45281</v>
      </c>
      <c r="F121" s="1">
        <f ca="1">IF(D121&lt;Planilha2!$A$1, D121, "")</f>
        <v>45279</v>
      </c>
      <c r="G121" s="1">
        <f ca="1">IF(E121&lt;Planilha2!$A$1, E121, "")</f>
        <v>45281</v>
      </c>
      <c r="H121" t="str">
        <f ca="1">VLOOKUP(RANDBETWEEN(1, 2), Planilha2!$B$5:$I$32, 4)</f>
        <v>Ana Souza</v>
      </c>
      <c r="I121" t="s">
        <v>92</v>
      </c>
      <c r="J121">
        <f t="shared" ca="1" si="137"/>
        <v>2</v>
      </c>
      <c r="K121" t="str">
        <f t="shared" ref="K121:N121" si="140">K120</f>
        <v>3 - Pragas e doenças</v>
      </c>
      <c r="L121" t="str">
        <f t="shared" si="140"/>
        <v>Pragas do milho — parte 2</v>
      </c>
      <c r="M121" t="str">
        <f t="shared" ca="1" si="140"/>
        <v>Roberto Alencar</v>
      </c>
      <c r="N121" t="str">
        <f t="shared" ca="1" si="140"/>
        <v>EM ANDAMENTO</v>
      </c>
    </row>
    <row r="122" spans="1:14" x14ac:dyDescent="0.3">
      <c r="A122" t="str">
        <f t="shared" ref="A122:B122" si="141">A121</f>
        <v xml:space="preserve">Produção de Grãos </v>
      </c>
      <c r="B122" t="str">
        <f t="shared" si="141"/>
        <v>PGR17</v>
      </c>
      <c r="C122" t="s">
        <v>15</v>
      </c>
      <c r="D122" s="1">
        <f ca="1">E121</f>
        <v>45281</v>
      </c>
      <c r="E122" s="1">
        <f ca="1">D122+RANDBETWEEN(3,7)</f>
        <v>45284</v>
      </c>
      <c r="F122" s="1">
        <f ca="1">IF(D122&lt;Planilha2!$A$1, D122, "")</f>
        <v>45281</v>
      </c>
      <c r="G122" s="1" t="str">
        <f ca="1">IF(E122&lt;Planilha2!$A$1, E122, "")</f>
        <v/>
      </c>
      <c r="H122" t="str">
        <f ca="1">VLOOKUP(RANDBETWEEN(1, 3), Planilha2!$B$5:$I$32, 5)</f>
        <v>Fernanda Almeida</v>
      </c>
      <c r="I122" t="s">
        <v>93</v>
      </c>
      <c r="J122">
        <f t="shared" ca="1" si="137"/>
        <v>3</v>
      </c>
      <c r="K122" t="str">
        <f t="shared" ref="K122:N122" si="142">K121</f>
        <v>3 - Pragas e doenças</v>
      </c>
      <c r="L122" t="str">
        <f t="shared" si="142"/>
        <v>Pragas do milho — parte 2</v>
      </c>
      <c r="M122" t="str">
        <f t="shared" ca="1" si="142"/>
        <v>Roberto Alencar</v>
      </c>
      <c r="N122" t="str">
        <f t="shared" ca="1" si="142"/>
        <v>EM ANDAMENTO</v>
      </c>
    </row>
    <row r="123" spans="1:14" x14ac:dyDescent="0.3">
      <c r="A123" t="str">
        <f t="shared" ref="A123:B123" si="143">A122</f>
        <v xml:space="preserve">Produção de Grãos </v>
      </c>
      <c r="B123" t="str">
        <f t="shared" si="143"/>
        <v>PGR17</v>
      </c>
      <c r="C123" t="s">
        <v>16</v>
      </c>
      <c r="D123" s="1">
        <f ca="1">E122</f>
        <v>45284</v>
      </c>
      <c r="E123" s="1">
        <f ca="1">D123+RANDBETWEEN(0,3)</f>
        <v>45284</v>
      </c>
      <c r="F123" s="1" t="str">
        <f ca="1">IF(D123&lt;Planilha2!$A$1, D123, "")</f>
        <v/>
      </c>
      <c r="G123" s="1" t="str">
        <f ca="1">IF(E123&lt;Planilha2!$A$1, E123, "")</f>
        <v/>
      </c>
      <c r="H123" t="str">
        <f ca="1">H120</f>
        <v>Carlos Pereira</v>
      </c>
      <c r="I123" t="s">
        <v>91</v>
      </c>
      <c r="J123">
        <f t="shared" ca="1" si="137"/>
        <v>0</v>
      </c>
      <c r="K123" t="str">
        <f t="shared" ref="K123:N123" si="144">K122</f>
        <v>3 - Pragas e doenças</v>
      </c>
      <c r="L123" t="str">
        <f t="shared" si="144"/>
        <v>Pragas do milho — parte 2</v>
      </c>
      <c r="M123" t="str">
        <f t="shared" ca="1" si="144"/>
        <v>Roberto Alencar</v>
      </c>
      <c r="N123" t="str">
        <f t="shared" ca="1" si="144"/>
        <v>EM ANDAMENTO</v>
      </c>
    </row>
    <row r="124" spans="1:14" x14ac:dyDescent="0.3">
      <c r="A124" t="str">
        <f t="shared" ref="A124:B124" si="145">A123</f>
        <v xml:space="preserve">Produção de Grãos </v>
      </c>
      <c r="B124" t="str">
        <f t="shared" si="145"/>
        <v>PGR17</v>
      </c>
      <c r="C124" t="s">
        <v>17</v>
      </c>
      <c r="D124" s="1">
        <f ca="1">E123</f>
        <v>45284</v>
      </c>
      <c r="E124" s="1">
        <f ca="1">D124+RANDBETWEEN(1,5)</f>
        <v>45287</v>
      </c>
      <c r="F124" s="1" t="str">
        <f ca="1">IF(D124&lt;Planilha2!$A$1, D124, "")</f>
        <v/>
      </c>
      <c r="G124" s="1" t="str">
        <f ca="1">IF(E124&lt;Planilha2!$A$1, E124, "")</f>
        <v/>
      </c>
      <c r="H124" t="str">
        <f ca="1">VLOOKUP(RANDBETWEEN(1, 3), Planilha2!$B$5:$I$32, 6)</f>
        <v>Bruno Gomes</v>
      </c>
      <c r="I124" t="s">
        <v>95</v>
      </c>
      <c r="J124">
        <f t="shared" ca="1" si="137"/>
        <v>3</v>
      </c>
      <c r="K124" t="str">
        <f t="shared" ref="K124:N124" si="146">K123</f>
        <v>3 - Pragas e doenças</v>
      </c>
      <c r="L124" t="str">
        <f t="shared" si="146"/>
        <v>Pragas do milho — parte 2</v>
      </c>
      <c r="M124" t="str">
        <f t="shared" ca="1" si="146"/>
        <v>Roberto Alencar</v>
      </c>
      <c r="N124" t="str">
        <f t="shared" ca="1" si="146"/>
        <v>EM ANDAMENTO</v>
      </c>
    </row>
    <row r="125" spans="1:14" x14ac:dyDescent="0.3">
      <c r="A125" t="str">
        <f t="shared" ref="A125:B125" si="147">A124</f>
        <v xml:space="preserve">Produção de Grãos </v>
      </c>
      <c r="B125" t="str">
        <f t="shared" si="147"/>
        <v>PGR17</v>
      </c>
      <c r="C125" t="s">
        <v>18</v>
      </c>
      <c r="D125" s="1">
        <f ca="1">E119+RANDBETWEEN(3,14)</f>
        <v>45290</v>
      </c>
      <c r="E125" s="1">
        <f ca="1">D125</f>
        <v>45290</v>
      </c>
      <c r="F125" s="1" t="str">
        <f ca="1">IF(D125&lt;Planilha2!$A$1, D125, "")</f>
        <v/>
      </c>
      <c r="G125" s="1" t="str">
        <f ca="1">IF(E125&lt;Planilha2!$A$1, E125, "")</f>
        <v/>
      </c>
      <c r="H125" t="str">
        <f ca="1">VLOOKUP(RANDBETWEEN(1, 2), Planilha2!$B$5:$I$32, 7)</f>
        <v>Felipe Ribeiro</v>
      </c>
      <c r="I125" t="s">
        <v>96</v>
      </c>
      <c r="J125">
        <f t="shared" ca="1" si="137"/>
        <v>0</v>
      </c>
      <c r="K125" t="str">
        <f t="shared" ref="K125:N125" si="148">K124</f>
        <v>3 - Pragas e doenças</v>
      </c>
      <c r="L125" t="str">
        <f t="shared" si="148"/>
        <v>Pragas do milho — parte 2</v>
      </c>
      <c r="M125" t="str">
        <f t="shared" ca="1" si="148"/>
        <v>Roberto Alencar</v>
      </c>
      <c r="N125" t="str">
        <f t="shared" ca="1" si="148"/>
        <v>EM ANDAMENTO</v>
      </c>
    </row>
    <row r="126" spans="1:14" x14ac:dyDescent="0.3">
      <c r="A126" t="str">
        <f t="shared" ref="A126:B126" si="149">A125</f>
        <v xml:space="preserve">Produção de Grãos </v>
      </c>
      <c r="B126" t="str">
        <f t="shared" si="149"/>
        <v>PGR17</v>
      </c>
      <c r="C126" t="s">
        <v>19</v>
      </c>
      <c r="D126" s="1">
        <f ca="1">E125+RANDBETWEEN(7,21)</f>
        <v>45301</v>
      </c>
      <c r="E126" s="1">
        <f ca="1">D126+RANDBETWEEN(1,3)</f>
        <v>45303</v>
      </c>
      <c r="F126" s="1" t="str">
        <f ca="1">IF(D126&lt;Planilha2!$A$1, D126, "")</f>
        <v/>
      </c>
      <c r="G126" s="1" t="str">
        <f ca="1">IF(E126&lt;Planilha2!$A$1, E126, "")</f>
        <v/>
      </c>
      <c r="H126" t="str">
        <f ca="1">VLOOKUP(RANDBETWEEN(1, 3), Planilha2!$B$5:$I$32, 8)</f>
        <v>Larissa Martins</v>
      </c>
      <c r="I126" t="s">
        <v>94</v>
      </c>
      <c r="J126">
        <f t="shared" ca="1" si="137"/>
        <v>2</v>
      </c>
      <c r="K126" t="str">
        <f t="shared" ref="K126:N126" si="150">K125</f>
        <v>3 - Pragas e doenças</v>
      </c>
      <c r="L126" t="str">
        <f t="shared" si="150"/>
        <v>Pragas do milho — parte 2</v>
      </c>
      <c r="M126" t="str">
        <f t="shared" ca="1" si="150"/>
        <v>Roberto Alencar</v>
      </c>
      <c r="N126" t="str">
        <f t="shared" ca="1" si="150"/>
        <v>EM ANDAMENTO</v>
      </c>
    </row>
    <row r="127" spans="1:14" x14ac:dyDescent="0.3">
      <c r="A127" t="str">
        <f t="shared" ref="A127:B127" si="151">A126</f>
        <v xml:space="preserve">Produção de Grãos </v>
      </c>
      <c r="B127" t="str">
        <f t="shared" si="151"/>
        <v>PGR17</v>
      </c>
      <c r="C127" t="s">
        <v>20</v>
      </c>
      <c r="D127" s="1">
        <f ca="1">E126</f>
        <v>45303</v>
      </c>
      <c r="E127" s="1">
        <f ca="1">D127+RANDBETWEEN(1,3)</f>
        <v>45305</v>
      </c>
      <c r="F127" s="1" t="str">
        <f ca="1">IF(D127&lt;Planilha2!$A$1, D127, "")</f>
        <v/>
      </c>
      <c r="G127" s="1" t="str">
        <f ca="1">IF(E127&lt;Planilha2!$A$1, E127, "")</f>
        <v/>
      </c>
      <c r="H127" t="str">
        <f ca="1">H123</f>
        <v>Carlos Pereira</v>
      </c>
      <c r="I127" t="s">
        <v>91</v>
      </c>
      <c r="J127">
        <f t="shared" ca="1" si="137"/>
        <v>2</v>
      </c>
      <c r="K127" t="str">
        <f t="shared" ref="K127:N127" si="152">K126</f>
        <v>3 - Pragas e doenças</v>
      </c>
      <c r="L127" t="str">
        <f t="shared" si="152"/>
        <v>Pragas do milho — parte 2</v>
      </c>
      <c r="M127" t="str">
        <f t="shared" ca="1" si="152"/>
        <v>Roberto Alencar</v>
      </c>
      <c r="N127" t="str">
        <f t="shared" ca="1" si="152"/>
        <v>EM ANDAMENTO</v>
      </c>
    </row>
    <row r="128" spans="1:14" x14ac:dyDescent="0.3">
      <c r="A128" t="str">
        <f t="shared" ref="A128:B128" si="153">A127</f>
        <v xml:space="preserve">Produção de Grãos </v>
      </c>
      <c r="B128" t="str">
        <f t="shared" si="153"/>
        <v>PGR17</v>
      </c>
      <c r="C128" t="s">
        <v>21</v>
      </c>
      <c r="D128" s="1">
        <f ca="1">E127</f>
        <v>45305</v>
      </c>
      <c r="E128" s="1">
        <f ca="1">D128+RANDBETWEEN(0,3)</f>
        <v>45308</v>
      </c>
      <c r="F128" s="1" t="str">
        <f ca="1">IF(D128&lt;Planilha2!$A$1, D128, "")</f>
        <v/>
      </c>
      <c r="G128" s="1" t="str">
        <f ca="1">IF(E128&lt;Planilha2!$A$1, E128, "")</f>
        <v/>
      </c>
      <c r="H128" t="str">
        <f ca="1">H126</f>
        <v>Larissa Martins</v>
      </c>
      <c r="I128" t="s">
        <v>94</v>
      </c>
      <c r="J128">
        <f t="shared" ca="1" si="137"/>
        <v>3</v>
      </c>
      <c r="K128" t="str">
        <f t="shared" ref="K128:N128" si="154">K127</f>
        <v>3 - Pragas e doenças</v>
      </c>
      <c r="L128" t="str">
        <f t="shared" si="154"/>
        <v>Pragas do milho — parte 2</v>
      </c>
      <c r="M128" t="str">
        <f t="shared" ca="1" si="154"/>
        <v>Roberto Alencar</v>
      </c>
      <c r="N128" t="str">
        <f t="shared" ca="1" si="154"/>
        <v>EM ANDAMENTO</v>
      </c>
    </row>
    <row r="129" spans="1:14" x14ac:dyDescent="0.3">
      <c r="A129" t="str">
        <f t="shared" ref="A129:B129" si="155">A128</f>
        <v xml:space="preserve">Produção de Grãos </v>
      </c>
      <c r="B129" t="str">
        <f t="shared" si="155"/>
        <v>PGR17</v>
      </c>
      <c r="C129" t="s">
        <v>22</v>
      </c>
      <c r="D129" s="1">
        <f ca="1">E128</f>
        <v>45308</v>
      </c>
      <c r="E129" s="1">
        <f ca="1">D129+RANDBETWEEN(0,3)</f>
        <v>45311</v>
      </c>
      <c r="F129" s="1" t="str">
        <f ca="1">IF(D129&lt;Planilha2!$A$1, D129, "")</f>
        <v/>
      </c>
      <c r="G129" s="1" t="str">
        <f ca="1">IF(E129&lt;Planilha2!$A$1, E129, "")</f>
        <v/>
      </c>
      <c r="H129" t="str">
        <f ca="1">H127</f>
        <v>Carlos Pereira</v>
      </c>
      <c r="I129" t="s">
        <v>91</v>
      </c>
      <c r="J129">
        <f t="shared" ca="1" si="137"/>
        <v>3</v>
      </c>
      <c r="K129" t="str">
        <f t="shared" ref="K129:N129" si="156">K128</f>
        <v>3 - Pragas e doenças</v>
      </c>
      <c r="L129" t="str">
        <f t="shared" si="156"/>
        <v>Pragas do milho — parte 2</v>
      </c>
      <c r="M129" t="str">
        <f t="shared" ca="1" si="156"/>
        <v>Roberto Alencar</v>
      </c>
      <c r="N129" t="str">
        <f t="shared" ca="1" si="156"/>
        <v>EM ANDAMENTO</v>
      </c>
    </row>
    <row r="130" spans="1:14" x14ac:dyDescent="0.3">
      <c r="A130" t="str">
        <f t="shared" ref="A130:B130" si="157">A129</f>
        <v xml:space="preserve">Produção de Grãos </v>
      </c>
      <c r="B130" t="str">
        <f t="shared" si="157"/>
        <v>PGR17</v>
      </c>
      <c r="C130" t="s">
        <v>23</v>
      </c>
      <c r="D130" s="1">
        <f ca="1">E129</f>
        <v>45311</v>
      </c>
      <c r="E130" s="1">
        <f ca="1">D130+RANDBETWEEN(1,3)</f>
        <v>45312</v>
      </c>
      <c r="F130" s="1" t="str">
        <f ca="1">IF(D130&lt;Planilha2!$A$1, D130, "")</f>
        <v/>
      </c>
      <c r="G130" s="1" t="str">
        <f ca="1">IF(E130&lt;Planilha2!$A$1, E130, "")</f>
        <v/>
      </c>
      <c r="H130" t="str">
        <f ca="1">H124</f>
        <v>Bruno Gomes</v>
      </c>
      <c r="I130" t="s">
        <v>95</v>
      </c>
      <c r="J130">
        <f t="shared" ca="1" si="137"/>
        <v>1</v>
      </c>
      <c r="K130" t="str">
        <f t="shared" ref="K130:N130" si="158">K129</f>
        <v>3 - Pragas e doenças</v>
      </c>
      <c r="L130" t="str">
        <f t="shared" si="158"/>
        <v>Pragas do milho — parte 2</v>
      </c>
      <c r="M130" t="str">
        <f t="shared" ca="1" si="158"/>
        <v>Roberto Alencar</v>
      </c>
      <c r="N130" t="str">
        <f t="shared" ca="1" si="158"/>
        <v>EM ANDAMENTO</v>
      </c>
    </row>
    <row r="131" spans="1:14" x14ac:dyDescent="0.3">
      <c r="A131" t="str">
        <f t="shared" ref="A131:B131" si="159">A130</f>
        <v xml:space="preserve">Produção de Grãos </v>
      </c>
      <c r="B131" t="str">
        <f t="shared" si="159"/>
        <v>PGR17</v>
      </c>
      <c r="C131" t="s">
        <v>24</v>
      </c>
      <c r="D131" s="1">
        <f ca="1">E130</f>
        <v>45312</v>
      </c>
      <c r="E131" s="1">
        <f ca="1">D131+RANDBETWEEN(0,3)</f>
        <v>45313</v>
      </c>
      <c r="F131" s="1" t="str">
        <f ca="1">IF(D131&lt;Planilha2!$A$1, D131, "")</f>
        <v/>
      </c>
      <c r="G131" s="1" t="str">
        <f ca="1">IF(E131&lt;Planilha2!$A$1, E131, "")</f>
        <v/>
      </c>
      <c r="H131" t="str">
        <f ca="1">H129</f>
        <v>Carlos Pereira</v>
      </c>
      <c r="I131" t="s">
        <v>91</v>
      </c>
      <c r="J131">
        <f t="shared" ca="1" si="137"/>
        <v>1</v>
      </c>
      <c r="K131" t="str">
        <f t="shared" ref="K131:N131" si="160">K130</f>
        <v>3 - Pragas e doenças</v>
      </c>
      <c r="L131" t="str">
        <f t="shared" si="160"/>
        <v>Pragas do milho — parte 2</v>
      </c>
      <c r="M131" t="str">
        <f t="shared" ca="1" si="160"/>
        <v>Roberto Alencar</v>
      </c>
      <c r="N131" t="str">
        <f t="shared" ca="1" si="160"/>
        <v>EM ANDAMENTO</v>
      </c>
    </row>
    <row r="132" spans="1:14" x14ac:dyDescent="0.3">
      <c r="A132" t="str">
        <f t="shared" ref="A132" si="161">A131</f>
        <v xml:space="preserve">Produção de Grãos </v>
      </c>
      <c r="B132" t="s">
        <v>242</v>
      </c>
      <c r="C132" t="s">
        <v>12</v>
      </c>
      <c r="D132" s="1">
        <f ca="1">E119+RANDBETWEEN(3, 7)</f>
        <v>45279</v>
      </c>
      <c r="E132" s="1">
        <f ca="1">D132+RANDBETWEEN(7,14)</f>
        <v>45292</v>
      </c>
      <c r="F132" s="1">
        <f ca="1">IF(D132&lt;Planilha2!$A$1, D132, "")</f>
        <v>45279</v>
      </c>
      <c r="G132" s="1" t="str">
        <f ca="1">IF(E132&lt;Planilha2!$A$1, E132, "")</f>
        <v/>
      </c>
      <c r="H132" t="str">
        <f ca="1">VLOOKUP(RANDBETWEEN(1, 3), Planilha2!$B$5:$I$32, 3)</f>
        <v>Carlos Pereira</v>
      </c>
      <c r="I132" t="s">
        <v>8</v>
      </c>
      <c r="J132">
        <f ca="1">E132-D132</f>
        <v>13</v>
      </c>
      <c r="K132" t="str">
        <f t="shared" ref="K132:N132" si="162">K131</f>
        <v>3 - Pragas e doenças</v>
      </c>
      <c r="L132" t="s">
        <v>243</v>
      </c>
      <c r="M132" t="str">
        <f ca="1">H132</f>
        <v>Carlos Pereira</v>
      </c>
      <c r="N132" t="str" cm="1">
        <f t="array" aca="1" ref="N132" ca="1">_xlfn.IFS(COUNTBLANK(G132:G144)=13,"PENDENTE", COUNTBLANK(G132:G144)&gt;0,"EM ANDAMENTO", COUNTBLANK(G132:G144)=0,"CONCLUÍDA")</f>
        <v>PENDENTE</v>
      </c>
    </row>
    <row r="133" spans="1:14" x14ac:dyDescent="0.3">
      <c r="A133" t="str">
        <f t="shared" ref="A133" si="163">A132</f>
        <v xml:space="preserve">Produção de Grãos </v>
      </c>
      <c r="B133" t="str">
        <f>B132</f>
        <v>PGR17</v>
      </c>
      <c r="C133" t="s">
        <v>13</v>
      </c>
      <c r="D133" s="1">
        <f ca="1">E132</f>
        <v>45292</v>
      </c>
      <c r="E133" s="1">
        <f ca="1">D133+RANDBETWEEN(1,4)</f>
        <v>45293</v>
      </c>
      <c r="F133" s="1" t="str">
        <f ca="1">IF(D133&lt;Planilha2!$A$1, D133, "")</f>
        <v/>
      </c>
      <c r="G133" s="1" t="str">
        <f ca="1">IF(E133&lt;Planilha2!$A$1, E133, "")</f>
        <v/>
      </c>
      <c r="H133" t="str">
        <f ca="1">H120</f>
        <v>Carlos Pereira</v>
      </c>
      <c r="I133" t="s">
        <v>91</v>
      </c>
      <c r="J133">
        <f t="shared" ref="J133:J144" ca="1" si="164">E133-D133</f>
        <v>1</v>
      </c>
      <c r="K133" t="str">
        <f t="shared" ref="K133:N133" si="165">K132</f>
        <v>3 - Pragas e doenças</v>
      </c>
      <c r="L133" t="str">
        <f>L132</f>
        <v>Controle de pragas e doenças — parte 1</v>
      </c>
      <c r="M133" t="str">
        <f ca="1">M132</f>
        <v>Carlos Pereira</v>
      </c>
      <c r="N133" t="str">
        <f ca="1">N132</f>
        <v>PENDENTE</v>
      </c>
    </row>
    <row r="134" spans="1:14" x14ac:dyDescent="0.3">
      <c r="A134" t="str">
        <f t="shared" ref="A134:B134" si="166">A133</f>
        <v xml:space="preserve">Produção de Grãos </v>
      </c>
      <c r="B134" t="str">
        <f t="shared" si="166"/>
        <v>PGR17</v>
      </c>
      <c r="C134" t="s">
        <v>14</v>
      </c>
      <c r="D134" s="1">
        <f ca="1">E133</f>
        <v>45293</v>
      </c>
      <c r="E134" s="1">
        <f ca="1">D134+RANDBETWEEN(0,3)</f>
        <v>45293</v>
      </c>
      <c r="F134" s="1" t="str">
        <f ca="1">IF(D134&lt;Planilha2!$A$1, D134, "")</f>
        <v/>
      </c>
      <c r="G134" s="1" t="str">
        <f ca="1">IF(E134&lt;Planilha2!$A$1, E134, "")</f>
        <v/>
      </c>
      <c r="H134" t="str">
        <f ca="1">VLOOKUP(RANDBETWEEN(1, 2), Planilha2!$B$5:$I$32, 4)</f>
        <v>Pedro Rodrigues</v>
      </c>
      <c r="I134" t="s">
        <v>92</v>
      </c>
      <c r="J134">
        <f t="shared" ca="1" si="164"/>
        <v>0</v>
      </c>
      <c r="K134" t="str">
        <f t="shared" ref="K134:N134" si="167">K133</f>
        <v>3 - Pragas e doenças</v>
      </c>
      <c r="L134" t="str">
        <f t="shared" si="167"/>
        <v>Controle de pragas e doenças — parte 1</v>
      </c>
      <c r="M134" t="str">
        <f t="shared" ca="1" si="167"/>
        <v>Carlos Pereira</v>
      </c>
      <c r="N134" t="str">
        <f t="shared" ca="1" si="167"/>
        <v>PENDENTE</v>
      </c>
    </row>
    <row r="135" spans="1:14" x14ac:dyDescent="0.3">
      <c r="A135" t="str">
        <f t="shared" ref="A135:B135" si="168">A134</f>
        <v xml:space="preserve">Produção de Grãos </v>
      </c>
      <c r="B135" t="str">
        <f t="shared" si="168"/>
        <v>PGR17</v>
      </c>
      <c r="C135" t="s">
        <v>15</v>
      </c>
      <c r="D135" s="1">
        <f ca="1">E134</f>
        <v>45293</v>
      </c>
      <c r="E135" s="1">
        <f ca="1">D135+RANDBETWEEN(3,7)</f>
        <v>45300</v>
      </c>
      <c r="F135" s="1" t="str">
        <f ca="1">IF(D135&lt;Planilha2!$A$1, D135, "")</f>
        <v/>
      </c>
      <c r="G135" s="1" t="str">
        <f ca="1">IF(E135&lt;Planilha2!$A$1, E135, "")</f>
        <v/>
      </c>
      <c r="H135" t="str">
        <f ca="1">VLOOKUP(RANDBETWEEN(1, 3), Planilha2!$B$5:$I$32, 5)</f>
        <v>Fernanda Almeida</v>
      </c>
      <c r="I135" t="s">
        <v>93</v>
      </c>
      <c r="J135">
        <f t="shared" ca="1" si="164"/>
        <v>7</v>
      </c>
      <c r="K135" t="str">
        <f t="shared" ref="K135:N135" si="169">K134</f>
        <v>3 - Pragas e doenças</v>
      </c>
      <c r="L135" t="str">
        <f t="shared" si="169"/>
        <v>Controle de pragas e doenças — parte 1</v>
      </c>
      <c r="M135" t="str">
        <f t="shared" ca="1" si="169"/>
        <v>Carlos Pereira</v>
      </c>
      <c r="N135" t="str">
        <f t="shared" ca="1" si="169"/>
        <v>PENDENTE</v>
      </c>
    </row>
    <row r="136" spans="1:14" x14ac:dyDescent="0.3">
      <c r="A136" t="str">
        <f t="shared" ref="A136:B136" si="170">A135</f>
        <v xml:space="preserve">Produção de Grãos </v>
      </c>
      <c r="B136" t="str">
        <f t="shared" si="170"/>
        <v>PGR17</v>
      </c>
      <c r="C136" t="s">
        <v>16</v>
      </c>
      <c r="D136" s="1">
        <f ca="1">E135</f>
        <v>45300</v>
      </c>
      <c r="E136" s="1">
        <f ca="1">D136+RANDBETWEEN(0,3)</f>
        <v>45300</v>
      </c>
      <c r="F136" s="1" t="str">
        <f ca="1">IF(D136&lt;Planilha2!$A$1, D136, "")</f>
        <v/>
      </c>
      <c r="G136" s="1" t="str">
        <f ca="1">IF(E136&lt;Planilha2!$A$1, E136, "")</f>
        <v/>
      </c>
      <c r="H136" t="str">
        <f ca="1">H133</f>
        <v>Carlos Pereira</v>
      </c>
      <c r="I136" t="s">
        <v>91</v>
      </c>
      <c r="J136">
        <f t="shared" ca="1" si="164"/>
        <v>0</v>
      </c>
      <c r="K136" t="str">
        <f t="shared" ref="K136:N136" si="171">K135</f>
        <v>3 - Pragas e doenças</v>
      </c>
      <c r="L136" t="str">
        <f t="shared" si="171"/>
        <v>Controle de pragas e doenças — parte 1</v>
      </c>
      <c r="M136" t="str">
        <f t="shared" ca="1" si="171"/>
        <v>Carlos Pereira</v>
      </c>
      <c r="N136" t="str">
        <f t="shared" ca="1" si="171"/>
        <v>PENDENTE</v>
      </c>
    </row>
    <row r="137" spans="1:14" x14ac:dyDescent="0.3">
      <c r="A137" t="str">
        <f t="shared" ref="A137:B137" si="172">A136</f>
        <v xml:space="preserve">Produção de Grãos </v>
      </c>
      <c r="B137" t="str">
        <f t="shared" si="172"/>
        <v>PGR17</v>
      </c>
      <c r="C137" t="s">
        <v>17</v>
      </c>
      <c r="D137" s="1">
        <f ca="1">E136</f>
        <v>45300</v>
      </c>
      <c r="E137" s="1">
        <f ca="1">D137+RANDBETWEEN(1,5)</f>
        <v>45305</v>
      </c>
      <c r="F137" s="1" t="str">
        <f ca="1">IF(D137&lt;Planilha2!$A$1, D137, "")</f>
        <v/>
      </c>
      <c r="G137" s="1" t="str">
        <f ca="1">IF(E137&lt;Planilha2!$A$1, E137, "")</f>
        <v/>
      </c>
      <c r="H137" t="str">
        <f ca="1">VLOOKUP(RANDBETWEEN(1, 3), Planilha2!$B$5:$I$32, 6)</f>
        <v>Mariana Alves</v>
      </c>
      <c r="I137" t="s">
        <v>95</v>
      </c>
      <c r="J137">
        <f t="shared" ca="1" si="164"/>
        <v>5</v>
      </c>
      <c r="K137" t="str">
        <f t="shared" ref="K137:N137" si="173">K136</f>
        <v>3 - Pragas e doenças</v>
      </c>
      <c r="L137" t="str">
        <f t="shared" si="173"/>
        <v>Controle de pragas e doenças — parte 1</v>
      </c>
      <c r="M137" t="str">
        <f t="shared" ca="1" si="173"/>
        <v>Carlos Pereira</v>
      </c>
      <c r="N137" t="str">
        <f t="shared" ca="1" si="173"/>
        <v>PENDENTE</v>
      </c>
    </row>
    <row r="138" spans="1:14" x14ac:dyDescent="0.3">
      <c r="A138" t="str">
        <f t="shared" ref="A138:B138" si="174">A137</f>
        <v xml:space="preserve">Produção de Grãos </v>
      </c>
      <c r="B138" t="str">
        <f t="shared" si="174"/>
        <v>PGR17</v>
      </c>
      <c r="C138" t="s">
        <v>18</v>
      </c>
      <c r="D138" s="1">
        <f ca="1">E132+RANDBETWEEN(3,14)</f>
        <v>45301</v>
      </c>
      <c r="E138" s="1">
        <f ca="1">D138</f>
        <v>45301</v>
      </c>
      <c r="F138" s="1" t="str">
        <f ca="1">IF(D138&lt;Planilha2!$A$1, D138, "")</f>
        <v/>
      </c>
      <c r="G138" s="1" t="str">
        <f ca="1">IF(E138&lt;Planilha2!$A$1, E138, "")</f>
        <v/>
      </c>
      <c r="H138" t="str">
        <f ca="1">VLOOKUP(RANDBETWEEN(1, 2), Planilha2!$B$5:$I$32, 7)</f>
        <v>Felipe Ribeiro</v>
      </c>
      <c r="I138" t="s">
        <v>96</v>
      </c>
      <c r="J138">
        <f t="shared" ca="1" si="164"/>
        <v>0</v>
      </c>
      <c r="K138" t="str">
        <f t="shared" ref="K138:N138" si="175">K137</f>
        <v>3 - Pragas e doenças</v>
      </c>
      <c r="L138" t="str">
        <f t="shared" si="175"/>
        <v>Controle de pragas e doenças — parte 1</v>
      </c>
      <c r="M138" t="str">
        <f t="shared" ca="1" si="175"/>
        <v>Carlos Pereira</v>
      </c>
      <c r="N138" t="str">
        <f t="shared" ca="1" si="175"/>
        <v>PENDENTE</v>
      </c>
    </row>
    <row r="139" spans="1:14" x14ac:dyDescent="0.3">
      <c r="A139" t="str">
        <f t="shared" ref="A139:B139" si="176">A138</f>
        <v xml:space="preserve">Produção de Grãos </v>
      </c>
      <c r="B139" t="str">
        <f t="shared" si="176"/>
        <v>PGR17</v>
      </c>
      <c r="C139" t="s">
        <v>19</v>
      </c>
      <c r="D139" s="1">
        <f ca="1">E138+RANDBETWEEN(7,21)</f>
        <v>45310</v>
      </c>
      <c r="E139" s="1">
        <f ca="1">D139+RANDBETWEEN(1,3)</f>
        <v>45311</v>
      </c>
      <c r="F139" s="1" t="str">
        <f ca="1">IF(D139&lt;Planilha2!$A$1, D139, "")</f>
        <v/>
      </c>
      <c r="G139" s="1" t="str">
        <f ca="1">IF(E139&lt;Planilha2!$A$1, E139, "")</f>
        <v/>
      </c>
      <c r="H139" t="str">
        <f ca="1">VLOOKUP(RANDBETWEEN(1, 3), Planilha2!$B$5:$I$32, 8)</f>
        <v>Larissa Martins</v>
      </c>
      <c r="I139" t="s">
        <v>94</v>
      </c>
      <c r="J139">
        <f t="shared" ca="1" si="164"/>
        <v>1</v>
      </c>
      <c r="K139" t="str">
        <f t="shared" ref="K139:N139" si="177">K138</f>
        <v>3 - Pragas e doenças</v>
      </c>
      <c r="L139" t="str">
        <f t="shared" si="177"/>
        <v>Controle de pragas e doenças — parte 1</v>
      </c>
      <c r="M139" t="str">
        <f t="shared" ca="1" si="177"/>
        <v>Carlos Pereira</v>
      </c>
      <c r="N139" t="str">
        <f t="shared" ca="1" si="177"/>
        <v>PENDENTE</v>
      </c>
    </row>
    <row r="140" spans="1:14" x14ac:dyDescent="0.3">
      <c r="A140" t="str">
        <f t="shared" ref="A140:B140" si="178">A139</f>
        <v xml:space="preserve">Produção de Grãos </v>
      </c>
      <c r="B140" t="str">
        <f t="shared" si="178"/>
        <v>PGR17</v>
      </c>
      <c r="C140" t="s">
        <v>20</v>
      </c>
      <c r="D140" s="1">
        <f ca="1">E139</f>
        <v>45311</v>
      </c>
      <c r="E140" s="1">
        <f ca="1">D140+RANDBETWEEN(1,3)</f>
        <v>45313</v>
      </c>
      <c r="F140" s="1" t="str">
        <f ca="1">IF(D140&lt;Planilha2!$A$1, D140, "")</f>
        <v/>
      </c>
      <c r="G140" s="1" t="str">
        <f ca="1">IF(E140&lt;Planilha2!$A$1, E140, "")</f>
        <v/>
      </c>
      <c r="H140" t="str">
        <f ca="1">H136</f>
        <v>Carlos Pereira</v>
      </c>
      <c r="I140" t="s">
        <v>91</v>
      </c>
      <c r="J140">
        <f t="shared" ca="1" si="164"/>
        <v>2</v>
      </c>
      <c r="K140" t="str">
        <f t="shared" ref="K140:N140" si="179">K139</f>
        <v>3 - Pragas e doenças</v>
      </c>
      <c r="L140" t="str">
        <f t="shared" si="179"/>
        <v>Controle de pragas e doenças — parte 1</v>
      </c>
      <c r="M140" t="str">
        <f t="shared" ca="1" si="179"/>
        <v>Carlos Pereira</v>
      </c>
      <c r="N140" t="str">
        <f t="shared" ca="1" si="179"/>
        <v>PENDENTE</v>
      </c>
    </row>
    <row r="141" spans="1:14" x14ac:dyDescent="0.3">
      <c r="A141" t="str">
        <f t="shared" ref="A141:B141" si="180">A140</f>
        <v xml:space="preserve">Produção de Grãos </v>
      </c>
      <c r="B141" t="str">
        <f t="shared" si="180"/>
        <v>PGR17</v>
      </c>
      <c r="C141" t="s">
        <v>21</v>
      </c>
      <c r="D141" s="1">
        <f ca="1">E140</f>
        <v>45313</v>
      </c>
      <c r="E141" s="1">
        <f ca="1">D141+RANDBETWEEN(0,3)</f>
        <v>45316</v>
      </c>
      <c r="F141" s="1" t="str">
        <f ca="1">IF(D141&lt;Planilha2!$A$1, D141, "")</f>
        <v/>
      </c>
      <c r="G141" s="1" t="str">
        <f ca="1">IF(E141&lt;Planilha2!$A$1, E141, "")</f>
        <v/>
      </c>
      <c r="H141" t="str">
        <f ca="1">H139</f>
        <v>Larissa Martins</v>
      </c>
      <c r="I141" t="s">
        <v>94</v>
      </c>
      <c r="J141">
        <f t="shared" ca="1" si="164"/>
        <v>3</v>
      </c>
      <c r="K141" t="str">
        <f t="shared" ref="K141:N141" si="181">K140</f>
        <v>3 - Pragas e doenças</v>
      </c>
      <c r="L141" t="str">
        <f t="shared" si="181"/>
        <v>Controle de pragas e doenças — parte 1</v>
      </c>
      <c r="M141" t="str">
        <f t="shared" ca="1" si="181"/>
        <v>Carlos Pereira</v>
      </c>
      <c r="N141" t="str">
        <f t="shared" ca="1" si="181"/>
        <v>PENDENTE</v>
      </c>
    </row>
    <row r="142" spans="1:14" x14ac:dyDescent="0.3">
      <c r="A142" t="str">
        <f t="shared" ref="A142:B142" si="182">A141</f>
        <v xml:space="preserve">Produção de Grãos </v>
      </c>
      <c r="B142" t="str">
        <f t="shared" si="182"/>
        <v>PGR17</v>
      </c>
      <c r="C142" t="s">
        <v>22</v>
      </c>
      <c r="D142" s="1">
        <f ca="1">E141</f>
        <v>45316</v>
      </c>
      <c r="E142" s="1">
        <f ca="1">D142+RANDBETWEEN(0,3)</f>
        <v>45317</v>
      </c>
      <c r="F142" s="1" t="str">
        <f ca="1">IF(D142&lt;Planilha2!$A$1, D142, "")</f>
        <v/>
      </c>
      <c r="G142" s="1" t="str">
        <f ca="1">IF(E142&lt;Planilha2!$A$1, E142, "")</f>
        <v/>
      </c>
      <c r="H142" t="str">
        <f ca="1">H140</f>
        <v>Carlos Pereira</v>
      </c>
      <c r="I142" t="s">
        <v>91</v>
      </c>
      <c r="J142">
        <f t="shared" ca="1" si="164"/>
        <v>1</v>
      </c>
      <c r="K142" t="str">
        <f t="shared" ref="K142:N142" si="183">K141</f>
        <v>3 - Pragas e doenças</v>
      </c>
      <c r="L142" t="str">
        <f t="shared" si="183"/>
        <v>Controle de pragas e doenças — parte 1</v>
      </c>
      <c r="M142" t="str">
        <f t="shared" ca="1" si="183"/>
        <v>Carlos Pereira</v>
      </c>
      <c r="N142" t="str">
        <f t="shared" ca="1" si="183"/>
        <v>PENDENTE</v>
      </c>
    </row>
    <row r="143" spans="1:14" x14ac:dyDescent="0.3">
      <c r="A143" t="str">
        <f t="shared" ref="A143:B143" si="184">A142</f>
        <v xml:space="preserve">Produção de Grãos </v>
      </c>
      <c r="B143" t="str">
        <f t="shared" si="184"/>
        <v>PGR17</v>
      </c>
      <c r="C143" t="s">
        <v>23</v>
      </c>
      <c r="D143" s="1">
        <f ca="1">E142</f>
        <v>45317</v>
      </c>
      <c r="E143" s="1">
        <f ca="1">D143+RANDBETWEEN(1,3)</f>
        <v>45320</v>
      </c>
      <c r="F143" s="1" t="str">
        <f ca="1">IF(D143&lt;Planilha2!$A$1, D143, "")</f>
        <v/>
      </c>
      <c r="G143" s="1" t="str">
        <f ca="1">IF(E143&lt;Planilha2!$A$1, E143, "")</f>
        <v/>
      </c>
      <c r="H143" t="str">
        <f ca="1">H137</f>
        <v>Mariana Alves</v>
      </c>
      <c r="I143" t="s">
        <v>95</v>
      </c>
      <c r="J143">
        <f t="shared" ca="1" si="164"/>
        <v>3</v>
      </c>
      <c r="K143" t="str">
        <f t="shared" ref="K143:N143" si="185">K142</f>
        <v>3 - Pragas e doenças</v>
      </c>
      <c r="L143" t="str">
        <f t="shared" si="185"/>
        <v>Controle de pragas e doenças — parte 1</v>
      </c>
      <c r="M143" t="str">
        <f t="shared" ca="1" si="185"/>
        <v>Carlos Pereira</v>
      </c>
      <c r="N143" t="str">
        <f t="shared" ca="1" si="185"/>
        <v>PENDENTE</v>
      </c>
    </row>
    <row r="144" spans="1:14" x14ac:dyDescent="0.3">
      <c r="A144" t="str">
        <f t="shared" ref="A144:B144" si="186">A143</f>
        <v xml:space="preserve">Produção de Grãos </v>
      </c>
      <c r="B144" t="str">
        <f t="shared" si="186"/>
        <v>PGR17</v>
      </c>
      <c r="C144" t="s">
        <v>24</v>
      </c>
      <c r="D144" s="1">
        <f ca="1">E143</f>
        <v>45320</v>
      </c>
      <c r="E144" s="1">
        <f ca="1">D144+RANDBETWEEN(0,3)</f>
        <v>45320</v>
      </c>
      <c r="F144" s="1" t="str">
        <f ca="1">IF(D144&lt;Planilha2!$A$1, D144, "")</f>
        <v/>
      </c>
      <c r="G144" s="1" t="str">
        <f ca="1">IF(E144&lt;Planilha2!$A$1, E144, "")</f>
        <v/>
      </c>
      <c r="H144" t="str">
        <f ca="1">H142</f>
        <v>Carlos Pereira</v>
      </c>
      <c r="I144" t="s">
        <v>91</v>
      </c>
      <c r="J144">
        <f t="shared" ca="1" si="164"/>
        <v>0</v>
      </c>
      <c r="K144" t="str">
        <f t="shared" ref="K144:N144" si="187">K143</f>
        <v>3 - Pragas e doenças</v>
      </c>
      <c r="L144" t="str">
        <f t="shared" si="187"/>
        <v>Controle de pragas e doenças — parte 1</v>
      </c>
      <c r="M144" t="str">
        <f t="shared" ca="1" si="187"/>
        <v>Carlos Pereira</v>
      </c>
      <c r="N144" t="str">
        <f t="shared" ca="1" si="187"/>
        <v>PENDENTE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73DF9-3575-4D97-B4D8-CBC395330A25}">
  <dimension ref="A1:N144"/>
  <sheetViews>
    <sheetView topLeftCell="A124" workbookViewId="0">
      <selection activeCell="A54" sqref="A54:N144"/>
    </sheetView>
  </sheetViews>
  <sheetFormatPr defaultRowHeight="14.4" x14ac:dyDescent="0.3"/>
  <cols>
    <col min="1" max="1" width="32.88671875" bestFit="1" customWidth="1"/>
    <col min="2" max="2" width="6.44140625" bestFit="1" customWidth="1"/>
    <col min="3" max="3" width="22.109375" bestFit="1" customWidth="1"/>
    <col min="4" max="4" width="10.6640625" bestFit="1" customWidth="1"/>
    <col min="5" max="5" width="10.33203125" bestFit="1" customWidth="1"/>
    <col min="6" max="7" width="10.33203125" customWidth="1"/>
    <col min="8" max="8" width="16.88671875" bestFit="1" customWidth="1"/>
    <col min="9" max="9" width="12.33203125" bestFit="1" customWidth="1"/>
    <col min="10" max="10" width="3.21875" bestFit="1" customWidth="1"/>
    <col min="11" max="11" width="26" bestFit="1" customWidth="1"/>
    <col min="12" max="12" width="47.6640625" bestFit="1" customWidth="1"/>
    <col min="13" max="13" width="13.33203125" bestFit="1" customWidth="1"/>
    <col min="14" max="14" width="11" bestFit="1" customWidth="1"/>
  </cols>
  <sheetData>
    <row r="1" spans="1:14" x14ac:dyDescent="0.3">
      <c r="A1" t="s">
        <v>137</v>
      </c>
      <c r="B1" t="s">
        <v>0</v>
      </c>
      <c r="C1" t="s">
        <v>1</v>
      </c>
      <c r="D1" t="s">
        <v>244</v>
      </c>
      <c r="E1" t="s">
        <v>245</v>
      </c>
      <c r="F1" s="1" t="s">
        <v>3</v>
      </c>
      <c r="G1" s="1" t="s">
        <v>4</v>
      </c>
      <c r="H1" t="s">
        <v>2</v>
      </c>
      <c r="I1" t="s">
        <v>90</v>
      </c>
      <c r="J1" t="s">
        <v>5</v>
      </c>
      <c r="K1" t="s">
        <v>6</v>
      </c>
      <c r="L1" t="s">
        <v>7</v>
      </c>
      <c r="M1" t="s">
        <v>8</v>
      </c>
      <c r="N1" t="s">
        <v>9</v>
      </c>
    </row>
    <row r="2" spans="1:14" x14ac:dyDescent="0.3">
      <c r="A2" t="s">
        <v>217</v>
      </c>
      <c r="B2" t="s">
        <v>209</v>
      </c>
      <c r="C2" t="s">
        <v>12</v>
      </c>
      <c r="D2" s="1">
        <v>45171</v>
      </c>
      <c r="E2" s="1">
        <f ca="1">D2+RANDBETWEEN(7,14)</f>
        <v>45182</v>
      </c>
      <c r="F2" s="1">
        <f>IF(D2&lt;Planilha2!$A$1, D2, "")</f>
        <v>45171</v>
      </c>
      <c r="G2" s="1">
        <f ca="1">IF(E2&lt;Planilha2!$A$1, E2, "")</f>
        <v>45182</v>
      </c>
      <c r="H2" t="str">
        <f ca="1">VLOOKUP(RANDBETWEEN(29, 35), Planilha2!$B$5:$I$46, 2)</f>
        <v>Pedro Oliveira</v>
      </c>
      <c r="I2" t="s">
        <v>8</v>
      </c>
      <c r="J2">
        <f ca="1">E2-D2</f>
        <v>11</v>
      </c>
      <c r="K2" t="s">
        <v>213</v>
      </c>
      <c r="L2" t="s">
        <v>214</v>
      </c>
      <c r="M2" t="str">
        <f ca="1">H2</f>
        <v>Pedro Oliveira</v>
      </c>
      <c r="N2" t="str" cm="1">
        <f t="array" aca="1" ref="N2" ca="1">_xlfn.IFS(COUNTBLANK(G2:G14)=13,"PENDENTE", COUNTBLANK(G2:G14)&gt;0,"EM ANDAMENTO", COUNTBLANK(G2:G14)=0,"CONCLUÍDA")</f>
        <v>CONCLUÍDA</v>
      </c>
    </row>
    <row r="3" spans="1:14" x14ac:dyDescent="0.3">
      <c r="A3" t="str">
        <f>A2</f>
        <v>Bovinocultura de Produção de Carne</v>
      </c>
      <c r="B3" t="str">
        <f>B2</f>
        <v>BPC12</v>
      </c>
      <c r="C3" t="s">
        <v>13</v>
      </c>
      <c r="D3" s="1">
        <f ca="1">E2</f>
        <v>45182</v>
      </c>
      <c r="E3" s="1">
        <f ca="1">D3+RANDBETWEEN(1,4)</f>
        <v>45186</v>
      </c>
      <c r="F3" s="1">
        <f ca="1">IF(D3&lt;Planilha2!$A$1, D3, "")</f>
        <v>45182</v>
      </c>
      <c r="G3" s="1">
        <f ca="1">IF(E3&lt;Planilha2!$A$1, E3, "")</f>
        <v>45186</v>
      </c>
      <c r="H3" t="str">
        <f ca="1">VLOOKUP(RANDBETWEEN(1, 3), Planilha2!$B$5:$I$32, 3)</f>
        <v>Maria Santos</v>
      </c>
      <c r="I3" t="s">
        <v>91</v>
      </c>
      <c r="J3">
        <f t="shared" ref="J3:J14" ca="1" si="0">E3-D3</f>
        <v>4</v>
      </c>
      <c r="K3" t="str">
        <f>K2</f>
        <v>4 - Nutrição Animal</v>
      </c>
      <c r="L3" t="str">
        <f>L2</f>
        <v>Anatomia e fisiologia do sistema digestório — parte 1</v>
      </c>
      <c r="M3" t="str">
        <f ca="1">M2</f>
        <v>Pedro Oliveira</v>
      </c>
      <c r="N3" t="str">
        <f ca="1">N2</f>
        <v>CONCLUÍDA</v>
      </c>
    </row>
    <row r="4" spans="1:14" x14ac:dyDescent="0.3">
      <c r="A4" t="str">
        <f t="shared" ref="A4:B53" si="1">A3</f>
        <v>Bovinocultura de Produção de Carne</v>
      </c>
      <c r="B4" t="str">
        <f t="shared" si="1"/>
        <v>BPC12</v>
      </c>
      <c r="C4" t="s">
        <v>14</v>
      </c>
      <c r="D4" s="1">
        <f ca="1">E3</f>
        <v>45186</v>
      </c>
      <c r="E4" s="1">
        <f ca="1">D4+RANDBETWEEN(0,3)</f>
        <v>45189</v>
      </c>
      <c r="F4" s="1">
        <f ca="1">IF(D4&lt;Planilha2!$A$1, D4, "")</f>
        <v>45186</v>
      </c>
      <c r="G4" s="1">
        <f ca="1">IF(E4&lt;Planilha2!$A$1, E4, "")</f>
        <v>45189</v>
      </c>
      <c r="H4" t="str">
        <f ca="1">VLOOKUP(RANDBETWEEN(1, 2), Planilha2!$B$5:$I$32, 4)</f>
        <v>Ana Souza</v>
      </c>
      <c r="I4" t="s">
        <v>92</v>
      </c>
      <c r="J4">
        <f t="shared" ca="1" si="0"/>
        <v>3</v>
      </c>
      <c r="K4" t="str">
        <f t="shared" ref="K4:N19" si="2">K3</f>
        <v>4 - Nutrição Animal</v>
      </c>
      <c r="L4" t="str">
        <f t="shared" si="2"/>
        <v>Anatomia e fisiologia do sistema digestório — parte 1</v>
      </c>
      <c r="M4" t="str">
        <f t="shared" ca="1" si="2"/>
        <v>Pedro Oliveira</v>
      </c>
      <c r="N4" t="str">
        <f t="shared" ca="1" si="2"/>
        <v>CONCLUÍDA</v>
      </c>
    </row>
    <row r="5" spans="1:14" x14ac:dyDescent="0.3">
      <c r="A5" t="str">
        <f t="shared" si="1"/>
        <v>Bovinocultura de Produção de Carne</v>
      </c>
      <c r="B5" t="str">
        <f t="shared" si="1"/>
        <v>BPC12</v>
      </c>
      <c r="C5" t="s">
        <v>15</v>
      </c>
      <c r="D5" s="1">
        <f ca="1">E4</f>
        <v>45189</v>
      </c>
      <c r="E5" s="1">
        <f ca="1">D5+RANDBETWEEN(3,7)</f>
        <v>45195</v>
      </c>
      <c r="F5" s="1">
        <f ca="1">IF(D5&lt;Planilha2!$A$1, D5, "")</f>
        <v>45189</v>
      </c>
      <c r="G5" s="1">
        <f ca="1">IF(E5&lt;Planilha2!$A$1, E5, "")</f>
        <v>45195</v>
      </c>
      <c r="H5" t="str">
        <f ca="1">VLOOKUP(RANDBETWEEN(1, 3), Planilha2!$B$5:$I$32, 5)</f>
        <v>Gustavo Pereira</v>
      </c>
      <c r="I5" t="s">
        <v>93</v>
      </c>
      <c r="J5">
        <f t="shared" ca="1" si="0"/>
        <v>6</v>
      </c>
      <c r="K5" t="str">
        <f t="shared" si="2"/>
        <v>4 - Nutrição Animal</v>
      </c>
      <c r="L5" t="str">
        <f t="shared" si="2"/>
        <v>Anatomia e fisiologia do sistema digestório — parte 1</v>
      </c>
      <c r="M5" t="str">
        <f t="shared" ca="1" si="2"/>
        <v>Pedro Oliveira</v>
      </c>
      <c r="N5" t="str">
        <f t="shared" ca="1" si="2"/>
        <v>CONCLUÍDA</v>
      </c>
    </row>
    <row r="6" spans="1:14" x14ac:dyDescent="0.3">
      <c r="A6" t="str">
        <f t="shared" si="1"/>
        <v>Bovinocultura de Produção de Carne</v>
      </c>
      <c r="B6" t="str">
        <f t="shared" si="1"/>
        <v>BPC12</v>
      </c>
      <c r="C6" t="s">
        <v>16</v>
      </c>
      <c r="D6" s="1">
        <f ca="1">E5</f>
        <v>45195</v>
      </c>
      <c r="E6" s="1">
        <f ca="1">D6+RANDBETWEEN(0,3)</f>
        <v>45196</v>
      </c>
      <c r="F6" s="1">
        <f ca="1">IF(D6&lt;Planilha2!$A$1, D6, "")</f>
        <v>45195</v>
      </c>
      <c r="G6" s="1">
        <f ca="1">IF(E6&lt;Planilha2!$A$1, E6, "")</f>
        <v>45196</v>
      </c>
      <c r="H6" t="str">
        <f ca="1">H3</f>
        <v>Maria Santos</v>
      </c>
      <c r="I6" t="s">
        <v>91</v>
      </c>
      <c r="J6">
        <f t="shared" ca="1" si="0"/>
        <v>1</v>
      </c>
      <c r="K6" t="str">
        <f t="shared" si="2"/>
        <v>4 - Nutrição Animal</v>
      </c>
      <c r="L6" t="str">
        <f t="shared" si="2"/>
        <v>Anatomia e fisiologia do sistema digestório — parte 1</v>
      </c>
      <c r="M6" t="str">
        <f t="shared" ca="1" si="2"/>
        <v>Pedro Oliveira</v>
      </c>
      <c r="N6" t="str">
        <f t="shared" ca="1" si="2"/>
        <v>CONCLUÍDA</v>
      </c>
    </row>
    <row r="7" spans="1:14" x14ac:dyDescent="0.3">
      <c r="A7" t="str">
        <f t="shared" si="1"/>
        <v>Bovinocultura de Produção de Carne</v>
      </c>
      <c r="B7" t="str">
        <f t="shared" si="1"/>
        <v>BPC12</v>
      </c>
      <c r="C7" t="s">
        <v>17</v>
      </c>
      <c r="D7" s="1">
        <f ca="1">E6</f>
        <v>45196</v>
      </c>
      <c r="E7" s="1">
        <f ca="1">D7+RANDBETWEEN(1,5)</f>
        <v>45201</v>
      </c>
      <c r="F7" s="1">
        <f ca="1">IF(D7&lt;Planilha2!$A$1, D7, "")</f>
        <v>45196</v>
      </c>
      <c r="G7" s="1">
        <f ca="1">IF(E7&lt;Planilha2!$A$1, E7, "")</f>
        <v>45201</v>
      </c>
      <c r="H7" t="str">
        <f ca="1">VLOOKUP(RANDBETWEEN(1, 3), Planilha2!$B$5:$I$32, 6)</f>
        <v>Rafael Ferreira</v>
      </c>
      <c r="I7" t="s">
        <v>95</v>
      </c>
      <c r="J7">
        <f t="shared" ca="1" si="0"/>
        <v>5</v>
      </c>
      <c r="K7" t="str">
        <f t="shared" si="2"/>
        <v>4 - Nutrição Animal</v>
      </c>
      <c r="L7" t="str">
        <f t="shared" si="2"/>
        <v>Anatomia e fisiologia do sistema digestório — parte 1</v>
      </c>
      <c r="M7" t="str">
        <f t="shared" ca="1" si="2"/>
        <v>Pedro Oliveira</v>
      </c>
      <c r="N7" t="str">
        <f t="shared" ca="1" si="2"/>
        <v>CONCLUÍDA</v>
      </c>
    </row>
    <row r="8" spans="1:14" x14ac:dyDescent="0.3">
      <c r="A8" t="str">
        <f t="shared" si="1"/>
        <v>Bovinocultura de Produção de Carne</v>
      </c>
      <c r="B8" t="str">
        <f t="shared" si="1"/>
        <v>BPC12</v>
      </c>
      <c r="C8" t="s">
        <v>18</v>
      </c>
      <c r="D8" s="1">
        <f ca="1">E2+RANDBETWEEN(3,14)</f>
        <v>45191</v>
      </c>
      <c r="E8" s="1">
        <f ca="1">D8</f>
        <v>45191</v>
      </c>
      <c r="F8" s="1">
        <f ca="1">IF(D8&lt;Planilha2!$A$1, D8, "")</f>
        <v>45191</v>
      </c>
      <c r="G8" s="1">
        <f ca="1">IF(E8&lt;Planilha2!$A$1, E8, "")</f>
        <v>45191</v>
      </c>
      <c r="H8" t="str">
        <f ca="1">VLOOKUP(RANDBETWEEN(1, 2), Planilha2!$B$5:$I$32, 7)</f>
        <v>Felipe Ribeiro</v>
      </c>
      <c r="I8" t="s">
        <v>96</v>
      </c>
      <c r="J8">
        <f t="shared" ca="1" si="0"/>
        <v>0</v>
      </c>
      <c r="K8" t="str">
        <f t="shared" si="2"/>
        <v>4 - Nutrição Animal</v>
      </c>
      <c r="L8" t="str">
        <f t="shared" si="2"/>
        <v>Anatomia e fisiologia do sistema digestório — parte 1</v>
      </c>
      <c r="M8" t="str">
        <f t="shared" ca="1" si="2"/>
        <v>Pedro Oliveira</v>
      </c>
      <c r="N8" t="str">
        <f t="shared" ca="1" si="2"/>
        <v>CONCLUÍDA</v>
      </c>
    </row>
    <row r="9" spans="1:14" x14ac:dyDescent="0.3">
      <c r="A9" t="str">
        <f t="shared" si="1"/>
        <v>Bovinocultura de Produção de Carne</v>
      </c>
      <c r="B9" t="str">
        <f t="shared" si="1"/>
        <v>BPC12</v>
      </c>
      <c r="C9" t="s">
        <v>19</v>
      </c>
      <c r="D9" s="1">
        <f ca="1">E8+RANDBETWEEN(7,21)</f>
        <v>45206</v>
      </c>
      <c r="E9" s="1">
        <f ca="1">D9+RANDBETWEEN(1,3)</f>
        <v>45207</v>
      </c>
      <c r="F9" s="1">
        <f ca="1">IF(D9&lt;Planilha2!$A$1, D9, "")</f>
        <v>45206</v>
      </c>
      <c r="G9" s="1">
        <f ca="1">IF(E9&lt;Planilha2!$A$1, E9, "")</f>
        <v>45207</v>
      </c>
      <c r="H9" t="str">
        <f ca="1">VLOOKUP(RANDBETWEEN(1, 3), Planilha2!$B$5:$I$32, 8)</f>
        <v>Larissa Martins</v>
      </c>
      <c r="I9" t="s">
        <v>94</v>
      </c>
      <c r="J9">
        <f t="shared" ca="1" si="0"/>
        <v>1</v>
      </c>
      <c r="K9" t="str">
        <f t="shared" si="2"/>
        <v>4 - Nutrição Animal</v>
      </c>
      <c r="L9" t="str">
        <f t="shared" si="2"/>
        <v>Anatomia e fisiologia do sistema digestório — parte 1</v>
      </c>
      <c r="M9" t="str">
        <f t="shared" ca="1" si="2"/>
        <v>Pedro Oliveira</v>
      </c>
      <c r="N9" t="str">
        <f t="shared" ca="1" si="2"/>
        <v>CONCLUÍDA</v>
      </c>
    </row>
    <row r="10" spans="1:14" x14ac:dyDescent="0.3">
      <c r="A10" t="str">
        <f t="shared" si="1"/>
        <v>Bovinocultura de Produção de Carne</v>
      </c>
      <c r="B10" t="str">
        <f t="shared" si="1"/>
        <v>BPC12</v>
      </c>
      <c r="C10" t="s">
        <v>20</v>
      </c>
      <c r="D10" s="1">
        <f ca="1">E9</f>
        <v>45207</v>
      </c>
      <c r="E10" s="1">
        <f ca="1">D10+RANDBETWEEN(1,3)</f>
        <v>45210</v>
      </c>
      <c r="F10" s="1">
        <f ca="1">IF(D10&lt;Planilha2!$A$1, D10, "")</f>
        <v>45207</v>
      </c>
      <c r="G10" s="1">
        <f ca="1">IF(E10&lt;Planilha2!$A$1, E10, "")</f>
        <v>45210</v>
      </c>
      <c r="H10" t="str">
        <f ca="1">H6</f>
        <v>Maria Santos</v>
      </c>
      <c r="I10" t="s">
        <v>91</v>
      </c>
      <c r="J10">
        <f t="shared" ca="1" si="0"/>
        <v>3</v>
      </c>
      <c r="K10" t="str">
        <f t="shared" si="2"/>
        <v>4 - Nutrição Animal</v>
      </c>
      <c r="L10" t="str">
        <f t="shared" si="2"/>
        <v>Anatomia e fisiologia do sistema digestório — parte 1</v>
      </c>
      <c r="M10" t="str">
        <f t="shared" ca="1" si="2"/>
        <v>Pedro Oliveira</v>
      </c>
      <c r="N10" t="str">
        <f t="shared" ca="1" si="2"/>
        <v>CONCLUÍDA</v>
      </c>
    </row>
    <row r="11" spans="1:14" x14ac:dyDescent="0.3">
      <c r="A11" t="str">
        <f t="shared" si="1"/>
        <v>Bovinocultura de Produção de Carne</v>
      </c>
      <c r="B11" t="str">
        <f t="shared" si="1"/>
        <v>BPC12</v>
      </c>
      <c r="C11" t="s">
        <v>21</v>
      </c>
      <c r="D11" s="1">
        <f ca="1">E10</f>
        <v>45210</v>
      </c>
      <c r="E11" s="1">
        <f ca="1">D11+RANDBETWEEN(0,3)</f>
        <v>45211</v>
      </c>
      <c r="F11" s="1">
        <f ca="1">IF(D11&lt;Planilha2!$A$1, D11, "")</f>
        <v>45210</v>
      </c>
      <c r="G11" s="1">
        <f ca="1">IF(E11&lt;Planilha2!$A$1, E11, "")</f>
        <v>45211</v>
      </c>
      <c r="H11" t="str">
        <f ca="1">H9</f>
        <v>Larissa Martins</v>
      </c>
      <c r="I11" t="s">
        <v>94</v>
      </c>
      <c r="J11">
        <f t="shared" ca="1" si="0"/>
        <v>1</v>
      </c>
      <c r="K11" t="str">
        <f t="shared" si="2"/>
        <v>4 - Nutrição Animal</v>
      </c>
      <c r="L11" t="str">
        <f t="shared" si="2"/>
        <v>Anatomia e fisiologia do sistema digestório — parte 1</v>
      </c>
      <c r="M11" t="str">
        <f t="shared" ca="1" si="2"/>
        <v>Pedro Oliveira</v>
      </c>
      <c r="N11" t="str">
        <f t="shared" ca="1" si="2"/>
        <v>CONCLUÍDA</v>
      </c>
    </row>
    <row r="12" spans="1:14" x14ac:dyDescent="0.3">
      <c r="A12" t="str">
        <f t="shared" si="1"/>
        <v>Bovinocultura de Produção de Carne</v>
      </c>
      <c r="B12" t="str">
        <f t="shared" si="1"/>
        <v>BPC12</v>
      </c>
      <c r="C12" t="s">
        <v>22</v>
      </c>
      <c r="D12" s="1">
        <f ca="1">E11</f>
        <v>45211</v>
      </c>
      <c r="E12" s="1">
        <f ca="1">D12+RANDBETWEEN(0,3)</f>
        <v>45213</v>
      </c>
      <c r="F12" s="1">
        <f ca="1">IF(D12&lt;Planilha2!$A$1, D12, "")</f>
        <v>45211</v>
      </c>
      <c r="G12" s="1">
        <f ca="1">IF(E12&lt;Planilha2!$A$1, E12, "")</f>
        <v>45213</v>
      </c>
      <c r="H12" t="str">
        <f ca="1">H10</f>
        <v>Maria Santos</v>
      </c>
      <c r="I12" t="s">
        <v>91</v>
      </c>
      <c r="J12">
        <f t="shared" ca="1" si="0"/>
        <v>2</v>
      </c>
      <c r="K12" t="str">
        <f t="shared" si="2"/>
        <v>4 - Nutrição Animal</v>
      </c>
      <c r="L12" t="str">
        <f t="shared" si="2"/>
        <v>Anatomia e fisiologia do sistema digestório — parte 1</v>
      </c>
      <c r="M12" t="str">
        <f t="shared" ca="1" si="2"/>
        <v>Pedro Oliveira</v>
      </c>
      <c r="N12" t="str">
        <f t="shared" ca="1" si="2"/>
        <v>CONCLUÍDA</v>
      </c>
    </row>
    <row r="13" spans="1:14" x14ac:dyDescent="0.3">
      <c r="A13" t="str">
        <f t="shared" si="1"/>
        <v>Bovinocultura de Produção de Carne</v>
      </c>
      <c r="B13" t="str">
        <f t="shared" si="1"/>
        <v>BPC12</v>
      </c>
      <c r="C13" t="s">
        <v>23</v>
      </c>
      <c r="D13" s="1">
        <f ca="1">E12</f>
        <v>45213</v>
      </c>
      <c r="E13" s="1">
        <f ca="1">D13+RANDBETWEEN(1,3)</f>
        <v>45216</v>
      </c>
      <c r="F13" s="1">
        <f ca="1">IF(D13&lt;Planilha2!$A$1, D13, "")</f>
        <v>45213</v>
      </c>
      <c r="G13" s="1">
        <f ca="1">IF(E13&lt;Planilha2!$A$1, E13, "")</f>
        <v>45216</v>
      </c>
      <c r="H13" t="str">
        <f ca="1">H7</f>
        <v>Rafael Ferreira</v>
      </c>
      <c r="I13" t="s">
        <v>95</v>
      </c>
      <c r="J13">
        <f t="shared" ca="1" si="0"/>
        <v>3</v>
      </c>
      <c r="K13" t="str">
        <f t="shared" si="2"/>
        <v>4 - Nutrição Animal</v>
      </c>
      <c r="L13" t="str">
        <f t="shared" si="2"/>
        <v>Anatomia e fisiologia do sistema digestório — parte 1</v>
      </c>
      <c r="M13" t="str">
        <f t="shared" ca="1" si="2"/>
        <v>Pedro Oliveira</v>
      </c>
      <c r="N13" t="str">
        <f t="shared" ca="1" si="2"/>
        <v>CONCLUÍDA</v>
      </c>
    </row>
    <row r="14" spans="1:14" x14ac:dyDescent="0.3">
      <c r="A14" t="str">
        <f t="shared" si="1"/>
        <v>Bovinocultura de Produção de Carne</v>
      </c>
      <c r="B14" t="str">
        <f t="shared" si="1"/>
        <v>BPC12</v>
      </c>
      <c r="C14" t="s">
        <v>24</v>
      </c>
      <c r="D14" s="1">
        <f ca="1">E13</f>
        <v>45216</v>
      </c>
      <c r="E14" s="1">
        <f ca="1">D14+RANDBETWEEN(0,3)</f>
        <v>45218</v>
      </c>
      <c r="F14" s="1">
        <f ca="1">IF(D14&lt;Planilha2!$A$1, D14, "")</f>
        <v>45216</v>
      </c>
      <c r="G14" s="1">
        <f ca="1">IF(E14&lt;Planilha2!$A$1, E14, "")</f>
        <v>45218</v>
      </c>
      <c r="H14" t="str">
        <f ca="1">H12</f>
        <v>Maria Santos</v>
      </c>
      <c r="I14" t="s">
        <v>91</v>
      </c>
      <c r="J14">
        <f t="shared" ca="1" si="0"/>
        <v>2</v>
      </c>
      <c r="K14" t="str">
        <f t="shared" si="2"/>
        <v>4 - Nutrição Animal</v>
      </c>
      <c r="L14" t="str">
        <f t="shared" si="2"/>
        <v>Anatomia e fisiologia do sistema digestório — parte 1</v>
      </c>
      <c r="M14" t="str">
        <f t="shared" ca="1" si="2"/>
        <v>Pedro Oliveira</v>
      </c>
      <c r="N14" t="str">
        <f t="shared" ca="1" si="2"/>
        <v>CONCLUÍDA</v>
      </c>
    </row>
    <row r="15" spans="1:14" x14ac:dyDescent="0.3">
      <c r="A15" t="str">
        <f t="shared" si="1"/>
        <v>Bovinocultura de Produção de Carne</v>
      </c>
      <c r="B15" t="s">
        <v>210</v>
      </c>
      <c r="C15" t="s">
        <v>12</v>
      </c>
      <c r="D15" s="1">
        <f ca="1">E2</f>
        <v>45182</v>
      </c>
      <c r="E15" s="1">
        <f ca="1">D15+RANDBETWEEN(7,14)</f>
        <v>45189</v>
      </c>
      <c r="F15" s="1">
        <f ca="1">IF(D15&lt;Planilha2!$A$1, D15, "")</f>
        <v>45182</v>
      </c>
      <c r="G15" s="1">
        <f ca="1">IF(E15&lt;Planilha2!$A$1, E15, "")</f>
        <v>45189</v>
      </c>
      <c r="H15" t="str">
        <f ca="1">H2</f>
        <v>Pedro Oliveira</v>
      </c>
      <c r="I15" t="s">
        <v>8</v>
      </c>
      <c r="J15">
        <f ca="1">E15-D15</f>
        <v>7</v>
      </c>
      <c r="K15" t="str">
        <f t="shared" si="2"/>
        <v>4 - Nutrição Animal</v>
      </c>
      <c r="L15" t="s">
        <v>215</v>
      </c>
      <c r="M15" t="str">
        <f ca="1">H15</f>
        <v>Pedro Oliveira</v>
      </c>
      <c r="N15" t="str" cm="1">
        <f t="array" aca="1" ref="N15" ca="1">_xlfn.IFS(COUNTBLANK(G15:G27)=13,"PENDENTE", COUNTBLANK(G15:G27)&gt;0,"EM ANDAMENTO", COUNTBLANK(G15:G27)=0,"CONCLUÍDA")</f>
        <v>CONCLUÍDA</v>
      </c>
    </row>
    <row r="16" spans="1:14" x14ac:dyDescent="0.3">
      <c r="A16" t="str">
        <f t="shared" si="1"/>
        <v>Bovinocultura de Produção de Carne</v>
      </c>
      <c r="B16" t="str">
        <f>B15</f>
        <v>BPC13</v>
      </c>
      <c r="C16" t="s">
        <v>13</v>
      </c>
      <c r="D16" s="1">
        <f ca="1">E15</f>
        <v>45189</v>
      </c>
      <c r="E16" s="1">
        <f ca="1">D16+RANDBETWEEN(1,4)</f>
        <v>45191</v>
      </c>
      <c r="F16" s="1">
        <f ca="1">IF(D16&lt;Planilha2!$A$1, D16, "")</f>
        <v>45189</v>
      </c>
      <c r="G16" s="1">
        <f ca="1">IF(E16&lt;Planilha2!$A$1, E16, "")</f>
        <v>45191</v>
      </c>
      <c r="H16" t="str">
        <f ca="1">H3</f>
        <v>Maria Santos</v>
      </c>
      <c r="I16" t="s">
        <v>91</v>
      </c>
      <c r="J16">
        <f t="shared" ref="J16:J27" ca="1" si="3">E16-D16</f>
        <v>2</v>
      </c>
      <c r="K16" t="str">
        <f t="shared" si="2"/>
        <v>4 - Nutrição Animal</v>
      </c>
      <c r="L16" t="str">
        <f>L15</f>
        <v>Anatomia e fisiologia do sistema digestório — parte 2</v>
      </c>
      <c r="M16" t="str">
        <f ca="1">M15</f>
        <v>Pedro Oliveira</v>
      </c>
      <c r="N16" t="str">
        <f ca="1">N15</f>
        <v>CONCLUÍDA</v>
      </c>
    </row>
    <row r="17" spans="1:14" x14ac:dyDescent="0.3">
      <c r="A17" t="str">
        <f t="shared" si="1"/>
        <v>Bovinocultura de Produção de Carne</v>
      </c>
      <c r="B17" t="str">
        <f t="shared" si="1"/>
        <v>BPC13</v>
      </c>
      <c r="C17" t="s">
        <v>14</v>
      </c>
      <c r="D17" s="1">
        <f ca="1">E16</f>
        <v>45191</v>
      </c>
      <c r="E17" s="1">
        <f ca="1">D17+RANDBETWEEN(0,3)</f>
        <v>45194</v>
      </c>
      <c r="F17" s="1">
        <f ca="1">IF(D17&lt;Planilha2!$A$1, D17, "")</f>
        <v>45191</v>
      </c>
      <c r="G17" s="1">
        <f ca="1">IF(E17&lt;Planilha2!$A$1, E17, "")</f>
        <v>45194</v>
      </c>
      <c r="H17" t="str">
        <f ca="1">VLOOKUP(RANDBETWEEN(1, 2), Planilha2!$B$5:$I$32, 4)</f>
        <v>Ana Souza</v>
      </c>
      <c r="I17" t="s">
        <v>92</v>
      </c>
      <c r="J17">
        <f t="shared" ca="1" si="3"/>
        <v>3</v>
      </c>
      <c r="K17" t="str">
        <f t="shared" si="2"/>
        <v>4 - Nutrição Animal</v>
      </c>
      <c r="L17" t="str">
        <f t="shared" si="2"/>
        <v>Anatomia e fisiologia do sistema digestório — parte 2</v>
      </c>
      <c r="M17" t="str">
        <f t="shared" ca="1" si="2"/>
        <v>Pedro Oliveira</v>
      </c>
      <c r="N17" t="str">
        <f t="shared" ca="1" si="2"/>
        <v>CONCLUÍDA</v>
      </c>
    </row>
    <row r="18" spans="1:14" x14ac:dyDescent="0.3">
      <c r="A18" t="str">
        <f t="shared" si="1"/>
        <v>Bovinocultura de Produção de Carne</v>
      </c>
      <c r="B18" t="str">
        <f t="shared" si="1"/>
        <v>BPC13</v>
      </c>
      <c r="C18" t="s">
        <v>15</v>
      </c>
      <c r="D18" s="1">
        <f ca="1">E17</f>
        <v>45194</v>
      </c>
      <c r="E18" s="1">
        <f ca="1">D18+RANDBETWEEN(3,7)</f>
        <v>45198</v>
      </c>
      <c r="F18" s="1">
        <f ca="1">IF(D18&lt;Planilha2!$A$1, D18, "")</f>
        <v>45194</v>
      </c>
      <c r="G18" s="1">
        <f ca="1">IF(E18&lt;Planilha2!$A$1, E18, "")</f>
        <v>45198</v>
      </c>
      <c r="H18" t="str">
        <f ca="1">VLOOKUP(RANDBETWEEN(1, 3), Planilha2!$B$5:$I$32, 5)</f>
        <v>Gustavo Pereira</v>
      </c>
      <c r="I18" t="s">
        <v>93</v>
      </c>
      <c r="J18">
        <f t="shared" ca="1" si="3"/>
        <v>4</v>
      </c>
      <c r="K18" t="str">
        <f t="shared" si="2"/>
        <v>4 - Nutrição Animal</v>
      </c>
      <c r="L18" t="str">
        <f t="shared" si="2"/>
        <v>Anatomia e fisiologia do sistema digestório — parte 2</v>
      </c>
      <c r="M18" t="str">
        <f t="shared" ca="1" si="2"/>
        <v>Pedro Oliveira</v>
      </c>
      <c r="N18" t="str">
        <f t="shared" ca="1" si="2"/>
        <v>CONCLUÍDA</v>
      </c>
    </row>
    <row r="19" spans="1:14" x14ac:dyDescent="0.3">
      <c r="A19" t="str">
        <f t="shared" si="1"/>
        <v>Bovinocultura de Produção de Carne</v>
      </c>
      <c r="B19" t="str">
        <f t="shared" si="1"/>
        <v>BPC13</v>
      </c>
      <c r="C19" t="s">
        <v>16</v>
      </c>
      <c r="D19" s="1">
        <f ca="1">E18</f>
        <v>45198</v>
      </c>
      <c r="E19" s="1">
        <f ca="1">D19+RANDBETWEEN(0,3)</f>
        <v>45199</v>
      </c>
      <c r="F19" s="1">
        <f ca="1">IF(D19&lt;Planilha2!$A$1, D19, "")</f>
        <v>45198</v>
      </c>
      <c r="G19" s="1">
        <f ca="1">IF(E19&lt;Planilha2!$A$1, E19, "")</f>
        <v>45199</v>
      </c>
      <c r="H19" t="str">
        <f ca="1">H16</f>
        <v>Maria Santos</v>
      </c>
      <c r="I19" t="s">
        <v>91</v>
      </c>
      <c r="J19">
        <f t="shared" ca="1" si="3"/>
        <v>1</v>
      </c>
      <c r="K19" t="str">
        <f t="shared" si="2"/>
        <v>4 - Nutrição Animal</v>
      </c>
      <c r="L19" t="str">
        <f t="shared" si="2"/>
        <v>Anatomia e fisiologia do sistema digestório — parte 2</v>
      </c>
      <c r="M19" t="str">
        <f t="shared" ca="1" si="2"/>
        <v>Pedro Oliveira</v>
      </c>
      <c r="N19" t="str">
        <f t="shared" ca="1" si="2"/>
        <v>CONCLUÍDA</v>
      </c>
    </row>
    <row r="20" spans="1:14" x14ac:dyDescent="0.3">
      <c r="A20" t="str">
        <f t="shared" si="1"/>
        <v>Bovinocultura de Produção de Carne</v>
      </c>
      <c r="B20" t="str">
        <f t="shared" si="1"/>
        <v>BPC13</v>
      </c>
      <c r="C20" t="s">
        <v>17</v>
      </c>
      <c r="D20" s="1">
        <f ca="1">E19</f>
        <v>45199</v>
      </c>
      <c r="E20" s="1">
        <f ca="1">D20+RANDBETWEEN(1,5)</f>
        <v>45202</v>
      </c>
      <c r="F20" s="1">
        <f ca="1">IF(D20&lt;Planilha2!$A$1, D20, "")</f>
        <v>45199</v>
      </c>
      <c r="G20" s="1">
        <f ca="1">IF(E20&lt;Planilha2!$A$1, E20, "")</f>
        <v>45202</v>
      </c>
      <c r="H20" t="str">
        <f ca="1">VLOOKUP(RANDBETWEEN(1, 3), Planilha2!$B$5:$I$32, 6)</f>
        <v>Bruno Gomes</v>
      </c>
      <c r="I20" t="s">
        <v>95</v>
      </c>
      <c r="J20">
        <f t="shared" ca="1" si="3"/>
        <v>3</v>
      </c>
      <c r="K20" t="str">
        <f t="shared" ref="K20:N35" si="4">K19</f>
        <v>4 - Nutrição Animal</v>
      </c>
      <c r="L20" t="str">
        <f t="shared" si="4"/>
        <v>Anatomia e fisiologia do sistema digestório — parte 2</v>
      </c>
      <c r="M20" t="str">
        <f t="shared" ca="1" si="4"/>
        <v>Pedro Oliveira</v>
      </c>
      <c r="N20" t="str">
        <f t="shared" ca="1" si="4"/>
        <v>CONCLUÍDA</v>
      </c>
    </row>
    <row r="21" spans="1:14" x14ac:dyDescent="0.3">
      <c r="A21" t="str">
        <f t="shared" si="1"/>
        <v>Bovinocultura de Produção de Carne</v>
      </c>
      <c r="B21" t="str">
        <f t="shared" si="1"/>
        <v>BPC13</v>
      </c>
      <c r="C21" t="s">
        <v>18</v>
      </c>
      <c r="D21" s="1">
        <f ca="1">E15+RANDBETWEEN(3,14)</f>
        <v>45201</v>
      </c>
      <c r="E21" s="1">
        <f ca="1">D21</f>
        <v>45201</v>
      </c>
      <c r="F21" s="1">
        <f ca="1">IF(D21&lt;Planilha2!$A$1, D21, "")</f>
        <v>45201</v>
      </c>
      <c r="G21" s="1">
        <f ca="1">IF(E21&lt;Planilha2!$A$1, E21, "")</f>
        <v>45201</v>
      </c>
      <c r="H21" t="str">
        <f ca="1">VLOOKUP(RANDBETWEEN(1, 2), Planilha2!$B$5:$I$32, 7)</f>
        <v>Felipe Ribeiro</v>
      </c>
      <c r="I21" t="s">
        <v>96</v>
      </c>
      <c r="J21">
        <f t="shared" ca="1" si="3"/>
        <v>0</v>
      </c>
      <c r="K21" t="str">
        <f t="shared" si="4"/>
        <v>4 - Nutrição Animal</v>
      </c>
      <c r="L21" t="str">
        <f t="shared" si="4"/>
        <v>Anatomia e fisiologia do sistema digestório — parte 2</v>
      </c>
      <c r="M21" t="str">
        <f t="shared" ca="1" si="4"/>
        <v>Pedro Oliveira</v>
      </c>
      <c r="N21" t="str">
        <f t="shared" ca="1" si="4"/>
        <v>CONCLUÍDA</v>
      </c>
    </row>
    <row r="22" spans="1:14" x14ac:dyDescent="0.3">
      <c r="A22" t="str">
        <f t="shared" si="1"/>
        <v>Bovinocultura de Produção de Carne</v>
      </c>
      <c r="B22" t="str">
        <f t="shared" si="1"/>
        <v>BPC13</v>
      </c>
      <c r="C22" t="s">
        <v>19</v>
      </c>
      <c r="D22" s="1">
        <f ca="1">E21+RANDBETWEEN(7,21)</f>
        <v>45217</v>
      </c>
      <c r="E22" s="1">
        <f ca="1">D22+RANDBETWEEN(1,3)</f>
        <v>45219</v>
      </c>
      <c r="F22" s="1">
        <f ca="1">IF(D22&lt;Planilha2!$A$1, D22, "")</f>
        <v>45217</v>
      </c>
      <c r="G22" s="1">
        <f ca="1">IF(E22&lt;Planilha2!$A$1, E22, "")</f>
        <v>45219</v>
      </c>
      <c r="H22" t="str">
        <f ca="1">VLOOKUP(RANDBETWEEN(1, 3), Planilha2!$B$5:$I$32, 8)</f>
        <v>Eduardo Carvalho</v>
      </c>
      <c r="I22" t="s">
        <v>94</v>
      </c>
      <c r="J22">
        <f t="shared" ca="1" si="3"/>
        <v>2</v>
      </c>
      <c r="K22" t="str">
        <f t="shared" si="4"/>
        <v>4 - Nutrição Animal</v>
      </c>
      <c r="L22" t="str">
        <f t="shared" si="4"/>
        <v>Anatomia e fisiologia do sistema digestório — parte 2</v>
      </c>
      <c r="M22" t="str">
        <f t="shared" ca="1" si="4"/>
        <v>Pedro Oliveira</v>
      </c>
      <c r="N22" t="str">
        <f t="shared" ca="1" si="4"/>
        <v>CONCLUÍDA</v>
      </c>
    </row>
    <row r="23" spans="1:14" x14ac:dyDescent="0.3">
      <c r="A23" t="str">
        <f t="shared" si="1"/>
        <v>Bovinocultura de Produção de Carne</v>
      </c>
      <c r="B23" t="str">
        <f t="shared" si="1"/>
        <v>BPC13</v>
      </c>
      <c r="C23" t="s">
        <v>20</v>
      </c>
      <c r="D23" s="1">
        <f ca="1">E22</f>
        <v>45219</v>
      </c>
      <c r="E23" s="1">
        <f ca="1">D23+RANDBETWEEN(1,3)</f>
        <v>45222</v>
      </c>
      <c r="F23" s="1">
        <f ca="1">IF(D23&lt;Planilha2!$A$1, D23, "")</f>
        <v>45219</v>
      </c>
      <c r="G23" s="1">
        <f ca="1">IF(E23&lt;Planilha2!$A$1, E23, "")</f>
        <v>45222</v>
      </c>
      <c r="H23" t="str">
        <f ca="1">H19</f>
        <v>Maria Santos</v>
      </c>
      <c r="I23" t="s">
        <v>91</v>
      </c>
      <c r="J23">
        <f t="shared" ca="1" si="3"/>
        <v>3</v>
      </c>
      <c r="K23" t="str">
        <f t="shared" si="4"/>
        <v>4 - Nutrição Animal</v>
      </c>
      <c r="L23" t="str">
        <f t="shared" si="4"/>
        <v>Anatomia e fisiologia do sistema digestório — parte 2</v>
      </c>
      <c r="M23" t="str">
        <f t="shared" ca="1" si="4"/>
        <v>Pedro Oliveira</v>
      </c>
      <c r="N23" t="str">
        <f t="shared" ca="1" si="4"/>
        <v>CONCLUÍDA</v>
      </c>
    </row>
    <row r="24" spans="1:14" x14ac:dyDescent="0.3">
      <c r="A24" t="str">
        <f t="shared" si="1"/>
        <v>Bovinocultura de Produção de Carne</v>
      </c>
      <c r="B24" t="str">
        <f t="shared" si="1"/>
        <v>BPC13</v>
      </c>
      <c r="C24" t="s">
        <v>21</v>
      </c>
      <c r="D24" s="1">
        <f ca="1">E23</f>
        <v>45222</v>
      </c>
      <c r="E24" s="1">
        <f ca="1">D24+RANDBETWEEN(0,3)</f>
        <v>45225</v>
      </c>
      <c r="F24" s="1">
        <f ca="1">IF(D24&lt;Planilha2!$A$1, D24, "")</f>
        <v>45222</v>
      </c>
      <c r="G24" s="1">
        <f ca="1">IF(E24&lt;Planilha2!$A$1, E24, "")</f>
        <v>45225</v>
      </c>
      <c r="H24" t="str">
        <f ca="1">H22</f>
        <v>Eduardo Carvalho</v>
      </c>
      <c r="I24" t="s">
        <v>94</v>
      </c>
      <c r="J24">
        <f t="shared" ca="1" si="3"/>
        <v>3</v>
      </c>
      <c r="K24" t="str">
        <f t="shared" si="4"/>
        <v>4 - Nutrição Animal</v>
      </c>
      <c r="L24" t="str">
        <f t="shared" si="4"/>
        <v>Anatomia e fisiologia do sistema digestório — parte 2</v>
      </c>
      <c r="M24" t="str">
        <f t="shared" ca="1" si="4"/>
        <v>Pedro Oliveira</v>
      </c>
      <c r="N24" t="str">
        <f t="shared" ca="1" si="4"/>
        <v>CONCLUÍDA</v>
      </c>
    </row>
    <row r="25" spans="1:14" x14ac:dyDescent="0.3">
      <c r="A25" t="str">
        <f t="shared" si="1"/>
        <v>Bovinocultura de Produção de Carne</v>
      </c>
      <c r="B25" t="str">
        <f t="shared" si="1"/>
        <v>BPC13</v>
      </c>
      <c r="C25" t="s">
        <v>22</v>
      </c>
      <c r="D25" s="1">
        <f ca="1">E24</f>
        <v>45225</v>
      </c>
      <c r="E25" s="1">
        <f ca="1">D25+RANDBETWEEN(0,3)</f>
        <v>45228</v>
      </c>
      <c r="F25" s="1">
        <f ca="1">IF(D25&lt;Planilha2!$A$1, D25, "")</f>
        <v>45225</v>
      </c>
      <c r="G25" s="1">
        <f ca="1">IF(E25&lt;Planilha2!$A$1, E25, "")</f>
        <v>45228</v>
      </c>
      <c r="H25" t="str">
        <f ca="1">H23</f>
        <v>Maria Santos</v>
      </c>
      <c r="I25" t="s">
        <v>91</v>
      </c>
      <c r="J25">
        <f t="shared" ca="1" si="3"/>
        <v>3</v>
      </c>
      <c r="K25" t="str">
        <f t="shared" si="4"/>
        <v>4 - Nutrição Animal</v>
      </c>
      <c r="L25" t="str">
        <f t="shared" si="4"/>
        <v>Anatomia e fisiologia do sistema digestório — parte 2</v>
      </c>
      <c r="M25" t="str">
        <f t="shared" ca="1" si="4"/>
        <v>Pedro Oliveira</v>
      </c>
      <c r="N25" t="str">
        <f t="shared" ca="1" si="4"/>
        <v>CONCLUÍDA</v>
      </c>
    </row>
    <row r="26" spans="1:14" x14ac:dyDescent="0.3">
      <c r="A26" t="str">
        <f t="shared" si="1"/>
        <v>Bovinocultura de Produção de Carne</v>
      </c>
      <c r="B26" t="str">
        <f t="shared" si="1"/>
        <v>BPC13</v>
      </c>
      <c r="C26" t="s">
        <v>23</v>
      </c>
      <c r="D26" s="1">
        <f ca="1">E25</f>
        <v>45228</v>
      </c>
      <c r="E26" s="1">
        <f ca="1">D26+RANDBETWEEN(1,3)</f>
        <v>45231</v>
      </c>
      <c r="F26" s="1">
        <f ca="1">IF(D26&lt;Planilha2!$A$1, D26, "")</f>
        <v>45228</v>
      </c>
      <c r="G26" s="1">
        <f ca="1">IF(E26&lt;Planilha2!$A$1, E26, "")</f>
        <v>45231</v>
      </c>
      <c r="H26" t="str">
        <f ca="1">H20</f>
        <v>Bruno Gomes</v>
      </c>
      <c r="I26" t="s">
        <v>95</v>
      </c>
      <c r="J26">
        <f t="shared" ca="1" si="3"/>
        <v>3</v>
      </c>
      <c r="K26" t="str">
        <f t="shared" si="4"/>
        <v>4 - Nutrição Animal</v>
      </c>
      <c r="L26" t="str">
        <f t="shared" si="4"/>
        <v>Anatomia e fisiologia do sistema digestório — parte 2</v>
      </c>
      <c r="M26" t="str">
        <f t="shared" ca="1" si="4"/>
        <v>Pedro Oliveira</v>
      </c>
      <c r="N26" t="str">
        <f t="shared" ca="1" si="4"/>
        <v>CONCLUÍDA</v>
      </c>
    </row>
    <row r="27" spans="1:14" x14ac:dyDescent="0.3">
      <c r="A27" t="str">
        <f t="shared" si="1"/>
        <v>Bovinocultura de Produção de Carne</v>
      </c>
      <c r="B27" t="str">
        <f t="shared" si="1"/>
        <v>BPC13</v>
      </c>
      <c r="C27" t="s">
        <v>24</v>
      </c>
      <c r="D27" s="1">
        <f ca="1">E26</f>
        <v>45231</v>
      </c>
      <c r="E27" s="1">
        <f ca="1">D27+RANDBETWEEN(0,3)</f>
        <v>45231</v>
      </c>
      <c r="F27" s="1">
        <f ca="1">IF(D27&lt;Planilha2!$A$1, D27, "")</f>
        <v>45231</v>
      </c>
      <c r="G27" s="1">
        <f ca="1">IF(E27&lt;Planilha2!$A$1, E27, "")</f>
        <v>45231</v>
      </c>
      <c r="H27" t="str">
        <f ca="1">H25</f>
        <v>Maria Santos</v>
      </c>
      <c r="I27" t="s">
        <v>91</v>
      </c>
      <c r="J27">
        <f t="shared" ca="1" si="3"/>
        <v>0</v>
      </c>
      <c r="K27" t="str">
        <f t="shared" si="4"/>
        <v>4 - Nutrição Animal</v>
      </c>
      <c r="L27" t="str">
        <f t="shared" si="4"/>
        <v>Anatomia e fisiologia do sistema digestório — parte 2</v>
      </c>
      <c r="M27" t="str">
        <f t="shared" ca="1" si="4"/>
        <v>Pedro Oliveira</v>
      </c>
      <c r="N27" t="str">
        <f t="shared" ca="1" si="4"/>
        <v>CONCLUÍDA</v>
      </c>
    </row>
    <row r="28" spans="1:14" x14ac:dyDescent="0.3">
      <c r="A28" t="str">
        <f t="shared" si="1"/>
        <v>Bovinocultura de Produção de Carne</v>
      </c>
      <c r="B28" t="s">
        <v>211</v>
      </c>
      <c r="C28" t="s">
        <v>12</v>
      </c>
      <c r="D28" s="1">
        <f ca="1">E15+1</f>
        <v>45190</v>
      </c>
      <c r="E28" s="1">
        <f ca="1">D28+RANDBETWEEN(7,14)</f>
        <v>45200</v>
      </c>
      <c r="F28" s="1">
        <f ca="1">IF(D28&lt;Planilha2!$A$1, D28, "")</f>
        <v>45190</v>
      </c>
      <c r="G28" s="1">
        <f ca="1">IF(E28&lt;Planilha2!$A$1, E28, "")</f>
        <v>45200</v>
      </c>
      <c r="H28" t="str">
        <f ca="1">H15</f>
        <v>Pedro Oliveira</v>
      </c>
      <c r="I28" t="s">
        <v>8</v>
      </c>
      <c r="J28">
        <f ca="1">E28-D28</f>
        <v>10</v>
      </c>
      <c r="K28" t="str">
        <f t="shared" si="4"/>
        <v>4 - Nutrição Animal</v>
      </c>
      <c r="L28" t="s">
        <v>216</v>
      </c>
      <c r="M28" t="str">
        <f ca="1">H28</f>
        <v>Pedro Oliveira</v>
      </c>
      <c r="N28" t="str" cm="1">
        <f t="array" aca="1" ref="N28" ca="1">_xlfn.IFS(COUNTBLANK(G28:G40)=13,"PENDENTE", COUNTBLANK(G28:G40)&gt;0,"EM ANDAMENTO", COUNTBLANK(G28:G40)=0,"CONCLUÍDA")</f>
        <v>CONCLUÍDA</v>
      </c>
    </row>
    <row r="29" spans="1:14" x14ac:dyDescent="0.3">
      <c r="A29" t="str">
        <f t="shared" si="1"/>
        <v>Bovinocultura de Produção de Carne</v>
      </c>
      <c r="B29" t="str">
        <f>B28</f>
        <v>BPC14</v>
      </c>
      <c r="C29" t="s">
        <v>13</v>
      </c>
      <c r="D29" s="1">
        <f ca="1">E28</f>
        <v>45200</v>
      </c>
      <c r="E29" s="1">
        <f ca="1">D29+RANDBETWEEN(1,4)</f>
        <v>45203</v>
      </c>
      <c r="F29" s="1">
        <f ca="1">IF(D29&lt;Planilha2!$A$1, D29, "")</f>
        <v>45200</v>
      </c>
      <c r="G29" s="1">
        <f ca="1">IF(E29&lt;Planilha2!$A$1, E29, "")</f>
        <v>45203</v>
      </c>
      <c r="H29" t="str">
        <f ca="1">H16</f>
        <v>Maria Santos</v>
      </c>
      <c r="I29" t="s">
        <v>91</v>
      </c>
      <c r="J29">
        <f t="shared" ref="J29:J40" ca="1" si="5">E29-D29</f>
        <v>3</v>
      </c>
      <c r="K29" t="str">
        <f t="shared" si="4"/>
        <v>4 - Nutrição Animal</v>
      </c>
      <c r="L29" t="str">
        <f>L28</f>
        <v>Anatomia e fisiologia do sistema digestório — parte 3</v>
      </c>
      <c r="M29" t="str">
        <f ca="1">M28</f>
        <v>Pedro Oliveira</v>
      </c>
      <c r="N29" t="str">
        <f ca="1">N28</f>
        <v>CONCLUÍDA</v>
      </c>
    </row>
    <row r="30" spans="1:14" x14ac:dyDescent="0.3">
      <c r="A30" t="str">
        <f t="shared" si="1"/>
        <v>Bovinocultura de Produção de Carne</v>
      </c>
      <c r="B30" t="str">
        <f t="shared" si="1"/>
        <v>BPC14</v>
      </c>
      <c r="C30" t="s">
        <v>14</v>
      </c>
      <c r="D30" s="1">
        <f ca="1">E29</f>
        <v>45203</v>
      </c>
      <c r="E30" s="1">
        <f ca="1">D30+RANDBETWEEN(0,3)</f>
        <v>45206</v>
      </c>
      <c r="F30" s="1">
        <f ca="1">IF(D30&lt;Planilha2!$A$1, D30, "")</f>
        <v>45203</v>
      </c>
      <c r="G30" s="1">
        <f ca="1">IF(E30&lt;Planilha2!$A$1, E30, "")</f>
        <v>45206</v>
      </c>
      <c r="H30" t="str">
        <f ca="1">VLOOKUP(RANDBETWEEN(1, 2), Planilha2!$B$5:$I$32, 4)</f>
        <v>Pedro Rodrigues</v>
      </c>
      <c r="I30" t="s">
        <v>92</v>
      </c>
      <c r="J30">
        <f t="shared" ca="1" si="5"/>
        <v>3</v>
      </c>
      <c r="K30" t="str">
        <f t="shared" si="4"/>
        <v>4 - Nutrição Animal</v>
      </c>
      <c r="L30" t="str">
        <f t="shared" si="4"/>
        <v>Anatomia e fisiologia do sistema digestório — parte 3</v>
      </c>
      <c r="M30" t="str">
        <f t="shared" ca="1" si="4"/>
        <v>Pedro Oliveira</v>
      </c>
      <c r="N30" t="str">
        <f t="shared" ca="1" si="4"/>
        <v>CONCLUÍDA</v>
      </c>
    </row>
    <row r="31" spans="1:14" x14ac:dyDescent="0.3">
      <c r="A31" t="str">
        <f t="shared" si="1"/>
        <v>Bovinocultura de Produção de Carne</v>
      </c>
      <c r="B31" t="str">
        <f t="shared" si="1"/>
        <v>BPC14</v>
      </c>
      <c r="C31" t="s">
        <v>15</v>
      </c>
      <c r="D31" s="1">
        <f ca="1">E30</f>
        <v>45206</v>
      </c>
      <c r="E31" s="1">
        <f ca="1">D31+RANDBETWEEN(3,7)</f>
        <v>45211</v>
      </c>
      <c r="F31" s="1">
        <f ca="1">IF(D31&lt;Planilha2!$A$1, D31, "")</f>
        <v>45206</v>
      </c>
      <c r="G31" s="1">
        <f ca="1">IF(E31&lt;Planilha2!$A$1, E31, "")</f>
        <v>45211</v>
      </c>
      <c r="H31" t="str">
        <f ca="1">VLOOKUP(RANDBETWEEN(1, 3), Planilha2!$B$5:$I$32, 5)</f>
        <v>Fernanda Almeida</v>
      </c>
      <c r="I31" t="s">
        <v>93</v>
      </c>
      <c r="J31">
        <f t="shared" ca="1" si="5"/>
        <v>5</v>
      </c>
      <c r="K31" t="str">
        <f t="shared" si="4"/>
        <v>4 - Nutrição Animal</v>
      </c>
      <c r="L31" t="str">
        <f t="shared" si="4"/>
        <v>Anatomia e fisiologia do sistema digestório — parte 3</v>
      </c>
      <c r="M31" t="str">
        <f t="shared" ca="1" si="4"/>
        <v>Pedro Oliveira</v>
      </c>
      <c r="N31" t="str">
        <f t="shared" ca="1" si="4"/>
        <v>CONCLUÍDA</v>
      </c>
    </row>
    <row r="32" spans="1:14" x14ac:dyDescent="0.3">
      <c r="A32" t="str">
        <f t="shared" si="1"/>
        <v>Bovinocultura de Produção de Carne</v>
      </c>
      <c r="B32" t="str">
        <f t="shared" si="1"/>
        <v>BPC14</v>
      </c>
      <c r="C32" t="s">
        <v>16</v>
      </c>
      <c r="D32" s="1">
        <f ca="1">E31</f>
        <v>45211</v>
      </c>
      <c r="E32" s="1">
        <f ca="1">D32+RANDBETWEEN(0,3)</f>
        <v>45213</v>
      </c>
      <c r="F32" s="1">
        <f ca="1">IF(D32&lt;Planilha2!$A$1, D32, "")</f>
        <v>45211</v>
      </c>
      <c r="G32" s="1">
        <f ca="1">IF(E32&lt;Planilha2!$A$1, E32, "")</f>
        <v>45213</v>
      </c>
      <c r="H32" t="str">
        <f ca="1">H29</f>
        <v>Maria Santos</v>
      </c>
      <c r="I32" t="s">
        <v>91</v>
      </c>
      <c r="J32">
        <f t="shared" ca="1" si="5"/>
        <v>2</v>
      </c>
      <c r="K32" t="str">
        <f t="shared" si="4"/>
        <v>4 - Nutrição Animal</v>
      </c>
      <c r="L32" t="str">
        <f t="shared" si="4"/>
        <v>Anatomia e fisiologia do sistema digestório — parte 3</v>
      </c>
      <c r="M32" t="str">
        <f t="shared" ca="1" si="4"/>
        <v>Pedro Oliveira</v>
      </c>
      <c r="N32" t="str">
        <f t="shared" ca="1" si="4"/>
        <v>CONCLUÍDA</v>
      </c>
    </row>
    <row r="33" spans="1:14" x14ac:dyDescent="0.3">
      <c r="A33" t="str">
        <f t="shared" si="1"/>
        <v>Bovinocultura de Produção de Carne</v>
      </c>
      <c r="B33" t="str">
        <f t="shared" si="1"/>
        <v>BPC14</v>
      </c>
      <c r="C33" t="s">
        <v>17</v>
      </c>
      <c r="D33" s="1">
        <f ca="1">E32</f>
        <v>45213</v>
      </c>
      <c r="E33" s="1">
        <f ca="1">D33+RANDBETWEEN(1,5)</f>
        <v>45215</v>
      </c>
      <c r="F33" s="1">
        <f ca="1">IF(D33&lt;Planilha2!$A$1, D33, "")</f>
        <v>45213</v>
      </c>
      <c r="G33" s="1">
        <f ca="1">IF(E33&lt;Planilha2!$A$1, E33, "")</f>
        <v>45215</v>
      </c>
      <c r="H33" t="str">
        <f ca="1">VLOOKUP(RANDBETWEEN(1, 3), Planilha2!$B$5:$I$32, 6)</f>
        <v>Mariana Alves</v>
      </c>
      <c r="I33" t="s">
        <v>95</v>
      </c>
      <c r="J33">
        <f t="shared" ca="1" si="5"/>
        <v>2</v>
      </c>
      <c r="K33" t="str">
        <f t="shared" si="4"/>
        <v>4 - Nutrição Animal</v>
      </c>
      <c r="L33" t="str">
        <f t="shared" si="4"/>
        <v>Anatomia e fisiologia do sistema digestório — parte 3</v>
      </c>
      <c r="M33" t="str">
        <f t="shared" ca="1" si="4"/>
        <v>Pedro Oliveira</v>
      </c>
      <c r="N33" t="str">
        <f t="shared" ca="1" si="4"/>
        <v>CONCLUÍDA</v>
      </c>
    </row>
    <row r="34" spans="1:14" x14ac:dyDescent="0.3">
      <c r="A34" t="str">
        <f t="shared" si="1"/>
        <v>Bovinocultura de Produção de Carne</v>
      </c>
      <c r="B34" t="str">
        <f t="shared" si="1"/>
        <v>BPC14</v>
      </c>
      <c r="C34" t="s">
        <v>18</v>
      </c>
      <c r="D34" s="1">
        <f ca="1">E28+RANDBETWEEN(3,14)</f>
        <v>45207</v>
      </c>
      <c r="E34" s="1">
        <f ca="1">D34</f>
        <v>45207</v>
      </c>
      <c r="F34" s="1">
        <f ca="1">IF(D34&lt;Planilha2!$A$1, D34, "")</f>
        <v>45207</v>
      </c>
      <c r="G34" s="1">
        <f ca="1">IF(E34&lt;Planilha2!$A$1, E34, "")</f>
        <v>45207</v>
      </c>
      <c r="H34" t="str">
        <f ca="1">VLOOKUP(RANDBETWEEN(1, 2), Planilha2!$B$5:$I$32, 7)</f>
        <v>Felipe Ribeiro</v>
      </c>
      <c r="I34" t="s">
        <v>96</v>
      </c>
      <c r="J34">
        <f t="shared" ca="1" si="5"/>
        <v>0</v>
      </c>
      <c r="K34" t="str">
        <f t="shared" si="4"/>
        <v>4 - Nutrição Animal</v>
      </c>
      <c r="L34" t="str">
        <f t="shared" si="4"/>
        <v>Anatomia e fisiologia do sistema digestório — parte 3</v>
      </c>
      <c r="M34" t="str">
        <f t="shared" ca="1" si="4"/>
        <v>Pedro Oliveira</v>
      </c>
      <c r="N34" t="str">
        <f t="shared" ca="1" si="4"/>
        <v>CONCLUÍDA</v>
      </c>
    </row>
    <row r="35" spans="1:14" x14ac:dyDescent="0.3">
      <c r="A35" t="str">
        <f t="shared" si="1"/>
        <v>Bovinocultura de Produção de Carne</v>
      </c>
      <c r="B35" t="str">
        <f t="shared" si="1"/>
        <v>BPC14</v>
      </c>
      <c r="C35" t="s">
        <v>19</v>
      </c>
      <c r="D35" s="1">
        <f ca="1">E34+RANDBETWEEN(7,21)</f>
        <v>45222</v>
      </c>
      <c r="E35" s="1">
        <f ca="1">D35+RANDBETWEEN(1,3)</f>
        <v>45224</v>
      </c>
      <c r="F35" s="1">
        <f ca="1">IF(D35&lt;Planilha2!$A$1, D35, "")</f>
        <v>45222</v>
      </c>
      <c r="G35" s="1">
        <f ca="1">IF(E35&lt;Planilha2!$A$1, E35, "")</f>
        <v>45224</v>
      </c>
      <c r="H35" t="str">
        <f ca="1">VLOOKUP(RANDBETWEEN(1, 3), Planilha2!$B$5:$I$32, 8)</f>
        <v>Eduardo Carvalho</v>
      </c>
      <c r="I35" t="s">
        <v>94</v>
      </c>
      <c r="J35">
        <f t="shared" ca="1" si="5"/>
        <v>2</v>
      </c>
      <c r="K35" t="str">
        <f t="shared" si="4"/>
        <v>4 - Nutrição Animal</v>
      </c>
      <c r="L35" t="str">
        <f t="shared" si="4"/>
        <v>Anatomia e fisiologia do sistema digestório — parte 3</v>
      </c>
      <c r="M35" t="str">
        <f t="shared" ca="1" si="4"/>
        <v>Pedro Oliveira</v>
      </c>
      <c r="N35" t="str">
        <f t="shared" ca="1" si="4"/>
        <v>CONCLUÍDA</v>
      </c>
    </row>
    <row r="36" spans="1:14" x14ac:dyDescent="0.3">
      <c r="A36" t="str">
        <f t="shared" si="1"/>
        <v>Bovinocultura de Produção de Carne</v>
      </c>
      <c r="B36" t="str">
        <f t="shared" si="1"/>
        <v>BPC14</v>
      </c>
      <c r="C36" t="s">
        <v>20</v>
      </c>
      <c r="D36" s="1">
        <f ca="1">E35</f>
        <v>45224</v>
      </c>
      <c r="E36" s="1">
        <f ca="1">D36+RANDBETWEEN(1,3)</f>
        <v>45225</v>
      </c>
      <c r="F36" s="1">
        <f ca="1">IF(D36&lt;Planilha2!$A$1, D36, "")</f>
        <v>45224</v>
      </c>
      <c r="G36" s="1">
        <f ca="1">IF(E36&lt;Planilha2!$A$1, E36, "")</f>
        <v>45225</v>
      </c>
      <c r="H36" t="str">
        <f ca="1">H32</f>
        <v>Maria Santos</v>
      </c>
      <c r="I36" t="s">
        <v>91</v>
      </c>
      <c r="J36">
        <f t="shared" ca="1" si="5"/>
        <v>1</v>
      </c>
      <c r="K36" t="str">
        <f t="shared" ref="K36:N51" si="6">K35</f>
        <v>4 - Nutrição Animal</v>
      </c>
      <c r="L36" t="str">
        <f t="shared" si="6"/>
        <v>Anatomia e fisiologia do sistema digestório — parte 3</v>
      </c>
      <c r="M36" t="str">
        <f t="shared" ca="1" si="6"/>
        <v>Pedro Oliveira</v>
      </c>
      <c r="N36" t="str">
        <f t="shared" ca="1" si="6"/>
        <v>CONCLUÍDA</v>
      </c>
    </row>
    <row r="37" spans="1:14" x14ac:dyDescent="0.3">
      <c r="A37" t="str">
        <f t="shared" si="1"/>
        <v>Bovinocultura de Produção de Carne</v>
      </c>
      <c r="B37" t="str">
        <f t="shared" si="1"/>
        <v>BPC14</v>
      </c>
      <c r="C37" t="s">
        <v>21</v>
      </c>
      <c r="D37" s="1">
        <f ca="1">E36</f>
        <v>45225</v>
      </c>
      <c r="E37" s="1">
        <f ca="1">D37+RANDBETWEEN(0,3)</f>
        <v>45226</v>
      </c>
      <c r="F37" s="1">
        <f ca="1">IF(D37&lt;Planilha2!$A$1, D37, "")</f>
        <v>45225</v>
      </c>
      <c r="G37" s="1">
        <f ca="1">IF(E37&lt;Planilha2!$A$1, E37, "")</f>
        <v>45226</v>
      </c>
      <c r="H37" t="str">
        <f ca="1">H35</f>
        <v>Eduardo Carvalho</v>
      </c>
      <c r="I37" t="s">
        <v>94</v>
      </c>
      <c r="J37">
        <f t="shared" ca="1" si="5"/>
        <v>1</v>
      </c>
      <c r="K37" t="str">
        <f t="shared" si="6"/>
        <v>4 - Nutrição Animal</v>
      </c>
      <c r="L37" t="str">
        <f t="shared" si="6"/>
        <v>Anatomia e fisiologia do sistema digestório — parte 3</v>
      </c>
      <c r="M37" t="str">
        <f t="shared" ca="1" si="6"/>
        <v>Pedro Oliveira</v>
      </c>
      <c r="N37" t="str">
        <f t="shared" ca="1" si="6"/>
        <v>CONCLUÍDA</v>
      </c>
    </row>
    <row r="38" spans="1:14" x14ac:dyDescent="0.3">
      <c r="A38" t="str">
        <f t="shared" si="1"/>
        <v>Bovinocultura de Produção de Carne</v>
      </c>
      <c r="B38" t="str">
        <f t="shared" si="1"/>
        <v>BPC14</v>
      </c>
      <c r="C38" t="s">
        <v>22</v>
      </c>
      <c r="D38" s="1">
        <f ca="1">E37</f>
        <v>45226</v>
      </c>
      <c r="E38" s="1">
        <f ca="1">D38+RANDBETWEEN(0,3)</f>
        <v>45228</v>
      </c>
      <c r="F38" s="1">
        <f ca="1">IF(D38&lt;Planilha2!$A$1, D38, "")</f>
        <v>45226</v>
      </c>
      <c r="G38" s="1">
        <f ca="1">IF(E38&lt;Planilha2!$A$1, E38, "")</f>
        <v>45228</v>
      </c>
      <c r="H38" t="str">
        <f ca="1">H36</f>
        <v>Maria Santos</v>
      </c>
      <c r="I38" t="s">
        <v>91</v>
      </c>
      <c r="J38">
        <f t="shared" ca="1" si="5"/>
        <v>2</v>
      </c>
      <c r="K38" t="str">
        <f t="shared" si="6"/>
        <v>4 - Nutrição Animal</v>
      </c>
      <c r="L38" t="str">
        <f t="shared" si="6"/>
        <v>Anatomia e fisiologia do sistema digestório — parte 3</v>
      </c>
      <c r="M38" t="str">
        <f t="shared" ca="1" si="6"/>
        <v>Pedro Oliveira</v>
      </c>
      <c r="N38" t="str">
        <f t="shared" ca="1" si="6"/>
        <v>CONCLUÍDA</v>
      </c>
    </row>
    <row r="39" spans="1:14" x14ac:dyDescent="0.3">
      <c r="A39" t="str">
        <f t="shared" si="1"/>
        <v>Bovinocultura de Produção de Carne</v>
      </c>
      <c r="B39" t="str">
        <f t="shared" si="1"/>
        <v>BPC14</v>
      </c>
      <c r="C39" t="s">
        <v>23</v>
      </c>
      <c r="D39" s="1">
        <f ca="1">E38</f>
        <v>45228</v>
      </c>
      <c r="E39" s="1">
        <f ca="1">D39+RANDBETWEEN(1,3)</f>
        <v>45229</v>
      </c>
      <c r="F39" s="1">
        <f ca="1">IF(D39&lt;Planilha2!$A$1, D39, "")</f>
        <v>45228</v>
      </c>
      <c r="G39" s="1">
        <f ca="1">IF(E39&lt;Planilha2!$A$1, E39, "")</f>
        <v>45229</v>
      </c>
      <c r="H39" t="str">
        <f ca="1">H33</f>
        <v>Mariana Alves</v>
      </c>
      <c r="I39" t="s">
        <v>95</v>
      </c>
      <c r="J39">
        <f t="shared" ca="1" si="5"/>
        <v>1</v>
      </c>
      <c r="K39" t="str">
        <f t="shared" si="6"/>
        <v>4 - Nutrição Animal</v>
      </c>
      <c r="L39" t="str">
        <f t="shared" si="6"/>
        <v>Anatomia e fisiologia do sistema digestório — parte 3</v>
      </c>
      <c r="M39" t="str">
        <f t="shared" ca="1" si="6"/>
        <v>Pedro Oliveira</v>
      </c>
      <c r="N39" t="str">
        <f t="shared" ca="1" si="6"/>
        <v>CONCLUÍDA</v>
      </c>
    </row>
    <row r="40" spans="1:14" x14ac:dyDescent="0.3">
      <c r="A40" t="str">
        <f t="shared" si="1"/>
        <v>Bovinocultura de Produção de Carne</v>
      </c>
      <c r="B40" t="str">
        <f t="shared" si="1"/>
        <v>BPC14</v>
      </c>
      <c r="C40" t="s">
        <v>24</v>
      </c>
      <c r="D40" s="1">
        <f ca="1">E39</f>
        <v>45229</v>
      </c>
      <c r="E40" s="1">
        <f ca="1">D40+RANDBETWEEN(0,3)</f>
        <v>45232</v>
      </c>
      <c r="F40" s="1">
        <f ca="1">IF(D40&lt;Planilha2!$A$1, D40, "")</f>
        <v>45229</v>
      </c>
      <c r="G40" s="1">
        <f ca="1">IF(E40&lt;Planilha2!$A$1, E40, "")</f>
        <v>45232</v>
      </c>
      <c r="H40" t="str">
        <f ca="1">H38</f>
        <v>Maria Santos</v>
      </c>
      <c r="I40" t="s">
        <v>91</v>
      </c>
      <c r="J40">
        <f t="shared" ca="1" si="5"/>
        <v>3</v>
      </c>
      <c r="K40" t="str">
        <f t="shared" si="6"/>
        <v>4 - Nutrição Animal</v>
      </c>
      <c r="L40" t="str">
        <f t="shared" si="6"/>
        <v>Anatomia e fisiologia do sistema digestório — parte 3</v>
      </c>
      <c r="M40" t="str">
        <f t="shared" ca="1" si="6"/>
        <v>Pedro Oliveira</v>
      </c>
      <c r="N40" t="str">
        <f t="shared" ca="1" si="6"/>
        <v>CONCLUÍDA</v>
      </c>
    </row>
    <row r="41" spans="1:14" x14ac:dyDescent="0.3">
      <c r="A41" t="str">
        <f t="shared" si="1"/>
        <v>Bovinocultura de Produção de Carne</v>
      </c>
      <c r="B41" t="s">
        <v>212</v>
      </c>
      <c r="C41" t="s">
        <v>12</v>
      </c>
      <c r="D41" s="1">
        <f ca="1">E28+1</f>
        <v>45201</v>
      </c>
      <c r="E41" s="1">
        <f ca="1">D41+RANDBETWEEN(7,14)</f>
        <v>45208</v>
      </c>
      <c r="F41" s="1">
        <f ca="1">IF(D41&lt;Planilha2!$A$1, D41, "")</f>
        <v>45201</v>
      </c>
      <c r="G41" s="1">
        <f ca="1">IF(E41&lt;Planilha2!$A$1, E41, "")</f>
        <v>45208</v>
      </c>
      <c r="H41" t="str">
        <f ca="1">H28</f>
        <v>Pedro Oliveira</v>
      </c>
      <c r="I41" t="s">
        <v>8</v>
      </c>
      <c r="J41">
        <f ca="1">E41-D41</f>
        <v>7</v>
      </c>
      <c r="K41" t="str">
        <f t="shared" si="6"/>
        <v>4 - Nutrição Animal</v>
      </c>
      <c r="L41" t="s">
        <v>218</v>
      </c>
      <c r="M41" t="str">
        <f ca="1">H41</f>
        <v>Pedro Oliveira</v>
      </c>
      <c r="N41" t="str" cm="1">
        <f t="array" aca="1" ref="N41" ca="1">_xlfn.IFS(COUNTBLANK(G41:G53)=13,"PENDENTE", COUNTBLANK(G41:G53)&gt;0,"EM ANDAMENTO", COUNTBLANK(G41:G53)=0,"CONCLUÍDA")</f>
        <v>CONCLUÍDA</v>
      </c>
    </row>
    <row r="42" spans="1:14" x14ac:dyDescent="0.3">
      <c r="A42" t="str">
        <f t="shared" si="1"/>
        <v>Bovinocultura de Produção de Carne</v>
      </c>
      <c r="B42" t="str">
        <f>B41</f>
        <v>BPC15</v>
      </c>
      <c r="C42" t="s">
        <v>13</v>
      </c>
      <c r="D42" s="1">
        <f ca="1">E41</f>
        <v>45208</v>
      </c>
      <c r="E42" s="1">
        <f ca="1">D42+RANDBETWEEN(1,4)</f>
        <v>45212</v>
      </c>
      <c r="F42" s="1">
        <f ca="1">IF(D42&lt;Planilha2!$A$1, D42, "")</f>
        <v>45208</v>
      </c>
      <c r="G42" s="1">
        <f ca="1">IF(E42&lt;Planilha2!$A$1, E42, "")</f>
        <v>45212</v>
      </c>
      <c r="H42" t="str">
        <f ca="1">H29</f>
        <v>Maria Santos</v>
      </c>
      <c r="I42" t="s">
        <v>91</v>
      </c>
      <c r="J42">
        <f t="shared" ref="J42:J53" ca="1" si="7">E42-D42</f>
        <v>4</v>
      </c>
      <c r="K42" t="str">
        <f t="shared" si="6"/>
        <v>4 - Nutrição Animal</v>
      </c>
      <c r="L42" t="str">
        <f>L41</f>
        <v>Anatomia e fisiologia do sistema digestório — parte 4</v>
      </c>
      <c r="M42" t="str">
        <f ca="1">M41</f>
        <v>Pedro Oliveira</v>
      </c>
      <c r="N42" t="str">
        <f ca="1">N41</f>
        <v>CONCLUÍDA</v>
      </c>
    </row>
    <row r="43" spans="1:14" x14ac:dyDescent="0.3">
      <c r="A43" t="str">
        <f t="shared" si="1"/>
        <v>Bovinocultura de Produção de Carne</v>
      </c>
      <c r="B43" t="str">
        <f t="shared" si="1"/>
        <v>BPC15</v>
      </c>
      <c r="C43" t="s">
        <v>14</v>
      </c>
      <c r="D43" s="1">
        <f ca="1">E42</f>
        <v>45212</v>
      </c>
      <c r="E43" s="1">
        <f ca="1">D43+RANDBETWEEN(0,3)</f>
        <v>45213</v>
      </c>
      <c r="F43" s="1">
        <f ca="1">IF(D43&lt;Planilha2!$A$1, D43, "")</f>
        <v>45212</v>
      </c>
      <c r="G43" s="1">
        <f ca="1">IF(E43&lt;Planilha2!$A$1, E43, "")</f>
        <v>45213</v>
      </c>
      <c r="H43" t="str">
        <f ca="1">VLOOKUP(RANDBETWEEN(1, 2), Planilha2!$B$5:$I$32, 4)</f>
        <v>Pedro Rodrigues</v>
      </c>
      <c r="I43" t="s">
        <v>92</v>
      </c>
      <c r="J43">
        <f t="shared" ca="1" si="7"/>
        <v>1</v>
      </c>
      <c r="K43" t="str">
        <f t="shared" si="6"/>
        <v>4 - Nutrição Animal</v>
      </c>
      <c r="L43" t="str">
        <f t="shared" si="6"/>
        <v>Anatomia e fisiologia do sistema digestório — parte 4</v>
      </c>
      <c r="M43" t="str">
        <f t="shared" ca="1" si="6"/>
        <v>Pedro Oliveira</v>
      </c>
      <c r="N43" t="str">
        <f t="shared" ca="1" si="6"/>
        <v>CONCLUÍDA</v>
      </c>
    </row>
    <row r="44" spans="1:14" x14ac:dyDescent="0.3">
      <c r="A44" t="str">
        <f t="shared" si="1"/>
        <v>Bovinocultura de Produção de Carne</v>
      </c>
      <c r="B44" t="str">
        <f t="shared" si="1"/>
        <v>BPC15</v>
      </c>
      <c r="C44" t="s">
        <v>15</v>
      </c>
      <c r="D44" s="1">
        <f ca="1">E43</f>
        <v>45213</v>
      </c>
      <c r="E44" s="1">
        <f ca="1">D44+RANDBETWEEN(3,7)</f>
        <v>45219</v>
      </c>
      <c r="F44" s="1">
        <f ca="1">IF(D44&lt;Planilha2!$A$1, D44, "")</f>
        <v>45213</v>
      </c>
      <c r="G44" s="1">
        <f ca="1">IF(E44&lt;Planilha2!$A$1, E44, "")</f>
        <v>45219</v>
      </c>
      <c r="H44" t="str">
        <f ca="1">VLOOKUP(RANDBETWEEN(1, 3), Planilha2!$B$5:$I$32, 5)</f>
        <v>Isabela Costa</v>
      </c>
      <c r="I44" t="s">
        <v>93</v>
      </c>
      <c r="J44">
        <f t="shared" ca="1" si="7"/>
        <v>6</v>
      </c>
      <c r="K44" t="str">
        <f t="shared" si="6"/>
        <v>4 - Nutrição Animal</v>
      </c>
      <c r="L44" t="str">
        <f t="shared" si="6"/>
        <v>Anatomia e fisiologia do sistema digestório — parte 4</v>
      </c>
      <c r="M44" t="str">
        <f t="shared" ca="1" si="6"/>
        <v>Pedro Oliveira</v>
      </c>
      <c r="N44" t="str">
        <f t="shared" ca="1" si="6"/>
        <v>CONCLUÍDA</v>
      </c>
    </row>
    <row r="45" spans="1:14" x14ac:dyDescent="0.3">
      <c r="A45" t="str">
        <f t="shared" si="1"/>
        <v>Bovinocultura de Produção de Carne</v>
      </c>
      <c r="B45" t="str">
        <f t="shared" si="1"/>
        <v>BPC15</v>
      </c>
      <c r="C45" t="s">
        <v>16</v>
      </c>
      <c r="D45" s="1">
        <f ca="1">E44</f>
        <v>45219</v>
      </c>
      <c r="E45" s="1">
        <f ca="1">D45+RANDBETWEEN(0,3)</f>
        <v>45222</v>
      </c>
      <c r="F45" s="1">
        <f ca="1">IF(D45&lt;Planilha2!$A$1, D45, "")</f>
        <v>45219</v>
      </c>
      <c r="G45" s="1">
        <f ca="1">IF(E45&lt;Planilha2!$A$1, E45, "")</f>
        <v>45222</v>
      </c>
      <c r="H45" t="str">
        <f ca="1">H42</f>
        <v>Maria Santos</v>
      </c>
      <c r="I45" t="s">
        <v>91</v>
      </c>
      <c r="J45">
        <f t="shared" ca="1" si="7"/>
        <v>3</v>
      </c>
      <c r="K45" t="str">
        <f t="shared" si="6"/>
        <v>4 - Nutrição Animal</v>
      </c>
      <c r="L45" t="str">
        <f t="shared" si="6"/>
        <v>Anatomia e fisiologia do sistema digestório — parte 4</v>
      </c>
      <c r="M45" t="str">
        <f t="shared" ca="1" si="6"/>
        <v>Pedro Oliveira</v>
      </c>
      <c r="N45" t="str">
        <f t="shared" ca="1" si="6"/>
        <v>CONCLUÍDA</v>
      </c>
    </row>
    <row r="46" spans="1:14" x14ac:dyDescent="0.3">
      <c r="A46" t="str">
        <f t="shared" si="1"/>
        <v>Bovinocultura de Produção de Carne</v>
      </c>
      <c r="B46" t="str">
        <f t="shared" si="1"/>
        <v>BPC15</v>
      </c>
      <c r="C46" t="s">
        <v>17</v>
      </c>
      <c r="D46" s="1">
        <f ca="1">E45</f>
        <v>45222</v>
      </c>
      <c r="E46" s="1">
        <f ca="1">D46+RANDBETWEEN(1,5)</f>
        <v>45225</v>
      </c>
      <c r="F46" s="1">
        <f ca="1">IF(D46&lt;Planilha2!$A$1, D46, "")</f>
        <v>45222</v>
      </c>
      <c r="G46" s="1">
        <f ca="1">IF(E46&lt;Planilha2!$A$1, E46, "")</f>
        <v>45225</v>
      </c>
      <c r="H46" t="str">
        <f ca="1">VLOOKUP(RANDBETWEEN(1, 3), Planilha2!$B$5:$I$32, 6)</f>
        <v>Rafael Ferreira</v>
      </c>
      <c r="I46" t="s">
        <v>95</v>
      </c>
      <c r="J46">
        <f t="shared" ca="1" si="7"/>
        <v>3</v>
      </c>
      <c r="K46" t="str">
        <f t="shared" si="6"/>
        <v>4 - Nutrição Animal</v>
      </c>
      <c r="L46" t="str">
        <f t="shared" si="6"/>
        <v>Anatomia e fisiologia do sistema digestório — parte 4</v>
      </c>
      <c r="M46" t="str">
        <f t="shared" ca="1" si="6"/>
        <v>Pedro Oliveira</v>
      </c>
      <c r="N46" t="str">
        <f t="shared" ca="1" si="6"/>
        <v>CONCLUÍDA</v>
      </c>
    </row>
    <row r="47" spans="1:14" x14ac:dyDescent="0.3">
      <c r="A47" t="str">
        <f t="shared" si="1"/>
        <v>Bovinocultura de Produção de Carne</v>
      </c>
      <c r="B47" t="str">
        <f t="shared" si="1"/>
        <v>BPC15</v>
      </c>
      <c r="C47" t="s">
        <v>18</v>
      </c>
      <c r="D47" s="1">
        <f ca="1">E41+RANDBETWEEN(3,14)</f>
        <v>45216</v>
      </c>
      <c r="E47" s="1">
        <f ca="1">D47</f>
        <v>45216</v>
      </c>
      <c r="F47" s="1">
        <f ca="1">IF(D47&lt;Planilha2!$A$1, D47, "")</f>
        <v>45216</v>
      </c>
      <c r="G47" s="1">
        <f ca="1">IF(E47&lt;Planilha2!$A$1, E47, "")</f>
        <v>45216</v>
      </c>
      <c r="H47" t="str">
        <f ca="1">VLOOKUP(RANDBETWEEN(1, 2), Planilha2!$B$5:$I$32, 7)</f>
        <v>Gabriela Lima</v>
      </c>
      <c r="I47" t="s">
        <v>96</v>
      </c>
      <c r="J47">
        <f t="shared" ca="1" si="7"/>
        <v>0</v>
      </c>
      <c r="K47" t="str">
        <f t="shared" si="6"/>
        <v>4 - Nutrição Animal</v>
      </c>
      <c r="L47" t="str">
        <f t="shared" si="6"/>
        <v>Anatomia e fisiologia do sistema digestório — parte 4</v>
      </c>
      <c r="M47" t="str">
        <f t="shared" ca="1" si="6"/>
        <v>Pedro Oliveira</v>
      </c>
      <c r="N47" t="str">
        <f t="shared" ca="1" si="6"/>
        <v>CONCLUÍDA</v>
      </c>
    </row>
    <row r="48" spans="1:14" x14ac:dyDescent="0.3">
      <c r="A48" t="str">
        <f t="shared" si="1"/>
        <v>Bovinocultura de Produção de Carne</v>
      </c>
      <c r="B48" t="str">
        <f t="shared" si="1"/>
        <v>BPC15</v>
      </c>
      <c r="C48" t="s">
        <v>19</v>
      </c>
      <c r="D48" s="1">
        <f ca="1">E47+RANDBETWEEN(7,21)</f>
        <v>45235</v>
      </c>
      <c r="E48" s="1">
        <f ca="1">D48+RANDBETWEEN(1,3)</f>
        <v>45237</v>
      </c>
      <c r="F48" s="1">
        <f ca="1">IF(D48&lt;Planilha2!$A$1, D48, "")</f>
        <v>45235</v>
      </c>
      <c r="G48" s="1">
        <f ca="1">IF(E48&lt;Planilha2!$A$1, E48, "")</f>
        <v>45237</v>
      </c>
      <c r="H48" t="str">
        <f ca="1">VLOOKUP(RANDBETWEEN(1, 3), Planilha2!$B$5:$I$32, 8)</f>
        <v>Luiza Andrade</v>
      </c>
      <c r="I48" t="s">
        <v>94</v>
      </c>
      <c r="J48">
        <f t="shared" ca="1" si="7"/>
        <v>2</v>
      </c>
      <c r="K48" t="str">
        <f t="shared" si="6"/>
        <v>4 - Nutrição Animal</v>
      </c>
      <c r="L48" t="str">
        <f t="shared" si="6"/>
        <v>Anatomia e fisiologia do sistema digestório — parte 4</v>
      </c>
      <c r="M48" t="str">
        <f t="shared" ca="1" si="6"/>
        <v>Pedro Oliveira</v>
      </c>
      <c r="N48" t="str">
        <f t="shared" ca="1" si="6"/>
        <v>CONCLUÍDA</v>
      </c>
    </row>
    <row r="49" spans="1:14" x14ac:dyDescent="0.3">
      <c r="A49" t="str">
        <f t="shared" si="1"/>
        <v>Bovinocultura de Produção de Carne</v>
      </c>
      <c r="B49" t="str">
        <f t="shared" si="1"/>
        <v>BPC15</v>
      </c>
      <c r="C49" t="s">
        <v>20</v>
      </c>
      <c r="D49" s="1">
        <f ca="1">E48</f>
        <v>45237</v>
      </c>
      <c r="E49" s="1">
        <f ca="1">D49+RANDBETWEEN(1,3)</f>
        <v>45238</v>
      </c>
      <c r="F49" s="1">
        <f ca="1">IF(D49&lt;Planilha2!$A$1, D49, "")</f>
        <v>45237</v>
      </c>
      <c r="G49" s="1">
        <f ca="1">IF(E49&lt;Planilha2!$A$1, E49, "")</f>
        <v>45238</v>
      </c>
      <c r="H49" t="str">
        <f ca="1">H45</f>
        <v>Maria Santos</v>
      </c>
      <c r="I49" t="s">
        <v>91</v>
      </c>
      <c r="J49">
        <f t="shared" ca="1" si="7"/>
        <v>1</v>
      </c>
      <c r="K49" t="str">
        <f t="shared" si="6"/>
        <v>4 - Nutrição Animal</v>
      </c>
      <c r="L49" t="str">
        <f t="shared" si="6"/>
        <v>Anatomia e fisiologia do sistema digestório — parte 4</v>
      </c>
      <c r="M49" t="str">
        <f t="shared" ca="1" si="6"/>
        <v>Pedro Oliveira</v>
      </c>
      <c r="N49" t="str">
        <f t="shared" ca="1" si="6"/>
        <v>CONCLUÍDA</v>
      </c>
    </row>
    <row r="50" spans="1:14" x14ac:dyDescent="0.3">
      <c r="A50" t="str">
        <f t="shared" si="1"/>
        <v>Bovinocultura de Produção de Carne</v>
      </c>
      <c r="B50" t="str">
        <f t="shared" si="1"/>
        <v>BPC15</v>
      </c>
      <c r="C50" t="s">
        <v>21</v>
      </c>
      <c r="D50" s="1">
        <f ca="1">E49</f>
        <v>45238</v>
      </c>
      <c r="E50" s="1">
        <f ca="1">D50+RANDBETWEEN(0,3)</f>
        <v>45239</v>
      </c>
      <c r="F50" s="1">
        <f ca="1">IF(D50&lt;Planilha2!$A$1, D50, "")</f>
        <v>45238</v>
      </c>
      <c r="G50" s="1">
        <f ca="1">IF(E50&lt;Planilha2!$A$1, E50, "")</f>
        <v>45239</v>
      </c>
      <c r="H50" t="str">
        <f ca="1">H48</f>
        <v>Luiza Andrade</v>
      </c>
      <c r="I50" t="s">
        <v>94</v>
      </c>
      <c r="J50">
        <f t="shared" ca="1" si="7"/>
        <v>1</v>
      </c>
      <c r="K50" t="str">
        <f t="shared" si="6"/>
        <v>4 - Nutrição Animal</v>
      </c>
      <c r="L50" t="str">
        <f t="shared" si="6"/>
        <v>Anatomia e fisiologia do sistema digestório — parte 4</v>
      </c>
      <c r="M50" t="str">
        <f t="shared" ca="1" si="6"/>
        <v>Pedro Oliveira</v>
      </c>
      <c r="N50" t="str">
        <f t="shared" ca="1" si="6"/>
        <v>CONCLUÍDA</v>
      </c>
    </row>
    <row r="51" spans="1:14" x14ac:dyDescent="0.3">
      <c r="A51" t="str">
        <f t="shared" si="1"/>
        <v>Bovinocultura de Produção de Carne</v>
      </c>
      <c r="B51" t="str">
        <f t="shared" si="1"/>
        <v>BPC15</v>
      </c>
      <c r="C51" t="s">
        <v>22</v>
      </c>
      <c r="D51" s="1">
        <f ca="1">E50</f>
        <v>45239</v>
      </c>
      <c r="E51" s="1">
        <f ca="1">D51+RANDBETWEEN(0,3)</f>
        <v>45239</v>
      </c>
      <c r="F51" s="1">
        <f ca="1">IF(D51&lt;Planilha2!$A$1, D51, "")</f>
        <v>45239</v>
      </c>
      <c r="G51" s="1">
        <f ca="1">IF(E51&lt;Planilha2!$A$1, E51, "")</f>
        <v>45239</v>
      </c>
      <c r="H51" t="str">
        <f ca="1">H49</f>
        <v>Maria Santos</v>
      </c>
      <c r="I51" t="s">
        <v>91</v>
      </c>
      <c r="J51">
        <f t="shared" ca="1" si="7"/>
        <v>0</v>
      </c>
      <c r="K51" t="str">
        <f t="shared" si="6"/>
        <v>4 - Nutrição Animal</v>
      </c>
      <c r="L51" t="str">
        <f t="shared" si="6"/>
        <v>Anatomia e fisiologia do sistema digestório — parte 4</v>
      </c>
      <c r="M51" t="str">
        <f t="shared" ca="1" si="6"/>
        <v>Pedro Oliveira</v>
      </c>
      <c r="N51" t="str">
        <f t="shared" ca="1" si="6"/>
        <v>CONCLUÍDA</v>
      </c>
    </row>
    <row r="52" spans="1:14" x14ac:dyDescent="0.3">
      <c r="A52" t="str">
        <f t="shared" si="1"/>
        <v>Bovinocultura de Produção de Carne</v>
      </c>
      <c r="B52" t="str">
        <f t="shared" si="1"/>
        <v>BPC15</v>
      </c>
      <c r="C52" t="s">
        <v>23</v>
      </c>
      <c r="D52" s="1">
        <f ca="1">E51</f>
        <v>45239</v>
      </c>
      <c r="E52" s="1">
        <f ca="1">D52+RANDBETWEEN(1,3)</f>
        <v>45240</v>
      </c>
      <c r="F52" s="1">
        <f ca="1">IF(D52&lt;Planilha2!$A$1, D52, "")</f>
        <v>45239</v>
      </c>
      <c r="G52" s="1">
        <f ca="1">IF(E52&lt;Planilha2!$A$1, E52, "")</f>
        <v>45240</v>
      </c>
      <c r="H52" t="str">
        <f ca="1">H46</f>
        <v>Rafael Ferreira</v>
      </c>
      <c r="I52" t="s">
        <v>95</v>
      </c>
      <c r="J52">
        <f t="shared" ca="1" si="7"/>
        <v>1</v>
      </c>
      <c r="K52" t="str">
        <f t="shared" ref="K52:N53" si="8">K51</f>
        <v>4 - Nutrição Animal</v>
      </c>
      <c r="L52" t="str">
        <f t="shared" si="8"/>
        <v>Anatomia e fisiologia do sistema digestório — parte 4</v>
      </c>
      <c r="M52" t="str">
        <f t="shared" ca="1" si="8"/>
        <v>Pedro Oliveira</v>
      </c>
      <c r="N52" t="str">
        <f t="shared" ca="1" si="8"/>
        <v>CONCLUÍDA</v>
      </c>
    </row>
    <row r="53" spans="1:14" x14ac:dyDescent="0.3">
      <c r="A53" t="str">
        <f t="shared" si="1"/>
        <v>Bovinocultura de Produção de Carne</v>
      </c>
      <c r="B53" t="str">
        <f t="shared" si="1"/>
        <v>BPC15</v>
      </c>
      <c r="C53" t="s">
        <v>24</v>
      </c>
      <c r="D53" s="1">
        <f ca="1">E52</f>
        <v>45240</v>
      </c>
      <c r="E53" s="1">
        <f ca="1">D53+RANDBETWEEN(0,3)</f>
        <v>45243</v>
      </c>
      <c r="F53" s="1">
        <f ca="1">IF(D53&lt;Planilha2!$A$1, D53, "")</f>
        <v>45240</v>
      </c>
      <c r="G53" s="1">
        <f ca="1">IF(E53&lt;Planilha2!$A$1, E53, "")</f>
        <v>45243</v>
      </c>
      <c r="H53" t="str">
        <f ca="1">H51</f>
        <v>Maria Santos</v>
      </c>
      <c r="I53" t="s">
        <v>91</v>
      </c>
      <c r="J53">
        <f t="shared" ca="1" si="7"/>
        <v>3</v>
      </c>
      <c r="K53" t="str">
        <f t="shared" si="8"/>
        <v>4 - Nutrição Animal</v>
      </c>
      <c r="L53" t="str">
        <f t="shared" si="8"/>
        <v>Anatomia e fisiologia do sistema digestório — parte 4</v>
      </c>
      <c r="M53" t="str">
        <f t="shared" ca="1" si="8"/>
        <v>Pedro Oliveira</v>
      </c>
      <c r="N53" t="str">
        <f t="shared" ca="1" si="8"/>
        <v>CONCLUÍDA</v>
      </c>
    </row>
    <row r="54" spans="1:14" x14ac:dyDescent="0.3">
      <c r="A54" t="str">
        <f t="shared" ref="A54:B54" si="9">A53</f>
        <v>Bovinocultura de Produção de Carne</v>
      </c>
      <c r="B54" t="s">
        <v>257</v>
      </c>
      <c r="C54" t="s">
        <v>12</v>
      </c>
      <c r="D54" s="1">
        <f ca="1">E41+1</f>
        <v>45209</v>
      </c>
      <c r="E54" s="1">
        <f ca="1">D54+RANDBETWEEN(7,14)</f>
        <v>45221</v>
      </c>
      <c r="F54" s="1">
        <f ca="1">IF(D54&lt;Planilha2!$A$1, D54, "")</f>
        <v>45209</v>
      </c>
      <c r="G54" s="1">
        <f ca="1">IF(E54&lt;Planilha2!$A$1, E54, "")</f>
        <v>45221</v>
      </c>
      <c r="H54" t="str">
        <f ca="1">VLOOKUP(RANDBETWEEN(29, 35), Planilha2!$B$5:$I$46, 2)</f>
        <v>Luís Mendonça</v>
      </c>
      <c r="I54" t="s">
        <v>8</v>
      </c>
      <c r="J54">
        <f ca="1">E54-D54</f>
        <v>12</v>
      </c>
      <c r="K54" t="str">
        <f t="shared" ref="K54:N54" si="10">K53</f>
        <v>4 - Nutrição Animal</v>
      </c>
      <c r="L54" t="s">
        <v>258</v>
      </c>
      <c r="M54" t="str">
        <f ca="1">H54</f>
        <v>Luís Mendonça</v>
      </c>
      <c r="N54" t="str" cm="1">
        <f t="array" aca="1" ref="N54" ca="1">_xlfn.IFS(COUNTBLANK(G54:G66)=13,"PENDENTE", COUNTBLANK(G54:G66)&gt;0,"EM ANDAMENTO", COUNTBLANK(G54:G66)=0,"CONCLUÍDA")</f>
        <v>CONCLUÍDA</v>
      </c>
    </row>
    <row r="55" spans="1:14" x14ac:dyDescent="0.3">
      <c r="A55" t="str">
        <f t="shared" ref="A55:B55" si="11">A54</f>
        <v>Bovinocultura de Produção de Carne</v>
      </c>
      <c r="B55" t="str">
        <f>B54</f>
        <v>BPC16</v>
      </c>
      <c r="C55" t="s">
        <v>13</v>
      </c>
      <c r="D55" s="1">
        <f ca="1">E54</f>
        <v>45221</v>
      </c>
      <c r="E55" s="1">
        <f ca="1">D55+RANDBETWEEN(1,4)</f>
        <v>45223</v>
      </c>
      <c r="F55" s="1">
        <f ca="1">IF(D55&lt;Planilha2!$A$1, D55, "")</f>
        <v>45221</v>
      </c>
      <c r="G55" s="1">
        <f ca="1">IF(E55&lt;Planilha2!$A$1, E55, "")</f>
        <v>45223</v>
      </c>
      <c r="H55" t="str">
        <f ca="1">H42</f>
        <v>Maria Santos</v>
      </c>
      <c r="I55" t="s">
        <v>91</v>
      </c>
      <c r="J55">
        <f t="shared" ref="J55:J66" ca="1" si="12">E55-D55</f>
        <v>2</v>
      </c>
      <c r="K55" t="str">
        <f t="shared" ref="K55:N55" si="13">K54</f>
        <v>4 - Nutrição Animal</v>
      </c>
      <c r="L55" t="str">
        <f>L54</f>
        <v>Cria — parte 1</v>
      </c>
      <c r="M55" t="str">
        <f ca="1">M54</f>
        <v>Luís Mendonça</v>
      </c>
      <c r="N55" t="str">
        <f ca="1">N54</f>
        <v>CONCLUÍDA</v>
      </c>
    </row>
    <row r="56" spans="1:14" x14ac:dyDescent="0.3">
      <c r="A56" t="str">
        <f t="shared" ref="A56:B56" si="14">A55</f>
        <v>Bovinocultura de Produção de Carne</v>
      </c>
      <c r="B56" t="str">
        <f t="shared" si="14"/>
        <v>BPC16</v>
      </c>
      <c r="C56" t="s">
        <v>14</v>
      </c>
      <c r="D56" s="1">
        <f ca="1">E55</f>
        <v>45223</v>
      </c>
      <c r="E56" s="1">
        <f ca="1">D56+RANDBETWEEN(0,3)</f>
        <v>45226</v>
      </c>
      <c r="F56" s="1">
        <f ca="1">IF(D56&lt;Planilha2!$A$1, D56, "")</f>
        <v>45223</v>
      </c>
      <c r="G56" s="1">
        <f ca="1">IF(E56&lt;Planilha2!$A$1, E56, "")</f>
        <v>45226</v>
      </c>
      <c r="H56" t="str">
        <f ca="1">VLOOKUP(RANDBETWEEN(1, 2), Planilha2!$B$5:$I$32, 4)</f>
        <v>Ana Souza</v>
      </c>
      <c r="I56" t="s">
        <v>92</v>
      </c>
      <c r="J56">
        <f t="shared" ca="1" si="12"/>
        <v>3</v>
      </c>
      <c r="K56" t="str">
        <f t="shared" ref="K56:N66" si="15">K55</f>
        <v>4 - Nutrição Animal</v>
      </c>
      <c r="L56" t="str">
        <f t="shared" si="15"/>
        <v>Cria — parte 1</v>
      </c>
      <c r="M56" t="str">
        <f t="shared" ca="1" si="15"/>
        <v>Luís Mendonça</v>
      </c>
      <c r="N56" t="str">
        <f t="shared" ca="1" si="15"/>
        <v>CONCLUÍDA</v>
      </c>
    </row>
    <row r="57" spans="1:14" x14ac:dyDescent="0.3">
      <c r="A57" t="str">
        <f t="shared" ref="A57:B57" si="16">A56</f>
        <v>Bovinocultura de Produção de Carne</v>
      </c>
      <c r="B57" t="str">
        <f t="shared" si="16"/>
        <v>BPC16</v>
      </c>
      <c r="C57" t="s">
        <v>15</v>
      </c>
      <c r="D57" s="1">
        <f ca="1">E56</f>
        <v>45226</v>
      </c>
      <c r="E57" s="1">
        <f ca="1">D57+RANDBETWEEN(3,7)</f>
        <v>45231</v>
      </c>
      <c r="F57" s="1">
        <f ca="1">IF(D57&lt;Planilha2!$A$1, D57, "")</f>
        <v>45226</v>
      </c>
      <c r="G57" s="1">
        <f ca="1">IF(E57&lt;Planilha2!$A$1, E57, "")</f>
        <v>45231</v>
      </c>
      <c r="H57" t="str">
        <f ca="1">VLOOKUP(RANDBETWEEN(1, 3), Planilha2!$B$5:$I$32, 5)</f>
        <v>Isabela Costa</v>
      </c>
      <c r="I57" t="s">
        <v>93</v>
      </c>
      <c r="J57">
        <f t="shared" ca="1" si="12"/>
        <v>5</v>
      </c>
      <c r="K57" t="str">
        <f t="shared" ref="K57:N57" si="17">K56</f>
        <v>4 - Nutrição Animal</v>
      </c>
      <c r="L57" t="str">
        <f t="shared" si="17"/>
        <v>Cria — parte 1</v>
      </c>
      <c r="M57" t="str">
        <f t="shared" ca="1" si="17"/>
        <v>Luís Mendonça</v>
      </c>
      <c r="N57" t="str">
        <f t="shared" ca="1" si="15"/>
        <v>CONCLUÍDA</v>
      </c>
    </row>
    <row r="58" spans="1:14" x14ac:dyDescent="0.3">
      <c r="A58" t="str">
        <f t="shared" ref="A58:B58" si="18">A57</f>
        <v>Bovinocultura de Produção de Carne</v>
      </c>
      <c r="B58" t="str">
        <f t="shared" si="18"/>
        <v>BPC16</v>
      </c>
      <c r="C58" t="s">
        <v>16</v>
      </c>
      <c r="D58" s="1">
        <f ca="1">E57</f>
        <v>45231</v>
      </c>
      <c r="E58" s="1">
        <f ca="1">D58+RANDBETWEEN(0,3)</f>
        <v>45232</v>
      </c>
      <c r="F58" s="1">
        <f ca="1">IF(D58&lt;Planilha2!$A$1, D58, "")</f>
        <v>45231</v>
      </c>
      <c r="G58" s="1">
        <f ca="1">IF(E58&lt;Planilha2!$A$1, E58, "")</f>
        <v>45232</v>
      </c>
      <c r="H58" t="str">
        <f ca="1">H55</f>
        <v>Maria Santos</v>
      </c>
      <c r="I58" t="s">
        <v>91</v>
      </c>
      <c r="J58">
        <f t="shared" ca="1" si="12"/>
        <v>1</v>
      </c>
      <c r="K58" t="str">
        <f t="shared" ref="K58:N58" si="19">K57</f>
        <v>4 - Nutrição Animal</v>
      </c>
      <c r="L58" t="str">
        <f t="shared" si="19"/>
        <v>Cria — parte 1</v>
      </c>
      <c r="M58" t="str">
        <f t="shared" ca="1" si="19"/>
        <v>Luís Mendonça</v>
      </c>
      <c r="N58" t="str">
        <f t="shared" ca="1" si="15"/>
        <v>CONCLUÍDA</v>
      </c>
    </row>
    <row r="59" spans="1:14" x14ac:dyDescent="0.3">
      <c r="A59" t="str">
        <f t="shared" ref="A59:B59" si="20">A58</f>
        <v>Bovinocultura de Produção de Carne</v>
      </c>
      <c r="B59" t="str">
        <f t="shared" si="20"/>
        <v>BPC16</v>
      </c>
      <c r="C59" t="s">
        <v>17</v>
      </c>
      <c r="D59" s="1">
        <f ca="1">E58</f>
        <v>45232</v>
      </c>
      <c r="E59" s="1">
        <f ca="1">D59+RANDBETWEEN(1,5)</f>
        <v>45235</v>
      </c>
      <c r="F59" s="1">
        <f ca="1">IF(D59&lt;Planilha2!$A$1, D59, "")</f>
        <v>45232</v>
      </c>
      <c r="G59" s="1">
        <f ca="1">IF(E59&lt;Planilha2!$A$1, E59, "")</f>
        <v>45235</v>
      </c>
      <c r="H59" t="str">
        <f ca="1">VLOOKUP(RANDBETWEEN(1, 3), Planilha2!$B$5:$I$32, 6)</f>
        <v>Mariana Alves</v>
      </c>
      <c r="I59" t="s">
        <v>95</v>
      </c>
      <c r="J59">
        <f t="shared" ca="1" si="12"/>
        <v>3</v>
      </c>
      <c r="K59" t="str">
        <f t="shared" ref="K59:N59" si="21">K58</f>
        <v>4 - Nutrição Animal</v>
      </c>
      <c r="L59" t="str">
        <f t="shared" si="21"/>
        <v>Cria — parte 1</v>
      </c>
      <c r="M59" t="str">
        <f t="shared" ca="1" si="21"/>
        <v>Luís Mendonça</v>
      </c>
      <c r="N59" t="str">
        <f t="shared" ca="1" si="15"/>
        <v>CONCLUÍDA</v>
      </c>
    </row>
    <row r="60" spans="1:14" x14ac:dyDescent="0.3">
      <c r="A60" t="str">
        <f t="shared" ref="A60:B60" si="22">A59</f>
        <v>Bovinocultura de Produção de Carne</v>
      </c>
      <c r="B60" t="str">
        <f t="shared" si="22"/>
        <v>BPC16</v>
      </c>
      <c r="C60" t="s">
        <v>18</v>
      </c>
      <c r="D60" s="1">
        <f ca="1">E54+RANDBETWEEN(3,14)</f>
        <v>45229</v>
      </c>
      <c r="E60" s="1">
        <f ca="1">D60</f>
        <v>45229</v>
      </c>
      <c r="F60" s="1">
        <f ca="1">IF(D60&lt;Planilha2!$A$1, D60, "")</f>
        <v>45229</v>
      </c>
      <c r="G60" s="1">
        <f ca="1">IF(E60&lt;Planilha2!$A$1, E60, "")</f>
        <v>45229</v>
      </c>
      <c r="H60" t="str">
        <f ca="1">VLOOKUP(RANDBETWEEN(1, 2), Planilha2!$B$5:$I$32, 7)</f>
        <v>Gabriela Lima</v>
      </c>
      <c r="I60" t="s">
        <v>96</v>
      </c>
      <c r="J60">
        <f t="shared" ca="1" si="12"/>
        <v>0</v>
      </c>
      <c r="K60" t="str">
        <f t="shared" ref="K60:N60" si="23">K59</f>
        <v>4 - Nutrição Animal</v>
      </c>
      <c r="L60" t="str">
        <f t="shared" si="23"/>
        <v>Cria — parte 1</v>
      </c>
      <c r="M60" t="str">
        <f t="shared" ca="1" si="23"/>
        <v>Luís Mendonça</v>
      </c>
      <c r="N60" t="str">
        <f t="shared" ca="1" si="15"/>
        <v>CONCLUÍDA</v>
      </c>
    </row>
    <row r="61" spans="1:14" x14ac:dyDescent="0.3">
      <c r="A61" t="str">
        <f t="shared" ref="A61:B61" si="24">A60</f>
        <v>Bovinocultura de Produção de Carne</v>
      </c>
      <c r="B61" t="str">
        <f t="shared" si="24"/>
        <v>BPC16</v>
      </c>
      <c r="C61" t="s">
        <v>19</v>
      </c>
      <c r="D61" s="1">
        <f ca="1">E60+RANDBETWEEN(7,21)</f>
        <v>45247</v>
      </c>
      <c r="E61" s="1">
        <f ca="1">D61+RANDBETWEEN(1,3)</f>
        <v>45249</v>
      </c>
      <c r="F61" s="1">
        <f ca="1">IF(D61&lt;Planilha2!$A$1, D61, "")</f>
        <v>45247</v>
      </c>
      <c r="G61" s="1">
        <f ca="1">IF(E61&lt;Planilha2!$A$1, E61, "")</f>
        <v>45249</v>
      </c>
      <c r="H61" t="str">
        <f ca="1">VLOOKUP(RANDBETWEEN(1, 3), Planilha2!$B$5:$I$32, 8)</f>
        <v>Eduardo Carvalho</v>
      </c>
      <c r="I61" t="s">
        <v>94</v>
      </c>
      <c r="J61">
        <f t="shared" ca="1" si="12"/>
        <v>2</v>
      </c>
      <c r="K61" t="str">
        <f t="shared" ref="K61:N61" si="25">K60</f>
        <v>4 - Nutrição Animal</v>
      </c>
      <c r="L61" t="str">
        <f t="shared" si="25"/>
        <v>Cria — parte 1</v>
      </c>
      <c r="M61" t="str">
        <f t="shared" ca="1" si="25"/>
        <v>Luís Mendonça</v>
      </c>
      <c r="N61" t="str">
        <f t="shared" ca="1" si="15"/>
        <v>CONCLUÍDA</v>
      </c>
    </row>
    <row r="62" spans="1:14" x14ac:dyDescent="0.3">
      <c r="A62" t="str">
        <f t="shared" ref="A62:B62" si="26">A61</f>
        <v>Bovinocultura de Produção de Carne</v>
      </c>
      <c r="B62" t="str">
        <f t="shared" si="26"/>
        <v>BPC16</v>
      </c>
      <c r="C62" t="s">
        <v>20</v>
      </c>
      <c r="D62" s="1">
        <f ca="1">E61</f>
        <v>45249</v>
      </c>
      <c r="E62" s="1">
        <f ca="1">D62+RANDBETWEEN(1,3)</f>
        <v>45251</v>
      </c>
      <c r="F62" s="1">
        <f ca="1">IF(D62&lt;Planilha2!$A$1, D62, "")</f>
        <v>45249</v>
      </c>
      <c r="G62" s="1">
        <f ca="1">IF(E62&lt;Planilha2!$A$1, E62, "")</f>
        <v>45251</v>
      </c>
      <c r="H62" t="str">
        <f ca="1">H58</f>
        <v>Maria Santos</v>
      </c>
      <c r="I62" t="s">
        <v>91</v>
      </c>
      <c r="J62">
        <f t="shared" ca="1" si="12"/>
        <v>2</v>
      </c>
      <c r="K62" t="str">
        <f t="shared" ref="K62:N62" si="27">K61</f>
        <v>4 - Nutrição Animal</v>
      </c>
      <c r="L62" t="str">
        <f t="shared" si="27"/>
        <v>Cria — parte 1</v>
      </c>
      <c r="M62" t="str">
        <f t="shared" ca="1" si="27"/>
        <v>Luís Mendonça</v>
      </c>
      <c r="N62" t="str">
        <f t="shared" ca="1" si="15"/>
        <v>CONCLUÍDA</v>
      </c>
    </row>
    <row r="63" spans="1:14" x14ac:dyDescent="0.3">
      <c r="A63" t="str">
        <f t="shared" ref="A63:B63" si="28">A62</f>
        <v>Bovinocultura de Produção de Carne</v>
      </c>
      <c r="B63" t="str">
        <f t="shared" si="28"/>
        <v>BPC16</v>
      </c>
      <c r="C63" t="s">
        <v>21</v>
      </c>
      <c r="D63" s="1">
        <f ca="1">E62</f>
        <v>45251</v>
      </c>
      <c r="E63" s="1">
        <f ca="1">D63+RANDBETWEEN(0,3)</f>
        <v>45251</v>
      </c>
      <c r="F63" s="1">
        <f ca="1">IF(D63&lt;Planilha2!$A$1, D63, "")</f>
        <v>45251</v>
      </c>
      <c r="G63" s="1">
        <f ca="1">IF(E63&lt;Planilha2!$A$1, E63, "")</f>
        <v>45251</v>
      </c>
      <c r="H63" t="str">
        <f ca="1">H61</f>
        <v>Eduardo Carvalho</v>
      </c>
      <c r="I63" t="s">
        <v>94</v>
      </c>
      <c r="J63">
        <f t="shared" ca="1" si="12"/>
        <v>0</v>
      </c>
      <c r="K63" t="str">
        <f t="shared" ref="K63:N63" si="29">K62</f>
        <v>4 - Nutrição Animal</v>
      </c>
      <c r="L63" t="str">
        <f t="shared" si="29"/>
        <v>Cria — parte 1</v>
      </c>
      <c r="M63" t="str">
        <f t="shared" ca="1" si="29"/>
        <v>Luís Mendonça</v>
      </c>
      <c r="N63" t="str">
        <f t="shared" ca="1" si="15"/>
        <v>CONCLUÍDA</v>
      </c>
    </row>
    <row r="64" spans="1:14" x14ac:dyDescent="0.3">
      <c r="A64" t="str">
        <f t="shared" ref="A64:B64" si="30">A63</f>
        <v>Bovinocultura de Produção de Carne</v>
      </c>
      <c r="B64" t="str">
        <f t="shared" si="30"/>
        <v>BPC16</v>
      </c>
      <c r="C64" t="s">
        <v>22</v>
      </c>
      <c r="D64" s="1">
        <f ca="1">E63</f>
        <v>45251</v>
      </c>
      <c r="E64" s="1">
        <f ca="1">D64+RANDBETWEEN(0,3)</f>
        <v>45254</v>
      </c>
      <c r="F64" s="1">
        <f ca="1">IF(D64&lt;Planilha2!$A$1, D64, "")</f>
        <v>45251</v>
      </c>
      <c r="G64" s="1">
        <f ca="1">IF(E64&lt;Planilha2!$A$1, E64, "")</f>
        <v>45254</v>
      </c>
      <c r="H64" t="str">
        <f ca="1">H62</f>
        <v>Maria Santos</v>
      </c>
      <c r="I64" t="s">
        <v>91</v>
      </c>
      <c r="J64">
        <f t="shared" ca="1" si="12"/>
        <v>3</v>
      </c>
      <c r="K64" t="str">
        <f t="shared" ref="K64:N64" si="31">K63</f>
        <v>4 - Nutrição Animal</v>
      </c>
      <c r="L64" t="str">
        <f t="shared" si="31"/>
        <v>Cria — parte 1</v>
      </c>
      <c r="M64" t="str">
        <f t="shared" ca="1" si="31"/>
        <v>Luís Mendonça</v>
      </c>
      <c r="N64" t="str">
        <f t="shared" ca="1" si="15"/>
        <v>CONCLUÍDA</v>
      </c>
    </row>
    <row r="65" spans="1:14" x14ac:dyDescent="0.3">
      <c r="A65" t="str">
        <f t="shared" ref="A65:B65" si="32">A64</f>
        <v>Bovinocultura de Produção de Carne</v>
      </c>
      <c r="B65" t="str">
        <f t="shared" si="32"/>
        <v>BPC16</v>
      </c>
      <c r="C65" t="s">
        <v>23</v>
      </c>
      <c r="D65" s="1">
        <f ca="1">E64</f>
        <v>45254</v>
      </c>
      <c r="E65" s="1">
        <f ca="1">D65+RANDBETWEEN(1,3)</f>
        <v>45255</v>
      </c>
      <c r="F65" s="1">
        <f ca="1">IF(D65&lt;Planilha2!$A$1, D65, "")</f>
        <v>45254</v>
      </c>
      <c r="G65" s="1">
        <f ca="1">IF(E65&lt;Planilha2!$A$1, E65, "")</f>
        <v>45255</v>
      </c>
      <c r="H65" t="str">
        <f ca="1">H59</f>
        <v>Mariana Alves</v>
      </c>
      <c r="I65" t="s">
        <v>95</v>
      </c>
      <c r="J65">
        <f t="shared" ca="1" si="12"/>
        <v>1</v>
      </c>
      <c r="K65" t="str">
        <f t="shared" ref="K65:N65" si="33">K64</f>
        <v>4 - Nutrição Animal</v>
      </c>
      <c r="L65" t="str">
        <f t="shared" si="33"/>
        <v>Cria — parte 1</v>
      </c>
      <c r="M65" t="str">
        <f t="shared" ca="1" si="33"/>
        <v>Luís Mendonça</v>
      </c>
      <c r="N65" t="str">
        <f t="shared" ca="1" si="15"/>
        <v>CONCLUÍDA</v>
      </c>
    </row>
    <row r="66" spans="1:14" x14ac:dyDescent="0.3">
      <c r="A66" t="str">
        <f t="shared" ref="A66:B66" si="34">A65</f>
        <v>Bovinocultura de Produção de Carne</v>
      </c>
      <c r="B66" t="str">
        <f t="shared" si="34"/>
        <v>BPC16</v>
      </c>
      <c r="C66" t="s">
        <v>24</v>
      </c>
      <c r="D66" s="1">
        <f ca="1">E65</f>
        <v>45255</v>
      </c>
      <c r="E66" s="1">
        <f ca="1">D66+RANDBETWEEN(0,3)</f>
        <v>45258</v>
      </c>
      <c r="F66" s="1">
        <f ca="1">IF(D66&lt;Planilha2!$A$1, D66, "")</f>
        <v>45255</v>
      </c>
      <c r="G66" s="1">
        <f ca="1">IF(E66&lt;Planilha2!$A$1, E66, "")</f>
        <v>45258</v>
      </c>
      <c r="H66" t="str">
        <f ca="1">H64</f>
        <v>Maria Santos</v>
      </c>
      <c r="I66" t="s">
        <v>91</v>
      </c>
      <c r="J66">
        <f t="shared" ca="1" si="12"/>
        <v>3</v>
      </c>
      <c r="K66" t="str">
        <f t="shared" ref="K66:N66" si="35">K65</f>
        <v>4 - Nutrição Animal</v>
      </c>
      <c r="L66" t="str">
        <f t="shared" si="35"/>
        <v>Cria — parte 1</v>
      </c>
      <c r="M66" t="str">
        <f t="shared" ca="1" si="35"/>
        <v>Luís Mendonça</v>
      </c>
      <c r="N66" t="str">
        <f t="shared" ca="1" si="15"/>
        <v>CONCLUÍDA</v>
      </c>
    </row>
    <row r="67" spans="1:14" x14ac:dyDescent="0.3">
      <c r="A67" t="str">
        <f t="shared" ref="A67:B67" si="36">A66</f>
        <v>Bovinocultura de Produção de Carne</v>
      </c>
      <c r="B67" t="s">
        <v>259</v>
      </c>
      <c r="C67" t="s">
        <v>12</v>
      </c>
      <c r="D67" s="1">
        <f ca="1">E54+1</f>
        <v>45222</v>
      </c>
      <c r="E67" s="1">
        <f ca="1">D67+RANDBETWEEN(7,14)</f>
        <v>45232</v>
      </c>
      <c r="F67" s="1">
        <f ca="1">IF(D67&lt;Planilha2!$A$1, D67, "")</f>
        <v>45222</v>
      </c>
      <c r="G67" s="1">
        <f ca="1">IF(E67&lt;Planilha2!$A$1, E67, "")</f>
        <v>45232</v>
      </c>
      <c r="H67" t="str">
        <f ca="1">H54</f>
        <v>Luís Mendonça</v>
      </c>
      <c r="I67" t="s">
        <v>8</v>
      </c>
      <c r="J67">
        <f ca="1">E67-D67</f>
        <v>10</v>
      </c>
      <c r="K67" t="str">
        <f t="shared" ref="K67:N67" si="37">K66</f>
        <v>4 - Nutrição Animal</v>
      </c>
      <c r="L67" t="s">
        <v>260</v>
      </c>
      <c r="M67" t="str">
        <f ca="1">H67</f>
        <v>Luís Mendonça</v>
      </c>
      <c r="N67" t="str" cm="1">
        <f t="array" aca="1" ref="N67" ca="1">_xlfn.IFS(COUNTBLANK(G67:G79)=13,"PENDENTE", COUNTBLANK(G67:G79)&gt;0,"EM ANDAMENTO", COUNTBLANK(G67:G79)=0,"CONCLUÍDA")</f>
        <v>CONCLUÍDA</v>
      </c>
    </row>
    <row r="68" spans="1:14" x14ac:dyDescent="0.3">
      <c r="A68" t="str">
        <f t="shared" ref="A68:B68" si="38">A67</f>
        <v>Bovinocultura de Produção de Carne</v>
      </c>
      <c r="B68" t="str">
        <f>B67</f>
        <v>BPC17</v>
      </c>
      <c r="C68" t="s">
        <v>13</v>
      </c>
      <c r="D68" s="1">
        <f ca="1">E67</f>
        <v>45232</v>
      </c>
      <c r="E68" s="1">
        <f ca="1">D68+RANDBETWEEN(1,4)</f>
        <v>45233</v>
      </c>
      <c r="F68" s="1">
        <f ca="1">IF(D68&lt;Planilha2!$A$1, D68, "")</f>
        <v>45232</v>
      </c>
      <c r="G68" s="1">
        <f ca="1">IF(E68&lt;Planilha2!$A$1, E68, "")</f>
        <v>45233</v>
      </c>
      <c r="H68" t="str">
        <f ca="1">H55</f>
        <v>Maria Santos</v>
      </c>
      <c r="I68" t="s">
        <v>91</v>
      </c>
      <c r="J68">
        <f t="shared" ref="J68:J79" ca="1" si="39">E68-D68</f>
        <v>1</v>
      </c>
      <c r="K68" t="str">
        <f t="shared" ref="K68:N68" si="40">K67</f>
        <v>4 - Nutrição Animal</v>
      </c>
      <c r="L68" t="str">
        <f>L67</f>
        <v>Cria — parte 2</v>
      </c>
      <c r="M68" t="str">
        <f ca="1">M67</f>
        <v>Luís Mendonça</v>
      </c>
      <c r="N68" t="str">
        <f ca="1">N67</f>
        <v>CONCLUÍDA</v>
      </c>
    </row>
    <row r="69" spans="1:14" x14ac:dyDescent="0.3">
      <c r="A69" t="str">
        <f t="shared" ref="A69:B69" si="41">A68</f>
        <v>Bovinocultura de Produção de Carne</v>
      </c>
      <c r="B69" t="str">
        <f t="shared" si="41"/>
        <v>BPC17</v>
      </c>
      <c r="C69" t="s">
        <v>14</v>
      </c>
      <c r="D69" s="1">
        <f ca="1">E68</f>
        <v>45233</v>
      </c>
      <c r="E69" s="1">
        <f ca="1">D69+RANDBETWEEN(0,3)</f>
        <v>45234</v>
      </c>
      <c r="F69" s="1">
        <f ca="1">IF(D69&lt;Planilha2!$A$1, D69, "")</f>
        <v>45233</v>
      </c>
      <c r="G69" s="1">
        <f ca="1">IF(E69&lt;Planilha2!$A$1, E69, "")</f>
        <v>45234</v>
      </c>
      <c r="H69" t="str">
        <f ca="1">VLOOKUP(RANDBETWEEN(1, 2), Planilha2!$B$5:$I$32, 4)</f>
        <v>Pedro Rodrigues</v>
      </c>
      <c r="I69" t="s">
        <v>92</v>
      </c>
      <c r="J69">
        <f t="shared" ca="1" si="39"/>
        <v>1</v>
      </c>
      <c r="K69" t="str">
        <f t="shared" ref="K69:N79" si="42">K68</f>
        <v>4 - Nutrição Animal</v>
      </c>
      <c r="L69" t="str">
        <f t="shared" si="42"/>
        <v>Cria — parte 2</v>
      </c>
      <c r="M69" t="str">
        <f t="shared" ca="1" si="42"/>
        <v>Luís Mendonça</v>
      </c>
      <c r="N69" t="str">
        <f t="shared" ca="1" si="42"/>
        <v>CONCLUÍDA</v>
      </c>
    </row>
    <row r="70" spans="1:14" x14ac:dyDescent="0.3">
      <c r="A70" t="str">
        <f t="shared" ref="A70:B70" si="43">A69</f>
        <v>Bovinocultura de Produção de Carne</v>
      </c>
      <c r="B70" t="str">
        <f t="shared" si="43"/>
        <v>BPC17</v>
      </c>
      <c r="C70" t="s">
        <v>15</v>
      </c>
      <c r="D70" s="1">
        <f ca="1">E69</f>
        <v>45234</v>
      </c>
      <c r="E70" s="1">
        <f ca="1">D70+RANDBETWEEN(3,7)</f>
        <v>45237</v>
      </c>
      <c r="F70" s="1">
        <f ca="1">IF(D70&lt;Planilha2!$A$1, D70, "")</f>
        <v>45234</v>
      </c>
      <c r="G70" s="1">
        <f ca="1">IF(E70&lt;Planilha2!$A$1, E70, "")</f>
        <v>45237</v>
      </c>
      <c r="H70" t="str">
        <f ca="1">VLOOKUP(RANDBETWEEN(1, 3), Planilha2!$B$5:$I$32, 5)</f>
        <v>Isabela Costa</v>
      </c>
      <c r="I70" t="s">
        <v>93</v>
      </c>
      <c r="J70">
        <f t="shared" ca="1" si="39"/>
        <v>3</v>
      </c>
      <c r="K70" t="str">
        <f t="shared" ref="K70:N70" si="44">K69</f>
        <v>4 - Nutrição Animal</v>
      </c>
      <c r="L70" t="str">
        <f t="shared" si="44"/>
        <v>Cria — parte 2</v>
      </c>
      <c r="M70" t="str">
        <f t="shared" ca="1" si="44"/>
        <v>Luís Mendonça</v>
      </c>
      <c r="N70" t="str">
        <f t="shared" ca="1" si="42"/>
        <v>CONCLUÍDA</v>
      </c>
    </row>
    <row r="71" spans="1:14" x14ac:dyDescent="0.3">
      <c r="A71" t="str">
        <f t="shared" ref="A71:B71" si="45">A70</f>
        <v>Bovinocultura de Produção de Carne</v>
      </c>
      <c r="B71" t="str">
        <f t="shared" si="45"/>
        <v>BPC17</v>
      </c>
      <c r="C71" t="s">
        <v>16</v>
      </c>
      <c r="D71" s="1">
        <f ca="1">E70</f>
        <v>45237</v>
      </c>
      <c r="E71" s="1">
        <f ca="1">D71+RANDBETWEEN(0,3)</f>
        <v>45237</v>
      </c>
      <c r="F71" s="1">
        <f ca="1">IF(D71&lt;Planilha2!$A$1, D71, "")</f>
        <v>45237</v>
      </c>
      <c r="G71" s="1">
        <f ca="1">IF(E71&lt;Planilha2!$A$1, E71, "")</f>
        <v>45237</v>
      </c>
      <c r="H71" t="str">
        <f ca="1">H68</f>
        <v>Maria Santos</v>
      </c>
      <c r="I71" t="s">
        <v>91</v>
      </c>
      <c r="J71">
        <f t="shared" ca="1" si="39"/>
        <v>0</v>
      </c>
      <c r="K71" t="str">
        <f t="shared" ref="K71:N71" si="46">K70</f>
        <v>4 - Nutrição Animal</v>
      </c>
      <c r="L71" t="str">
        <f t="shared" si="46"/>
        <v>Cria — parte 2</v>
      </c>
      <c r="M71" t="str">
        <f t="shared" ca="1" si="46"/>
        <v>Luís Mendonça</v>
      </c>
      <c r="N71" t="str">
        <f t="shared" ca="1" si="42"/>
        <v>CONCLUÍDA</v>
      </c>
    </row>
    <row r="72" spans="1:14" x14ac:dyDescent="0.3">
      <c r="A72" t="str">
        <f t="shared" ref="A72:B72" si="47">A71</f>
        <v>Bovinocultura de Produção de Carne</v>
      </c>
      <c r="B72" t="str">
        <f t="shared" si="47"/>
        <v>BPC17</v>
      </c>
      <c r="C72" t="s">
        <v>17</v>
      </c>
      <c r="D72" s="1">
        <f ca="1">E71</f>
        <v>45237</v>
      </c>
      <c r="E72" s="1">
        <f ca="1">D72+RANDBETWEEN(1,5)</f>
        <v>45238</v>
      </c>
      <c r="F72" s="1">
        <f ca="1">IF(D72&lt;Planilha2!$A$1, D72, "")</f>
        <v>45237</v>
      </c>
      <c r="G72" s="1">
        <f ca="1">IF(E72&lt;Planilha2!$A$1, E72, "")</f>
        <v>45238</v>
      </c>
      <c r="H72" t="str">
        <f ca="1">VLOOKUP(RANDBETWEEN(1, 3), Planilha2!$B$5:$I$32, 6)</f>
        <v>Rafael Ferreira</v>
      </c>
      <c r="I72" t="s">
        <v>95</v>
      </c>
      <c r="J72">
        <f t="shared" ca="1" si="39"/>
        <v>1</v>
      </c>
      <c r="K72" t="str">
        <f t="shared" ref="K72:N72" si="48">K71</f>
        <v>4 - Nutrição Animal</v>
      </c>
      <c r="L72" t="str">
        <f t="shared" si="48"/>
        <v>Cria — parte 2</v>
      </c>
      <c r="M72" t="str">
        <f t="shared" ca="1" si="48"/>
        <v>Luís Mendonça</v>
      </c>
      <c r="N72" t="str">
        <f t="shared" ca="1" si="42"/>
        <v>CONCLUÍDA</v>
      </c>
    </row>
    <row r="73" spans="1:14" x14ac:dyDescent="0.3">
      <c r="A73" t="str">
        <f t="shared" ref="A73:B73" si="49">A72</f>
        <v>Bovinocultura de Produção de Carne</v>
      </c>
      <c r="B73" t="str">
        <f t="shared" si="49"/>
        <v>BPC17</v>
      </c>
      <c r="C73" t="s">
        <v>18</v>
      </c>
      <c r="D73" s="1">
        <f ca="1">E67+RANDBETWEEN(3,14)</f>
        <v>45240</v>
      </c>
      <c r="E73" s="1">
        <f ca="1">D73</f>
        <v>45240</v>
      </c>
      <c r="F73" s="1">
        <f ca="1">IF(D73&lt;Planilha2!$A$1, D73, "")</f>
        <v>45240</v>
      </c>
      <c r="G73" s="1">
        <f ca="1">IF(E73&lt;Planilha2!$A$1, E73, "")</f>
        <v>45240</v>
      </c>
      <c r="H73" t="str">
        <f ca="1">VLOOKUP(RANDBETWEEN(1, 2), Planilha2!$B$5:$I$32, 7)</f>
        <v>Felipe Ribeiro</v>
      </c>
      <c r="I73" t="s">
        <v>96</v>
      </c>
      <c r="J73">
        <f t="shared" ca="1" si="39"/>
        <v>0</v>
      </c>
      <c r="K73" t="str">
        <f t="shared" ref="K73:N73" si="50">K72</f>
        <v>4 - Nutrição Animal</v>
      </c>
      <c r="L73" t="str">
        <f t="shared" si="50"/>
        <v>Cria — parte 2</v>
      </c>
      <c r="M73" t="str">
        <f t="shared" ca="1" si="50"/>
        <v>Luís Mendonça</v>
      </c>
      <c r="N73" t="str">
        <f t="shared" ca="1" si="42"/>
        <v>CONCLUÍDA</v>
      </c>
    </row>
    <row r="74" spans="1:14" x14ac:dyDescent="0.3">
      <c r="A74" t="str">
        <f t="shared" ref="A74:B74" si="51">A73</f>
        <v>Bovinocultura de Produção de Carne</v>
      </c>
      <c r="B74" t="str">
        <f t="shared" si="51"/>
        <v>BPC17</v>
      </c>
      <c r="C74" t="s">
        <v>19</v>
      </c>
      <c r="D74" s="1">
        <f ca="1">E73+RANDBETWEEN(7,21)</f>
        <v>45249</v>
      </c>
      <c r="E74" s="1">
        <f ca="1">D74+RANDBETWEEN(1,3)</f>
        <v>45252</v>
      </c>
      <c r="F74" s="1">
        <f ca="1">IF(D74&lt;Planilha2!$A$1, D74, "")</f>
        <v>45249</v>
      </c>
      <c r="G74" s="1">
        <f ca="1">IF(E74&lt;Planilha2!$A$1, E74, "")</f>
        <v>45252</v>
      </c>
      <c r="H74" t="str">
        <f ca="1">VLOOKUP(RANDBETWEEN(1, 3), Planilha2!$B$5:$I$32, 8)</f>
        <v>Larissa Martins</v>
      </c>
      <c r="I74" t="s">
        <v>94</v>
      </c>
      <c r="J74">
        <f t="shared" ca="1" si="39"/>
        <v>3</v>
      </c>
      <c r="K74" t="str">
        <f t="shared" ref="K74:N74" si="52">K73</f>
        <v>4 - Nutrição Animal</v>
      </c>
      <c r="L74" t="str">
        <f t="shared" si="52"/>
        <v>Cria — parte 2</v>
      </c>
      <c r="M74" t="str">
        <f t="shared" ca="1" si="52"/>
        <v>Luís Mendonça</v>
      </c>
      <c r="N74" t="str">
        <f t="shared" ca="1" si="42"/>
        <v>CONCLUÍDA</v>
      </c>
    </row>
    <row r="75" spans="1:14" x14ac:dyDescent="0.3">
      <c r="A75" t="str">
        <f t="shared" ref="A75:B75" si="53">A74</f>
        <v>Bovinocultura de Produção de Carne</v>
      </c>
      <c r="B75" t="str">
        <f t="shared" si="53"/>
        <v>BPC17</v>
      </c>
      <c r="C75" t="s">
        <v>20</v>
      </c>
      <c r="D75" s="1">
        <f ca="1">E74</f>
        <v>45252</v>
      </c>
      <c r="E75" s="1">
        <f ca="1">D75+RANDBETWEEN(1,3)</f>
        <v>45254</v>
      </c>
      <c r="F75" s="1">
        <f ca="1">IF(D75&lt;Planilha2!$A$1, D75, "")</f>
        <v>45252</v>
      </c>
      <c r="G75" s="1">
        <f ca="1">IF(E75&lt;Planilha2!$A$1, E75, "")</f>
        <v>45254</v>
      </c>
      <c r="H75" t="str">
        <f ca="1">H71</f>
        <v>Maria Santos</v>
      </c>
      <c r="I75" t="s">
        <v>91</v>
      </c>
      <c r="J75">
        <f t="shared" ca="1" si="39"/>
        <v>2</v>
      </c>
      <c r="K75" t="str">
        <f t="shared" ref="K75:N75" si="54">K74</f>
        <v>4 - Nutrição Animal</v>
      </c>
      <c r="L75" t="str">
        <f t="shared" si="54"/>
        <v>Cria — parte 2</v>
      </c>
      <c r="M75" t="str">
        <f t="shared" ca="1" si="54"/>
        <v>Luís Mendonça</v>
      </c>
      <c r="N75" t="str">
        <f t="shared" ca="1" si="42"/>
        <v>CONCLUÍDA</v>
      </c>
    </row>
    <row r="76" spans="1:14" x14ac:dyDescent="0.3">
      <c r="A76" t="str">
        <f t="shared" ref="A76:B76" si="55">A75</f>
        <v>Bovinocultura de Produção de Carne</v>
      </c>
      <c r="B76" t="str">
        <f t="shared" si="55"/>
        <v>BPC17</v>
      </c>
      <c r="C76" t="s">
        <v>21</v>
      </c>
      <c r="D76" s="1">
        <f ca="1">E75</f>
        <v>45254</v>
      </c>
      <c r="E76" s="1">
        <f ca="1">D76+RANDBETWEEN(0,3)</f>
        <v>45255</v>
      </c>
      <c r="F76" s="1">
        <f ca="1">IF(D76&lt;Planilha2!$A$1, D76, "")</f>
        <v>45254</v>
      </c>
      <c r="G76" s="1">
        <f ca="1">IF(E76&lt;Planilha2!$A$1, E76, "")</f>
        <v>45255</v>
      </c>
      <c r="H76" t="str">
        <f ca="1">H74</f>
        <v>Larissa Martins</v>
      </c>
      <c r="I76" t="s">
        <v>94</v>
      </c>
      <c r="J76">
        <f t="shared" ca="1" si="39"/>
        <v>1</v>
      </c>
      <c r="K76" t="str">
        <f t="shared" ref="K76:N76" si="56">K75</f>
        <v>4 - Nutrição Animal</v>
      </c>
      <c r="L76" t="str">
        <f t="shared" si="56"/>
        <v>Cria — parte 2</v>
      </c>
      <c r="M76" t="str">
        <f t="shared" ca="1" si="56"/>
        <v>Luís Mendonça</v>
      </c>
      <c r="N76" t="str">
        <f t="shared" ca="1" si="42"/>
        <v>CONCLUÍDA</v>
      </c>
    </row>
    <row r="77" spans="1:14" x14ac:dyDescent="0.3">
      <c r="A77" t="str">
        <f t="shared" ref="A77:B77" si="57">A76</f>
        <v>Bovinocultura de Produção de Carne</v>
      </c>
      <c r="B77" t="str">
        <f t="shared" si="57"/>
        <v>BPC17</v>
      </c>
      <c r="C77" t="s">
        <v>22</v>
      </c>
      <c r="D77" s="1">
        <f ca="1">E76</f>
        <v>45255</v>
      </c>
      <c r="E77" s="1">
        <f ca="1">D77+RANDBETWEEN(0,3)</f>
        <v>45258</v>
      </c>
      <c r="F77" s="1">
        <f ca="1">IF(D77&lt;Planilha2!$A$1, D77, "")</f>
        <v>45255</v>
      </c>
      <c r="G77" s="1">
        <f ca="1">IF(E77&lt;Planilha2!$A$1, E77, "")</f>
        <v>45258</v>
      </c>
      <c r="H77" t="str">
        <f ca="1">H75</f>
        <v>Maria Santos</v>
      </c>
      <c r="I77" t="s">
        <v>91</v>
      </c>
      <c r="J77">
        <f t="shared" ca="1" si="39"/>
        <v>3</v>
      </c>
      <c r="K77" t="str">
        <f t="shared" ref="K77:N77" si="58">K76</f>
        <v>4 - Nutrição Animal</v>
      </c>
      <c r="L77" t="str">
        <f t="shared" si="58"/>
        <v>Cria — parte 2</v>
      </c>
      <c r="M77" t="str">
        <f t="shared" ca="1" si="58"/>
        <v>Luís Mendonça</v>
      </c>
      <c r="N77" t="str">
        <f t="shared" ca="1" si="42"/>
        <v>CONCLUÍDA</v>
      </c>
    </row>
    <row r="78" spans="1:14" x14ac:dyDescent="0.3">
      <c r="A78" t="str">
        <f t="shared" ref="A78:B78" si="59">A77</f>
        <v>Bovinocultura de Produção de Carne</v>
      </c>
      <c r="B78" t="str">
        <f t="shared" si="59"/>
        <v>BPC17</v>
      </c>
      <c r="C78" t="s">
        <v>23</v>
      </c>
      <c r="D78" s="1">
        <f ca="1">E77</f>
        <v>45258</v>
      </c>
      <c r="E78" s="1">
        <f ca="1">D78+RANDBETWEEN(1,3)</f>
        <v>45260</v>
      </c>
      <c r="F78" s="1">
        <f ca="1">IF(D78&lt;Planilha2!$A$1, D78, "")</f>
        <v>45258</v>
      </c>
      <c r="G78" s="1">
        <f ca="1">IF(E78&lt;Planilha2!$A$1, E78, "")</f>
        <v>45260</v>
      </c>
      <c r="H78" t="str">
        <f ca="1">H72</f>
        <v>Rafael Ferreira</v>
      </c>
      <c r="I78" t="s">
        <v>95</v>
      </c>
      <c r="J78">
        <f t="shared" ca="1" si="39"/>
        <v>2</v>
      </c>
      <c r="K78" t="str">
        <f t="shared" ref="K78:N78" si="60">K77</f>
        <v>4 - Nutrição Animal</v>
      </c>
      <c r="L78" t="str">
        <f t="shared" si="60"/>
        <v>Cria — parte 2</v>
      </c>
      <c r="M78" t="str">
        <f t="shared" ca="1" si="60"/>
        <v>Luís Mendonça</v>
      </c>
      <c r="N78" t="str">
        <f t="shared" ca="1" si="42"/>
        <v>CONCLUÍDA</v>
      </c>
    </row>
    <row r="79" spans="1:14" x14ac:dyDescent="0.3">
      <c r="A79" t="str">
        <f t="shared" ref="A79:B79" si="61">A78</f>
        <v>Bovinocultura de Produção de Carne</v>
      </c>
      <c r="B79" t="str">
        <f t="shared" si="61"/>
        <v>BPC17</v>
      </c>
      <c r="C79" t="s">
        <v>24</v>
      </c>
      <c r="D79" s="1">
        <f ca="1">E78</f>
        <v>45260</v>
      </c>
      <c r="E79" s="1">
        <f ca="1">D79+RANDBETWEEN(0,3)</f>
        <v>45262</v>
      </c>
      <c r="F79" s="1">
        <f ca="1">IF(D79&lt;Planilha2!$A$1, D79, "")</f>
        <v>45260</v>
      </c>
      <c r="G79" s="1">
        <f ca="1">IF(E79&lt;Planilha2!$A$1, E79, "")</f>
        <v>45262</v>
      </c>
      <c r="H79" t="str">
        <f ca="1">H77</f>
        <v>Maria Santos</v>
      </c>
      <c r="I79" t="s">
        <v>91</v>
      </c>
      <c r="J79">
        <f t="shared" ca="1" si="39"/>
        <v>2</v>
      </c>
      <c r="K79" t="str">
        <f t="shared" ref="K79:N79" si="62">K78</f>
        <v>4 - Nutrição Animal</v>
      </c>
      <c r="L79" t="str">
        <f t="shared" si="62"/>
        <v>Cria — parte 2</v>
      </c>
      <c r="M79" t="str">
        <f t="shared" ca="1" si="62"/>
        <v>Luís Mendonça</v>
      </c>
      <c r="N79" t="str">
        <f t="shared" ca="1" si="42"/>
        <v>CONCLUÍDA</v>
      </c>
    </row>
    <row r="80" spans="1:14" x14ac:dyDescent="0.3">
      <c r="A80" t="str">
        <f t="shared" ref="A80:B80" si="63">A79</f>
        <v>Bovinocultura de Produção de Carne</v>
      </c>
      <c r="B80" t="s">
        <v>261</v>
      </c>
      <c r="C80" t="s">
        <v>12</v>
      </c>
      <c r="D80" s="1">
        <f ca="1">E67+1</f>
        <v>45233</v>
      </c>
      <c r="E80" s="1">
        <f ca="1">D80+RANDBETWEEN(7,14)</f>
        <v>45243</v>
      </c>
      <c r="F80" s="1">
        <f ca="1">IF(D80&lt;Planilha2!$A$1, D80, "")</f>
        <v>45233</v>
      </c>
      <c r="G80" s="1">
        <f ca="1">IF(E80&lt;Planilha2!$A$1, E80, "")</f>
        <v>45243</v>
      </c>
      <c r="H80" t="str">
        <f ca="1">H67</f>
        <v>Luís Mendonça</v>
      </c>
      <c r="I80" t="s">
        <v>8</v>
      </c>
      <c r="J80">
        <f ca="1">E80-D80</f>
        <v>10</v>
      </c>
      <c r="K80" t="str">
        <f t="shared" ref="K80:N80" si="64">K79</f>
        <v>4 - Nutrição Animal</v>
      </c>
      <c r="L80" t="s">
        <v>262</v>
      </c>
      <c r="M80" t="str">
        <f ca="1">H80</f>
        <v>Luís Mendonça</v>
      </c>
      <c r="N80" t="str" cm="1">
        <f t="array" aca="1" ref="N80" ca="1">_xlfn.IFS(COUNTBLANK(G80:G92)=13,"PENDENTE", COUNTBLANK(G80:G92)&gt;0,"EM ANDAMENTO", COUNTBLANK(G80:G92)=0,"CONCLUÍDA")</f>
        <v>CONCLUÍDA</v>
      </c>
    </row>
    <row r="81" spans="1:14" x14ac:dyDescent="0.3">
      <c r="A81" t="str">
        <f t="shared" ref="A81:B81" si="65">A80</f>
        <v>Bovinocultura de Produção de Carne</v>
      </c>
      <c r="B81" t="str">
        <f>B80</f>
        <v>BPC18</v>
      </c>
      <c r="C81" t="s">
        <v>13</v>
      </c>
      <c r="D81" s="1">
        <f ca="1">E80</f>
        <v>45243</v>
      </c>
      <c r="E81" s="1">
        <f ca="1">D81+RANDBETWEEN(1,4)</f>
        <v>45246</v>
      </c>
      <c r="F81" s="1">
        <f ca="1">IF(D81&lt;Planilha2!$A$1, D81, "")</f>
        <v>45243</v>
      </c>
      <c r="G81" s="1">
        <f ca="1">IF(E81&lt;Planilha2!$A$1, E81, "")</f>
        <v>45246</v>
      </c>
      <c r="H81" t="str">
        <f ca="1">H68</f>
        <v>Maria Santos</v>
      </c>
      <c r="I81" t="s">
        <v>91</v>
      </c>
      <c r="J81">
        <f t="shared" ref="J81:J92" ca="1" si="66">E81-D81</f>
        <v>3</v>
      </c>
      <c r="K81" t="str">
        <f t="shared" ref="K81:N81" si="67">K80</f>
        <v>4 - Nutrição Animal</v>
      </c>
      <c r="L81" t="str">
        <f>L80</f>
        <v>Cria — parte 3</v>
      </c>
      <c r="M81" t="str">
        <f ca="1">M80</f>
        <v>Luís Mendonça</v>
      </c>
      <c r="N81" t="str">
        <f ca="1">N80</f>
        <v>CONCLUÍDA</v>
      </c>
    </row>
    <row r="82" spans="1:14" x14ac:dyDescent="0.3">
      <c r="A82" t="str">
        <f t="shared" ref="A82:B82" si="68">A81</f>
        <v>Bovinocultura de Produção de Carne</v>
      </c>
      <c r="B82" t="str">
        <f t="shared" si="68"/>
        <v>BPC18</v>
      </c>
      <c r="C82" t="s">
        <v>14</v>
      </c>
      <c r="D82" s="1">
        <f ca="1">E81</f>
        <v>45246</v>
      </c>
      <c r="E82" s="1">
        <f ca="1">D82+RANDBETWEEN(0,3)</f>
        <v>45248</v>
      </c>
      <c r="F82" s="1">
        <f ca="1">IF(D82&lt;Planilha2!$A$1, D82, "")</f>
        <v>45246</v>
      </c>
      <c r="G82" s="1">
        <f ca="1">IF(E82&lt;Planilha2!$A$1, E82, "")</f>
        <v>45248</v>
      </c>
      <c r="H82" t="str">
        <f ca="1">VLOOKUP(RANDBETWEEN(1, 2), Planilha2!$B$5:$I$32, 4)</f>
        <v>Ana Souza</v>
      </c>
      <c r="I82" t="s">
        <v>92</v>
      </c>
      <c r="J82">
        <f t="shared" ca="1" si="66"/>
        <v>2</v>
      </c>
      <c r="K82" t="str">
        <f t="shared" ref="K82:N92" si="69">K81</f>
        <v>4 - Nutrição Animal</v>
      </c>
      <c r="L82" t="str">
        <f t="shared" si="69"/>
        <v>Cria — parte 3</v>
      </c>
      <c r="M82" t="str">
        <f t="shared" ca="1" si="69"/>
        <v>Luís Mendonça</v>
      </c>
      <c r="N82" t="str">
        <f t="shared" ca="1" si="69"/>
        <v>CONCLUÍDA</v>
      </c>
    </row>
    <row r="83" spans="1:14" x14ac:dyDescent="0.3">
      <c r="A83" t="str">
        <f t="shared" ref="A83:B83" si="70">A82</f>
        <v>Bovinocultura de Produção de Carne</v>
      </c>
      <c r="B83" t="str">
        <f t="shared" si="70"/>
        <v>BPC18</v>
      </c>
      <c r="C83" t="s">
        <v>15</v>
      </c>
      <c r="D83" s="1">
        <f ca="1">E82</f>
        <v>45248</v>
      </c>
      <c r="E83" s="1">
        <f ca="1">D83+RANDBETWEEN(3,7)</f>
        <v>45253</v>
      </c>
      <c r="F83" s="1">
        <f ca="1">IF(D83&lt;Planilha2!$A$1, D83, "")</f>
        <v>45248</v>
      </c>
      <c r="G83" s="1">
        <f ca="1">IF(E83&lt;Planilha2!$A$1, E83, "")</f>
        <v>45253</v>
      </c>
      <c r="H83" t="str">
        <f ca="1">VLOOKUP(RANDBETWEEN(1, 3), Planilha2!$B$5:$I$32, 5)</f>
        <v>Fernanda Almeida</v>
      </c>
      <c r="I83" t="s">
        <v>93</v>
      </c>
      <c r="J83">
        <f t="shared" ca="1" si="66"/>
        <v>5</v>
      </c>
      <c r="K83" t="str">
        <f t="shared" ref="K83:N83" si="71">K82</f>
        <v>4 - Nutrição Animal</v>
      </c>
      <c r="L83" t="str">
        <f t="shared" si="71"/>
        <v>Cria — parte 3</v>
      </c>
      <c r="M83" t="str">
        <f t="shared" ca="1" si="71"/>
        <v>Luís Mendonça</v>
      </c>
      <c r="N83" t="str">
        <f t="shared" ca="1" si="69"/>
        <v>CONCLUÍDA</v>
      </c>
    </row>
    <row r="84" spans="1:14" x14ac:dyDescent="0.3">
      <c r="A84" t="str">
        <f t="shared" ref="A84:B84" si="72">A83</f>
        <v>Bovinocultura de Produção de Carne</v>
      </c>
      <c r="B84" t="str">
        <f t="shared" si="72"/>
        <v>BPC18</v>
      </c>
      <c r="C84" t="s">
        <v>16</v>
      </c>
      <c r="D84" s="1">
        <f ca="1">E83</f>
        <v>45253</v>
      </c>
      <c r="E84" s="1">
        <f ca="1">D84+RANDBETWEEN(0,3)</f>
        <v>45256</v>
      </c>
      <c r="F84" s="1">
        <f ca="1">IF(D84&lt;Planilha2!$A$1, D84, "")</f>
        <v>45253</v>
      </c>
      <c r="G84" s="1">
        <f ca="1">IF(E84&lt;Planilha2!$A$1, E84, "")</f>
        <v>45256</v>
      </c>
      <c r="H84" t="str">
        <f ca="1">H81</f>
        <v>Maria Santos</v>
      </c>
      <c r="I84" t="s">
        <v>91</v>
      </c>
      <c r="J84">
        <f t="shared" ca="1" si="66"/>
        <v>3</v>
      </c>
      <c r="K84" t="str">
        <f t="shared" ref="K84:N84" si="73">K83</f>
        <v>4 - Nutrição Animal</v>
      </c>
      <c r="L84" t="str">
        <f t="shared" si="73"/>
        <v>Cria — parte 3</v>
      </c>
      <c r="M84" t="str">
        <f t="shared" ca="1" si="73"/>
        <v>Luís Mendonça</v>
      </c>
      <c r="N84" t="str">
        <f t="shared" ca="1" si="69"/>
        <v>CONCLUÍDA</v>
      </c>
    </row>
    <row r="85" spans="1:14" x14ac:dyDescent="0.3">
      <c r="A85" t="str">
        <f t="shared" ref="A85:B85" si="74">A84</f>
        <v>Bovinocultura de Produção de Carne</v>
      </c>
      <c r="B85" t="str">
        <f t="shared" si="74"/>
        <v>BPC18</v>
      </c>
      <c r="C85" t="s">
        <v>17</v>
      </c>
      <c r="D85" s="1">
        <f ca="1">E84</f>
        <v>45256</v>
      </c>
      <c r="E85" s="1">
        <f ca="1">D85+RANDBETWEEN(1,5)</f>
        <v>45259</v>
      </c>
      <c r="F85" s="1">
        <f ca="1">IF(D85&lt;Planilha2!$A$1, D85, "")</f>
        <v>45256</v>
      </c>
      <c r="G85" s="1">
        <f ca="1">IF(E85&lt;Planilha2!$A$1, E85, "")</f>
        <v>45259</v>
      </c>
      <c r="H85" t="str">
        <f ca="1">VLOOKUP(RANDBETWEEN(1, 3), Planilha2!$B$5:$I$32, 6)</f>
        <v>Mariana Alves</v>
      </c>
      <c r="I85" t="s">
        <v>95</v>
      </c>
      <c r="J85">
        <f t="shared" ca="1" si="66"/>
        <v>3</v>
      </c>
      <c r="K85" t="str">
        <f t="shared" ref="K85:N85" si="75">K84</f>
        <v>4 - Nutrição Animal</v>
      </c>
      <c r="L85" t="str">
        <f t="shared" si="75"/>
        <v>Cria — parte 3</v>
      </c>
      <c r="M85" t="str">
        <f t="shared" ca="1" si="75"/>
        <v>Luís Mendonça</v>
      </c>
      <c r="N85" t="str">
        <f t="shared" ca="1" si="69"/>
        <v>CONCLUÍDA</v>
      </c>
    </row>
    <row r="86" spans="1:14" x14ac:dyDescent="0.3">
      <c r="A86" t="str">
        <f t="shared" ref="A86:B86" si="76">A85</f>
        <v>Bovinocultura de Produção de Carne</v>
      </c>
      <c r="B86" t="str">
        <f t="shared" si="76"/>
        <v>BPC18</v>
      </c>
      <c r="C86" t="s">
        <v>18</v>
      </c>
      <c r="D86" s="1">
        <f ca="1">E80+RANDBETWEEN(3,14)</f>
        <v>45246</v>
      </c>
      <c r="E86" s="1">
        <f ca="1">D86</f>
        <v>45246</v>
      </c>
      <c r="F86" s="1">
        <f ca="1">IF(D86&lt;Planilha2!$A$1, D86, "")</f>
        <v>45246</v>
      </c>
      <c r="G86" s="1">
        <f ca="1">IF(E86&lt;Planilha2!$A$1, E86, "")</f>
        <v>45246</v>
      </c>
      <c r="H86" t="str">
        <f ca="1">VLOOKUP(RANDBETWEEN(1, 2), Planilha2!$B$5:$I$32, 7)</f>
        <v>Felipe Ribeiro</v>
      </c>
      <c r="I86" t="s">
        <v>96</v>
      </c>
      <c r="J86">
        <f t="shared" ca="1" si="66"/>
        <v>0</v>
      </c>
      <c r="K86" t="str">
        <f t="shared" ref="K86:N86" si="77">K85</f>
        <v>4 - Nutrição Animal</v>
      </c>
      <c r="L86" t="str">
        <f t="shared" si="77"/>
        <v>Cria — parte 3</v>
      </c>
      <c r="M86" t="str">
        <f t="shared" ca="1" si="77"/>
        <v>Luís Mendonça</v>
      </c>
      <c r="N86" t="str">
        <f t="shared" ca="1" si="69"/>
        <v>CONCLUÍDA</v>
      </c>
    </row>
    <row r="87" spans="1:14" x14ac:dyDescent="0.3">
      <c r="A87" t="str">
        <f t="shared" ref="A87:B87" si="78">A86</f>
        <v>Bovinocultura de Produção de Carne</v>
      </c>
      <c r="B87" t="str">
        <f t="shared" si="78"/>
        <v>BPC18</v>
      </c>
      <c r="C87" t="s">
        <v>19</v>
      </c>
      <c r="D87" s="1">
        <f ca="1">E86+RANDBETWEEN(7,21)</f>
        <v>45267</v>
      </c>
      <c r="E87" s="1">
        <f ca="1">D87+RANDBETWEEN(1,3)</f>
        <v>45269</v>
      </c>
      <c r="F87" s="1">
        <f ca="1">IF(D87&lt;Planilha2!$A$1, D87, "")</f>
        <v>45267</v>
      </c>
      <c r="G87" s="1">
        <f ca="1">IF(E87&lt;Planilha2!$A$1, E87, "")</f>
        <v>45269</v>
      </c>
      <c r="H87" t="str">
        <f ca="1">VLOOKUP(RANDBETWEEN(1, 3), Planilha2!$B$5:$I$32, 8)</f>
        <v>Luiza Andrade</v>
      </c>
      <c r="I87" t="s">
        <v>94</v>
      </c>
      <c r="J87">
        <f t="shared" ca="1" si="66"/>
        <v>2</v>
      </c>
      <c r="K87" t="str">
        <f t="shared" ref="K87:N87" si="79">K86</f>
        <v>4 - Nutrição Animal</v>
      </c>
      <c r="L87" t="str">
        <f t="shared" si="79"/>
        <v>Cria — parte 3</v>
      </c>
      <c r="M87" t="str">
        <f t="shared" ca="1" si="79"/>
        <v>Luís Mendonça</v>
      </c>
      <c r="N87" t="str">
        <f t="shared" ca="1" si="69"/>
        <v>CONCLUÍDA</v>
      </c>
    </row>
    <row r="88" spans="1:14" x14ac:dyDescent="0.3">
      <c r="A88" t="str">
        <f t="shared" ref="A88:B88" si="80">A87</f>
        <v>Bovinocultura de Produção de Carne</v>
      </c>
      <c r="B88" t="str">
        <f t="shared" si="80"/>
        <v>BPC18</v>
      </c>
      <c r="C88" t="s">
        <v>20</v>
      </c>
      <c r="D88" s="1">
        <f ca="1">E87</f>
        <v>45269</v>
      </c>
      <c r="E88" s="1">
        <f ca="1">D88+RANDBETWEEN(1,3)</f>
        <v>45270</v>
      </c>
      <c r="F88" s="1">
        <f ca="1">IF(D88&lt;Planilha2!$A$1, D88, "")</f>
        <v>45269</v>
      </c>
      <c r="G88" s="1">
        <f ca="1">IF(E88&lt;Planilha2!$A$1, E88, "")</f>
        <v>45270</v>
      </c>
      <c r="H88" t="str">
        <f ca="1">H84</f>
        <v>Maria Santos</v>
      </c>
      <c r="I88" t="s">
        <v>91</v>
      </c>
      <c r="J88">
        <f t="shared" ca="1" si="66"/>
        <v>1</v>
      </c>
      <c r="K88" t="str">
        <f t="shared" ref="K88:N88" si="81">K87</f>
        <v>4 - Nutrição Animal</v>
      </c>
      <c r="L88" t="str">
        <f t="shared" si="81"/>
        <v>Cria — parte 3</v>
      </c>
      <c r="M88" t="str">
        <f t="shared" ca="1" si="81"/>
        <v>Luís Mendonça</v>
      </c>
      <c r="N88" t="str">
        <f t="shared" ca="1" si="69"/>
        <v>CONCLUÍDA</v>
      </c>
    </row>
    <row r="89" spans="1:14" x14ac:dyDescent="0.3">
      <c r="A89" t="str">
        <f t="shared" ref="A89:B89" si="82">A88</f>
        <v>Bovinocultura de Produção de Carne</v>
      </c>
      <c r="B89" t="str">
        <f t="shared" si="82"/>
        <v>BPC18</v>
      </c>
      <c r="C89" t="s">
        <v>21</v>
      </c>
      <c r="D89" s="1">
        <f ca="1">E88</f>
        <v>45270</v>
      </c>
      <c r="E89" s="1">
        <f ca="1">D89+RANDBETWEEN(0,3)</f>
        <v>45270</v>
      </c>
      <c r="F89" s="1">
        <f ca="1">IF(D89&lt;Planilha2!$A$1, D89, "")</f>
        <v>45270</v>
      </c>
      <c r="G89" s="1">
        <f ca="1">IF(E89&lt;Planilha2!$A$1, E89, "")</f>
        <v>45270</v>
      </c>
      <c r="H89" t="str">
        <f ca="1">H87</f>
        <v>Luiza Andrade</v>
      </c>
      <c r="I89" t="s">
        <v>94</v>
      </c>
      <c r="J89">
        <f t="shared" ca="1" si="66"/>
        <v>0</v>
      </c>
      <c r="K89" t="str">
        <f t="shared" ref="K89:N89" si="83">K88</f>
        <v>4 - Nutrição Animal</v>
      </c>
      <c r="L89" t="str">
        <f t="shared" si="83"/>
        <v>Cria — parte 3</v>
      </c>
      <c r="M89" t="str">
        <f t="shared" ca="1" si="83"/>
        <v>Luís Mendonça</v>
      </c>
      <c r="N89" t="str">
        <f t="shared" ca="1" si="69"/>
        <v>CONCLUÍDA</v>
      </c>
    </row>
    <row r="90" spans="1:14" x14ac:dyDescent="0.3">
      <c r="A90" t="str">
        <f t="shared" ref="A90:B90" si="84">A89</f>
        <v>Bovinocultura de Produção de Carne</v>
      </c>
      <c r="B90" t="str">
        <f t="shared" si="84"/>
        <v>BPC18</v>
      </c>
      <c r="C90" t="s">
        <v>22</v>
      </c>
      <c r="D90" s="1">
        <f ca="1">E89</f>
        <v>45270</v>
      </c>
      <c r="E90" s="1">
        <f ca="1">D90+RANDBETWEEN(0,3)</f>
        <v>45272</v>
      </c>
      <c r="F90" s="1">
        <f ca="1">IF(D90&lt;Planilha2!$A$1, D90, "")</f>
        <v>45270</v>
      </c>
      <c r="G90" s="1">
        <f ca="1">IF(E90&lt;Planilha2!$A$1, E90, "")</f>
        <v>45272</v>
      </c>
      <c r="H90" t="str">
        <f ca="1">H88</f>
        <v>Maria Santos</v>
      </c>
      <c r="I90" t="s">
        <v>91</v>
      </c>
      <c r="J90">
        <f t="shared" ca="1" si="66"/>
        <v>2</v>
      </c>
      <c r="K90" t="str">
        <f t="shared" ref="K90:N90" si="85">K89</f>
        <v>4 - Nutrição Animal</v>
      </c>
      <c r="L90" t="str">
        <f t="shared" si="85"/>
        <v>Cria — parte 3</v>
      </c>
      <c r="M90" t="str">
        <f t="shared" ca="1" si="85"/>
        <v>Luís Mendonça</v>
      </c>
      <c r="N90" t="str">
        <f t="shared" ca="1" si="69"/>
        <v>CONCLUÍDA</v>
      </c>
    </row>
    <row r="91" spans="1:14" x14ac:dyDescent="0.3">
      <c r="A91" t="str">
        <f t="shared" ref="A91:B91" si="86">A90</f>
        <v>Bovinocultura de Produção de Carne</v>
      </c>
      <c r="B91" t="str">
        <f t="shared" si="86"/>
        <v>BPC18</v>
      </c>
      <c r="C91" t="s">
        <v>23</v>
      </c>
      <c r="D91" s="1">
        <f ca="1">E90</f>
        <v>45272</v>
      </c>
      <c r="E91" s="1">
        <f ca="1">D91+RANDBETWEEN(1,3)</f>
        <v>45274</v>
      </c>
      <c r="F91" s="1">
        <f ca="1">IF(D91&lt;Planilha2!$A$1, D91, "")</f>
        <v>45272</v>
      </c>
      <c r="G91" s="1">
        <f ca="1">IF(E91&lt;Planilha2!$A$1, E91, "")</f>
        <v>45274</v>
      </c>
      <c r="H91" t="str">
        <f ca="1">H85</f>
        <v>Mariana Alves</v>
      </c>
      <c r="I91" t="s">
        <v>95</v>
      </c>
      <c r="J91">
        <f t="shared" ca="1" si="66"/>
        <v>2</v>
      </c>
      <c r="K91" t="str">
        <f t="shared" ref="K91:N91" si="87">K90</f>
        <v>4 - Nutrição Animal</v>
      </c>
      <c r="L91" t="str">
        <f t="shared" si="87"/>
        <v>Cria — parte 3</v>
      </c>
      <c r="M91" t="str">
        <f t="shared" ca="1" si="87"/>
        <v>Luís Mendonça</v>
      </c>
      <c r="N91" t="str">
        <f t="shared" ca="1" si="69"/>
        <v>CONCLUÍDA</v>
      </c>
    </row>
    <row r="92" spans="1:14" x14ac:dyDescent="0.3">
      <c r="A92" t="str">
        <f t="shared" ref="A92:B92" si="88">A91</f>
        <v>Bovinocultura de Produção de Carne</v>
      </c>
      <c r="B92" t="str">
        <f t="shared" si="88"/>
        <v>BPC18</v>
      </c>
      <c r="C92" t="s">
        <v>24</v>
      </c>
      <c r="D92" s="1">
        <f ca="1">E91</f>
        <v>45274</v>
      </c>
      <c r="E92" s="1">
        <f ca="1">D92+RANDBETWEEN(0,3)</f>
        <v>45274</v>
      </c>
      <c r="F92" s="1">
        <f ca="1">IF(D92&lt;Planilha2!$A$1, D92, "")</f>
        <v>45274</v>
      </c>
      <c r="G92" s="1">
        <f ca="1">IF(E92&lt;Planilha2!$A$1, E92, "")</f>
        <v>45274</v>
      </c>
      <c r="H92" t="str">
        <f ca="1">H90</f>
        <v>Maria Santos</v>
      </c>
      <c r="I92" t="s">
        <v>91</v>
      </c>
      <c r="J92">
        <f t="shared" ca="1" si="66"/>
        <v>0</v>
      </c>
      <c r="K92" t="str">
        <f t="shared" ref="K92:N92" si="89">K91</f>
        <v>4 - Nutrição Animal</v>
      </c>
      <c r="L92" t="str">
        <f t="shared" si="89"/>
        <v>Cria — parte 3</v>
      </c>
      <c r="M92" t="str">
        <f t="shared" ca="1" si="89"/>
        <v>Luís Mendonça</v>
      </c>
      <c r="N92" t="str">
        <f t="shared" ca="1" si="69"/>
        <v>CONCLUÍDA</v>
      </c>
    </row>
    <row r="93" spans="1:14" x14ac:dyDescent="0.3">
      <c r="A93" t="str">
        <f t="shared" ref="A93:B93" si="90">A92</f>
        <v>Bovinocultura de Produção de Carne</v>
      </c>
      <c r="B93" t="s">
        <v>263</v>
      </c>
      <c r="C93" t="s">
        <v>12</v>
      </c>
      <c r="D93" s="1">
        <f ca="1">E80+1</f>
        <v>45244</v>
      </c>
      <c r="E93" s="1">
        <f ca="1">D93+RANDBETWEEN(7,14)</f>
        <v>45257</v>
      </c>
      <c r="F93" s="1">
        <f ca="1">IF(D93&lt;Planilha2!$A$1, D93, "")</f>
        <v>45244</v>
      </c>
      <c r="G93" s="1">
        <f ca="1">IF(E93&lt;Planilha2!$A$1, E93, "")</f>
        <v>45257</v>
      </c>
      <c r="H93" t="str">
        <f ca="1">H80</f>
        <v>Luís Mendonça</v>
      </c>
      <c r="I93" t="s">
        <v>8</v>
      </c>
      <c r="J93">
        <f ca="1">E93-D93</f>
        <v>13</v>
      </c>
      <c r="K93" t="str">
        <f t="shared" ref="K93:N93" si="91">K92</f>
        <v>4 - Nutrição Animal</v>
      </c>
      <c r="L93" t="s">
        <v>264</v>
      </c>
      <c r="M93" t="str">
        <f ca="1">H93</f>
        <v>Luís Mendonça</v>
      </c>
      <c r="N93" t="str" cm="1">
        <f t="array" aca="1" ref="N93" ca="1">_xlfn.IFS(COUNTBLANK(G93:G105)=13,"PENDENTE", COUNTBLANK(G93:G105)&gt;0,"EM ANDAMENTO", COUNTBLANK(G93:G105)=0,"CONCLUÍDA")</f>
        <v>CONCLUÍDA</v>
      </c>
    </row>
    <row r="94" spans="1:14" x14ac:dyDescent="0.3">
      <c r="A94" t="str">
        <f t="shared" ref="A94:B94" si="92">A93</f>
        <v>Bovinocultura de Produção de Carne</v>
      </c>
      <c r="B94" t="str">
        <f>B93</f>
        <v>BPC19</v>
      </c>
      <c r="C94" t="s">
        <v>13</v>
      </c>
      <c r="D94" s="1">
        <f ca="1">E93</f>
        <v>45257</v>
      </c>
      <c r="E94" s="1">
        <f ca="1">D94+RANDBETWEEN(1,4)</f>
        <v>45261</v>
      </c>
      <c r="F94" s="1">
        <f ca="1">IF(D94&lt;Planilha2!$A$1, D94, "")</f>
        <v>45257</v>
      </c>
      <c r="G94" s="1">
        <f ca="1">IF(E94&lt;Planilha2!$A$1, E94, "")</f>
        <v>45261</v>
      </c>
      <c r="H94" t="str">
        <f ca="1">H81</f>
        <v>Maria Santos</v>
      </c>
      <c r="I94" t="s">
        <v>91</v>
      </c>
      <c r="J94">
        <f t="shared" ref="J94:J105" ca="1" si="93">E94-D94</f>
        <v>4</v>
      </c>
      <c r="K94" t="str">
        <f t="shared" ref="K94:N94" si="94">K93</f>
        <v>4 - Nutrição Animal</v>
      </c>
      <c r="L94" t="str">
        <f>L93</f>
        <v>Cria — parte 4</v>
      </c>
      <c r="M94" t="str">
        <f ca="1">M93</f>
        <v>Luís Mendonça</v>
      </c>
      <c r="N94" t="str">
        <f ca="1">N93</f>
        <v>CONCLUÍDA</v>
      </c>
    </row>
    <row r="95" spans="1:14" x14ac:dyDescent="0.3">
      <c r="A95" t="str">
        <f t="shared" ref="A95:B95" si="95">A94</f>
        <v>Bovinocultura de Produção de Carne</v>
      </c>
      <c r="B95" t="str">
        <f t="shared" si="95"/>
        <v>BPC19</v>
      </c>
      <c r="C95" t="s">
        <v>14</v>
      </c>
      <c r="D95" s="1">
        <f ca="1">E94</f>
        <v>45261</v>
      </c>
      <c r="E95" s="1">
        <f ca="1">D95+RANDBETWEEN(0,3)</f>
        <v>45261</v>
      </c>
      <c r="F95" s="1">
        <f ca="1">IF(D95&lt;Planilha2!$A$1, D95, "")</f>
        <v>45261</v>
      </c>
      <c r="G95" s="1">
        <f ca="1">IF(E95&lt;Planilha2!$A$1, E95, "")</f>
        <v>45261</v>
      </c>
      <c r="H95" t="str">
        <f ca="1">VLOOKUP(RANDBETWEEN(1, 2), Planilha2!$B$5:$I$32, 4)</f>
        <v>Ana Souza</v>
      </c>
      <c r="I95" t="s">
        <v>92</v>
      </c>
      <c r="J95">
        <f t="shared" ca="1" si="93"/>
        <v>0</v>
      </c>
      <c r="K95" t="str">
        <f t="shared" ref="K95:N105" si="96">K94</f>
        <v>4 - Nutrição Animal</v>
      </c>
      <c r="L95" t="str">
        <f t="shared" si="96"/>
        <v>Cria — parte 4</v>
      </c>
      <c r="M95" t="str">
        <f t="shared" ca="1" si="96"/>
        <v>Luís Mendonça</v>
      </c>
      <c r="N95" t="str">
        <f t="shared" ca="1" si="96"/>
        <v>CONCLUÍDA</v>
      </c>
    </row>
    <row r="96" spans="1:14" x14ac:dyDescent="0.3">
      <c r="A96" t="str">
        <f t="shared" ref="A96:B96" si="97">A95</f>
        <v>Bovinocultura de Produção de Carne</v>
      </c>
      <c r="B96" t="str">
        <f t="shared" si="97"/>
        <v>BPC19</v>
      </c>
      <c r="C96" t="s">
        <v>15</v>
      </c>
      <c r="D96" s="1">
        <f ca="1">E95</f>
        <v>45261</v>
      </c>
      <c r="E96" s="1">
        <f ca="1">D96+RANDBETWEEN(3,7)</f>
        <v>45267</v>
      </c>
      <c r="F96" s="1">
        <f ca="1">IF(D96&lt;Planilha2!$A$1, D96, "")</f>
        <v>45261</v>
      </c>
      <c r="G96" s="1">
        <f ca="1">IF(E96&lt;Planilha2!$A$1, E96, "")</f>
        <v>45267</v>
      </c>
      <c r="H96" t="str">
        <f ca="1">VLOOKUP(RANDBETWEEN(1, 3), Planilha2!$B$5:$I$32, 5)</f>
        <v>Isabela Costa</v>
      </c>
      <c r="I96" t="s">
        <v>93</v>
      </c>
      <c r="J96">
        <f t="shared" ca="1" si="93"/>
        <v>6</v>
      </c>
      <c r="K96" t="str">
        <f t="shared" ref="K96:N96" si="98">K95</f>
        <v>4 - Nutrição Animal</v>
      </c>
      <c r="L96" t="str">
        <f t="shared" si="98"/>
        <v>Cria — parte 4</v>
      </c>
      <c r="M96" t="str">
        <f t="shared" ca="1" si="98"/>
        <v>Luís Mendonça</v>
      </c>
      <c r="N96" t="str">
        <f t="shared" ca="1" si="96"/>
        <v>CONCLUÍDA</v>
      </c>
    </row>
    <row r="97" spans="1:14" x14ac:dyDescent="0.3">
      <c r="A97" t="str">
        <f t="shared" ref="A97:B97" si="99">A96</f>
        <v>Bovinocultura de Produção de Carne</v>
      </c>
      <c r="B97" t="str">
        <f t="shared" si="99"/>
        <v>BPC19</v>
      </c>
      <c r="C97" t="s">
        <v>16</v>
      </c>
      <c r="D97" s="1">
        <f ca="1">E96</f>
        <v>45267</v>
      </c>
      <c r="E97" s="1">
        <f ca="1">D97+RANDBETWEEN(0,3)</f>
        <v>45269</v>
      </c>
      <c r="F97" s="1">
        <f ca="1">IF(D97&lt;Planilha2!$A$1, D97, "")</f>
        <v>45267</v>
      </c>
      <c r="G97" s="1">
        <f ca="1">IF(E97&lt;Planilha2!$A$1, E97, "")</f>
        <v>45269</v>
      </c>
      <c r="H97" t="str">
        <f ca="1">H94</f>
        <v>Maria Santos</v>
      </c>
      <c r="I97" t="s">
        <v>91</v>
      </c>
      <c r="J97">
        <f t="shared" ca="1" si="93"/>
        <v>2</v>
      </c>
      <c r="K97" t="str">
        <f t="shared" ref="K97:N97" si="100">K96</f>
        <v>4 - Nutrição Animal</v>
      </c>
      <c r="L97" t="str">
        <f t="shared" si="100"/>
        <v>Cria — parte 4</v>
      </c>
      <c r="M97" t="str">
        <f t="shared" ca="1" si="100"/>
        <v>Luís Mendonça</v>
      </c>
      <c r="N97" t="str">
        <f t="shared" ca="1" si="96"/>
        <v>CONCLUÍDA</v>
      </c>
    </row>
    <row r="98" spans="1:14" x14ac:dyDescent="0.3">
      <c r="A98" t="str">
        <f t="shared" ref="A98:B98" si="101">A97</f>
        <v>Bovinocultura de Produção de Carne</v>
      </c>
      <c r="B98" t="str">
        <f t="shared" si="101"/>
        <v>BPC19</v>
      </c>
      <c r="C98" t="s">
        <v>17</v>
      </c>
      <c r="D98" s="1">
        <f ca="1">E97</f>
        <v>45269</v>
      </c>
      <c r="E98" s="1">
        <f ca="1">D98+RANDBETWEEN(1,5)</f>
        <v>45272</v>
      </c>
      <c r="F98" s="1">
        <f ca="1">IF(D98&lt;Planilha2!$A$1, D98, "")</f>
        <v>45269</v>
      </c>
      <c r="G98" s="1">
        <f ca="1">IF(E98&lt;Planilha2!$A$1, E98, "")</f>
        <v>45272</v>
      </c>
      <c r="H98" t="str">
        <f ca="1">VLOOKUP(RANDBETWEEN(1, 3), Planilha2!$B$5:$I$32, 6)</f>
        <v>Bruno Gomes</v>
      </c>
      <c r="I98" t="s">
        <v>95</v>
      </c>
      <c r="J98">
        <f t="shared" ca="1" si="93"/>
        <v>3</v>
      </c>
      <c r="K98" t="str">
        <f t="shared" ref="K98:N98" si="102">K97</f>
        <v>4 - Nutrição Animal</v>
      </c>
      <c r="L98" t="str">
        <f t="shared" si="102"/>
        <v>Cria — parte 4</v>
      </c>
      <c r="M98" t="str">
        <f t="shared" ca="1" si="102"/>
        <v>Luís Mendonça</v>
      </c>
      <c r="N98" t="str">
        <f t="shared" ca="1" si="96"/>
        <v>CONCLUÍDA</v>
      </c>
    </row>
    <row r="99" spans="1:14" x14ac:dyDescent="0.3">
      <c r="A99" t="str">
        <f t="shared" ref="A99:B99" si="103">A98</f>
        <v>Bovinocultura de Produção de Carne</v>
      </c>
      <c r="B99" t="str">
        <f t="shared" si="103"/>
        <v>BPC19</v>
      </c>
      <c r="C99" t="s">
        <v>18</v>
      </c>
      <c r="D99" s="1">
        <f ca="1">E93+RANDBETWEEN(3,14)</f>
        <v>45264</v>
      </c>
      <c r="E99" s="1">
        <f ca="1">D99</f>
        <v>45264</v>
      </c>
      <c r="F99" s="1">
        <f ca="1">IF(D99&lt;Planilha2!$A$1, D99, "")</f>
        <v>45264</v>
      </c>
      <c r="G99" s="1">
        <f ca="1">IF(E99&lt;Planilha2!$A$1, E99, "")</f>
        <v>45264</v>
      </c>
      <c r="H99" t="str">
        <f ca="1">VLOOKUP(RANDBETWEEN(1, 2), Planilha2!$B$5:$I$32, 7)</f>
        <v>Felipe Ribeiro</v>
      </c>
      <c r="I99" t="s">
        <v>96</v>
      </c>
      <c r="J99">
        <f t="shared" ca="1" si="93"/>
        <v>0</v>
      </c>
      <c r="K99" t="str">
        <f t="shared" ref="K99:N99" si="104">K98</f>
        <v>4 - Nutrição Animal</v>
      </c>
      <c r="L99" t="str">
        <f t="shared" si="104"/>
        <v>Cria — parte 4</v>
      </c>
      <c r="M99" t="str">
        <f t="shared" ca="1" si="104"/>
        <v>Luís Mendonça</v>
      </c>
      <c r="N99" t="str">
        <f t="shared" ca="1" si="96"/>
        <v>CONCLUÍDA</v>
      </c>
    </row>
    <row r="100" spans="1:14" x14ac:dyDescent="0.3">
      <c r="A100" t="str">
        <f t="shared" ref="A100:B100" si="105">A99</f>
        <v>Bovinocultura de Produção de Carne</v>
      </c>
      <c r="B100" t="str">
        <f t="shared" si="105"/>
        <v>BPC19</v>
      </c>
      <c r="C100" t="s">
        <v>19</v>
      </c>
      <c r="D100" s="1">
        <f ca="1">E99+RANDBETWEEN(7,21)</f>
        <v>45271</v>
      </c>
      <c r="E100" s="1">
        <f ca="1">D100+RANDBETWEEN(1,3)</f>
        <v>45272</v>
      </c>
      <c r="F100" s="1">
        <f ca="1">IF(D100&lt;Planilha2!$A$1, D100, "")</f>
        <v>45271</v>
      </c>
      <c r="G100" s="1">
        <f ca="1">IF(E100&lt;Planilha2!$A$1, E100, "")</f>
        <v>45272</v>
      </c>
      <c r="H100" t="str">
        <f ca="1">VLOOKUP(RANDBETWEEN(1, 3), Planilha2!$B$5:$I$32, 8)</f>
        <v>Luiza Andrade</v>
      </c>
      <c r="I100" t="s">
        <v>94</v>
      </c>
      <c r="J100">
        <f t="shared" ca="1" si="93"/>
        <v>1</v>
      </c>
      <c r="K100" t="str">
        <f t="shared" ref="K100:N100" si="106">K99</f>
        <v>4 - Nutrição Animal</v>
      </c>
      <c r="L100" t="str">
        <f t="shared" si="106"/>
        <v>Cria — parte 4</v>
      </c>
      <c r="M100" t="str">
        <f t="shared" ca="1" si="106"/>
        <v>Luís Mendonça</v>
      </c>
      <c r="N100" t="str">
        <f t="shared" ca="1" si="96"/>
        <v>CONCLUÍDA</v>
      </c>
    </row>
    <row r="101" spans="1:14" x14ac:dyDescent="0.3">
      <c r="A101" t="str">
        <f t="shared" ref="A101:B101" si="107">A100</f>
        <v>Bovinocultura de Produção de Carne</v>
      </c>
      <c r="B101" t="str">
        <f t="shared" si="107"/>
        <v>BPC19</v>
      </c>
      <c r="C101" t="s">
        <v>20</v>
      </c>
      <c r="D101" s="1">
        <f ca="1">E100</f>
        <v>45272</v>
      </c>
      <c r="E101" s="1">
        <f ca="1">D101+RANDBETWEEN(1,3)</f>
        <v>45274</v>
      </c>
      <c r="F101" s="1">
        <f ca="1">IF(D101&lt;Planilha2!$A$1, D101, "")</f>
        <v>45272</v>
      </c>
      <c r="G101" s="1">
        <f ca="1">IF(E101&lt;Planilha2!$A$1, E101, "")</f>
        <v>45274</v>
      </c>
      <c r="H101" t="str">
        <f ca="1">H97</f>
        <v>Maria Santos</v>
      </c>
      <c r="I101" t="s">
        <v>91</v>
      </c>
      <c r="J101">
        <f t="shared" ca="1" si="93"/>
        <v>2</v>
      </c>
      <c r="K101" t="str">
        <f t="shared" ref="K101:N101" si="108">K100</f>
        <v>4 - Nutrição Animal</v>
      </c>
      <c r="L101" t="str">
        <f t="shared" si="108"/>
        <v>Cria — parte 4</v>
      </c>
      <c r="M101" t="str">
        <f t="shared" ca="1" si="108"/>
        <v>Luís Mendonça</v>
      </c>
      <c r="N101" t="str">
        <f t="shared" ca="1" si="96"/>
        <v>CONCLUÍDA</v>
      </c>
    </row>
    <row r="102" spans="1:14" x14ac:dyDescent="0.3">
      <c r="A102" t="str">
        <f t="shared" ref="A102:B102" si="109">A101</f>
        <v>Bovinocultura de Produção de Carne</v>
      </c>
      <c r="B102" t="str">
        <f t="shared" si="109"/>
        <v>BPC19</v>
      </c>
      <c r="C102" t="s">
        <v>21</v>
      </c>
      <c r="D102" s="1">
        <f ca="1">E101</f>
        <v>45274</v>
      </c>
      <c r="E102" s="1">
        <f ca="1">D102+RANDBETWEEN(0,3)</f>
        <v>45275</v>
      </c>
      <c r="F102" s="1">
        <f ca="1">IF(D102&lt;Planilha2!$A$1, D102, "")</f>
        <v>45274</v>
      </c>
      <c r="G102" s="1">
        <f ca="1">IF(E102&lt;Planilha2!$A$1, E102, "")</f>
        <v>45275</v>
      </c>
      <c r="H102" t="str">
        <f ca="1">H100</f>
        <v>Luiza Andrade</v>
      </c>
      <c r="I102" t="s">
        <v>94</v>
      </c>
      <c r="J102">
        <f t="shared" ca="1" si="93"/>
        <v>1</v>
      </c>
      <c r="K102" t="str">
        <f t="shared" ref="K102:N102" si="110">K101</f>
        <v>4 - Nutrição Animal</v>
      </c>
      <c r="L102" t="str">
        <f t="shared" si="110"/>
        <v>Cria — parte 4</v>
      </c>
      <c r="M102" t="str">
        <f t="shared" ca="1" si="110"/>
        <v>Luís Mendonça</v>
      </c>
      <c r="N102" t="str">
        <f t="shared" ca="1" si="96"/>
        <v>CONCLUÍDA</v>
      </c>
    </row>
    <row r="103" spans="1:14" x14ac:dyDescent="0.3">
      <c r="A103" t="str">
        <f t="shared" ref="A103:B103" si="111">A102</f>
        <v>Bovinocultura de Produção de Carne</v>
      </c>
      <c r="B103" t="str">
        <f t="shared" si="111"/>
        <v>BPC19</v>
      </c>
      <c r="C103" t="s">
        <v>22</v>
      </c>
      <c r="D103" s="1">
        <f ca="1">E102</f>
        <v>45275</v>
      </c>
      <c r="E103" s="1">
        <f ca="1">D103+RANDBETWEEN(0,3)</f>
        <v>45275</v>
      </c>
      <c r="F103" s="1">
        <f ca="1">IF(D103&lt;Planilha2!$A$1, D103, "")</f>
        <v>45275</v>
      </c>
      <c r="G103" s="1">
        <f ca="1">IF(E103&lt;Planilha2!$A$1, E103, "")</f>
        <v>45275</v>
      </c>
      <c r="H103" t="str">
        <f ca="1">H101</f>
        <v>Maria Santos</v>
      </c>
      <c r="I103" t="s">
        <v>91</v>
      </c>
      <c r="J103">
        <f t="shared" ca="1" si="93"/>
        <v>0</v>
      </c>
      <c r="K103" t="str">
        <f t="shared" ref="K103:N103" si="112">K102</f>
        <v>4 - Nutrição Animal</v>
      </c>
      <c r="L103" t="str">
        <f t="shared" si="112"/>
        <v>Cria — parte 4</v>
      </c>
      <c r="M103" t="str">
        <f t="shared" ca="1" si="112"/>
        <v>Luís Mendonça</v>
      </c>
      <c r="N103" t="str">
        <f t="shared" ca="1" si="96"/>
        <v>CONCLUÍDA</v>
      </c>
    </row>
    <row r="104" spans="1:14" x14ac:dyDescent="0.3">
      <c r="A104" t="str">
        <f t="shared" ref="A104:B104" si="113">A103</f>
        <v>Bovinocultura de Produção de Carne</v>
      </c>
      <c r="B104" t="str">
        <f t="shared" si="113"/>
        <v>BPC19</v>
      </c>
      <c r="C104" t="s">
        <v>23</v>
      </c>
      <c r="D104" s="1">
        <f ca="1">E103</f>
        <v>45275</v>
      </c>
      <c r="E104" s="1">
        <f ca="1">D104+RANDBETWEEN(1,3)</f>
        <v>45276</v>
      </c>
      <c r="F104" s="1">
        <f ca="1">IF(D104&lt;Planilha2!$A$1, D104, "")</f>
        <v>45275</v>
      </c>
      <c r="G104" s="1">
        <f ca="1">IF(E104&lt;Planilha2!$A$1, E104, "")</f>
        <v>45276</v>
      </c>
      <c r="H104" t="str">
        <f ca="1">H98</f>
        <v>Bruno Gomes</v>
      </c>
      <c r="I104" t="s">
        <v>95</v>
      </c>
      <c r="J104">
        <f t="shared" ca="1" si="93"/>
        <v>1</v>
      </c>
      <c r="K104" t="str">
        <f t="shared" ref="K104:N104" si="114">K103</f>
        <v>4 - Nutrição Animal</v>
      </c>
      <c r="L104" t="str">
        <f t="shared" si="114"/>
        <v>Cria — parte 4</v>
      </c>
      <c r="M104" t="str">
        <f t="shared" ca="1" si="114"/>
        <v>Luís Mendonça</v>
      </c>
      <c r="N104" t="str">
        <f t="shared" ca="1" si="96"/>
        <v>CONCLUÍDA</v>
      </c>
    </row>
    <row r="105" spans="1:14" x14ac:dyDescent="0.3">
      <c r="A105" t="str">
        <f t="shared" ref="A105:B105" si="115">A104</f>
        <v>Bovinocultura de Produção de Carne</v>
      </c>
      <c r="B105" t="str">
        <f t="shared" si="115"/>
        <v>BPC19</v>
      </c>
      <c r="C105" t="s">
        <v>24</v>
      </c>
      <c r="D105" s="1">
        <f ca="1">E104</f>
        <v>45276</v>
      </c>
      <c r="E105" s="1">
        <f ca="1">D105+RANDBETWEEN(0,3)</f>
        <v>45276</v>
      </c>
      <c r="F105" s="1">
        <f ca="1">IF(D105&lt;Planilha2!$A$1, D105, "")</f>
        <v>45276</v>
      </c>
      <c r="G105" s="1">
        <f ca="1">IF(E105&lt;Planilha2!$A$1, E105, "")</f>
        <v>45276</v>
      </c>
      <c r="H105" t="str">
        <f ca="1">H103</f>
        <v>Maria Santos</v>
      </c>
      <c r="I105" t="s">
        <v>91</v>
      </c>
      <c r="J105">
        <f t="shared" ca="1" si="93"/>
        <v>0</v>
      </c>
      <c r="K105" t="str">
        <f t="shared" ref="K105:N105" si="116">K104</f>
        <v>4 - Nutrição Animal</v>
      </c>
      <c r="L105" t="str">
        <f t="shared" si="116"/>
        <v>Cria — parte 4</v>
      </c>
      <c r="M105" t="str">
        <f t="shared" ca="1" si="116"/>
        <v>Luís Mendonça</v>
      </c>
      <c r="N105" t="str">
        <f t="shared" ca="1" si="96"/>
        <v>CONCLUÍDA</v>
      </c>
    </row>
    <row r="106" spans="1:14" x14ac:dyDescent="0.3">
      <c r="A106" t="str">
        <f t="shared" ref="A106:B106" si="117">A105</f>
        <v>Bovinocultura de Produção de Carne</v>
      </c>
      <c r="B106" t="s">
        <v>265</v>
      </c>
      <c r="C106" t="s">
        <v>12</v>
      </c>
      <c r="D106" s="1">
        <f ca="1">E93+1</f>
        <v>45258</v>
      </c>
      <c r="E106" s="1">
        <f ca="1">D106+RANDBETWEEN(7,14)</f>
        <v>45272</v>
      </c>
      <c r="F106" s="1">
        <f ca="1">IF(D106&lt;Planilha2!$A$1, D106, "")</f>
        <v>45258</v>
      </c>
      <c r="G106" s="1">
        <f ca="1">IF(E106&lt;Planilha2!$A$1, E106, "")</f>
        <v>45272</v>
      </c>
      <c r="H106" t="str">
        <f ca="1">VLOOKUP(RANDBETWEEN(29, 35), Planilha2!$B$5:$I$46, 2)</f>
        <v>Roberto Alencar</v>
      </c>
      <c r="I106" t="s">
        <v>8</v>
      </c>
      <c r="J106">
        <f ca="1">E106-D106</f>
        <v>14</v>
      </c>
      <c r="K106" t="str">
        <f t="shared" ref="K106:N106" si="118">K105</f>
        <v>4 - Nutrição Animal</v>
      </c>
      <c r="L106" t="s">
        <v>266</v>
      </c>
      <c r="M106" t="str">
        <f ca="1">H106</f>
        <v>Roberto Alencar</v>
      </c>
      <c r="N106" t="str" cm="1">
        <f t="array" aca="1" ref="N106" ca="1">_xlfn.IFS(COUNTBLANK(G106:G118)=13,"PENDENTE", COUNTBLANK(G106:G118)&gt;0,"EM ANDAMENTO", COUNTBLANK(G106:G118)=0,"CONCLUÍDA")</f>
        <v>EM ANDAMENTO</v>
      </c>
    </row>
    <row r="107" spans="1:14" x14ac:dyDescent="0.3">
      <c r="A107" t="str">
        <f t="shared" ref="A107:B107" si="119">A106</f>
        <v>Bovinocultura de Produção de Carne</v>
      </c>
      <c r="B107" t="str">
        <f>B106</f>
        <v>BPC20</v>
      </c>
      <c r="C107" t="s">
        <v>13</v>
      </c>
      <c r="D107" s="1">
        <f ca="1">E106</f>
        <v>45272</v>
      </c>
      <c r="E107" s="1">
        <f ca="1">D107+RANDBETWEEN(1,4)</f>
        <v>45273</v>
      </c>
      <c r="F107" s="1">
        <f ca="1">IF(D107&lt;Planilha2!$A$1, D107, "")</f>
        <v>45272</v>
      </c>
      <c r="G107" s="1">
        <f ca="1">IF(E107&lt;Planilha2!$A$1, E107, "")</f>
        <v>45273</v>
      </c>
      <c r="H107" t="str">
        <f ca="1">H94</f>
        <v>Maria Santos</v>
      </c>
      <c r="I107" t="s">
        <v>91</v>
      </c>
      <c r="J107">
        <f t="shared" ref="J107:J118" ca="1" si="120">E107-D107</f>
        <v>1</v>
      </c>
      <c r="K107" t="str">
        <f t="shared" ref="K107:N107" si="121">K106</f>
        <v>4 - Nutrição Animal</v>
      </c>
      <c r="L107" t="str">
        <f>L106</f>
        <v>Recria — parte 1</v>
      </c>
      <c r="M107" t="str">
        <f ca="1">M106</f>
        <v>Roberto Alencar</v>
      </c>
      <c r="N107" t="str">
        <f ca="1">N106</f>
        <v>EM ANDAMENTO</v>
      </c>
    </row>
    <row r="108" spans="1:14" x14ac:dyDescent="0.3">
      <c r="A108" t="str">
        <f t="shared" ref="A108:B108" si="122">A107</f>
        <v>Bovinocultura de Produção de Carne</v>
      </c>
      <c r="B108" t="str">
        <f t="shared" si="122"/>
        <v>BPC20</v>
      </c>
      <c r="C108" t="s">
        <v>14</v>
      </c>
      <c r="D108" s="1">
        <f ca="1">E107</f>
        <v>45273</v>
      </c>
      <c r="E108" s="1">
        <f ca="1">D108+RANDBETWEEN(0,3)</f>
        <v>45273</v>
      </c>
      <c r="F108" s="1">
        <f ca="1">IF(D108&lt;Planilha2!$A$1, D108, "")</f>
        <v>45273</v>
      </c>
      <c r="G108" s="1">
        <f ca="1">IF(E108&lt;Planilha2!$A$1, E108, "")</f>
        <v>45273</v>
      </c>
      <c r="H108" t="str">
        <f ca="1">VLOOKUP(RANDBETWEEN(1, 2), Planilha2!$B$5:$I$32, 4)</f>
        <v>Ana Souza</v>
      </c>
      <c r="I108" t="s">
        <v>92</v>
      </c>
      <c r="J108">
        <f t="shared" ca="1" si="120"/>
        <v>0</v>
      </c>
      <c r="K108" t="str">
        <f t="shared" ref="K108:N118" si="123">K107</f>
        <v>4 - Nutrição Animal</v>
      </c>
      <c r="L108" t="str">
        <f t="shared" si="123"/>
        <v>Recria — parte 1</v>
      </c>
      <c r="M108" t="str">
        <f t="shared" ca="1" si="123"/>
        <v>Roberto Alencar</v>
      </c>
      <c r="N108" t="str">
        <f t="shared" ca="1" si="123"/>
        <v>EM ANDAMENTO</v>
      </c>
    </row>
    <row r="109" spans="1:14" x14ac:dyDescent="0.3">
      <c r="A109" t="str">
        <f t="shared" ref="A109:B109" si="124">A108</f>
        <v>Bovinocultura de Produção de Carne</v>
      </c>
      <c r="B109" t="str">
        <f t="shared" si="124"/>
        <v>BPC20</v>
      </c>
      <c r="C109" t="s">
        <v>15</v>
      </c>
      <c r="D109" s="1">
        <f ca="1">E108</f>
        <v>45273</v>
      </c>
      <c r="E109" s="1">
        <f ca="1">D109+RANDBETWEEN(3,7)</f>
        <v>45276</v>
      </c>
      <c r="F109" s="1">
        <f ca="1">IF(D109&lt;Planilha2!$A$1, D109, "")</f>
        <v>45273</v>
      </c>
      <c r="G109" s="1">
        <f ca="1">IF(E109&lt;Planilha2!$A$1, E109, "")</f>
        <v>45276</v>
      </c>
      <c r="H109" t="str">
        <f ca="1">VLOOKUP(RANDBETWEEN(1, 3), Planilha2!$B$5:$I$32, 5)</f>
        <v>Isabela Costa</v>
      </c>
      <c r="I109" t="s">
        <v>93</v>
      </c>
      <c r="J109">
        <f t="shared" ca="1" si="120"/>
        <v>3</v>
      </c>
      <c r="K109" t="str">
        <f t="shared" ref="K109:N109" si="125">K108</f>
        <v>4 - Nutrição Animal</v>
      </c>
      <c r="L109" t="str">
        <f t="shared" si="125"/>
        <v>Recria — parte 1</v>
      </c>
      <c r="M109" t="str">
        <f t="shared" ca="1" si="125"/>
        <v>Roberto Alencar</v>
      </c>
      <c r="N109" t="str">
        <f t="shared" ca="1" si="123"/>
        <v>EM ANDAMENTO</v>
      </c>
    </row>
    <row r="110" spans="1:14" x14ac:dyDescent="0.3">
      <c r="A110" t="str">
        <f t="shared" ref="A110:B110" si="126">A109</f>
        <v>Bovinocultura de Produção de Carne</v>
      </c>
      <c r="B110" t="str">
        <f t="shared" si="126"/>
        <v>BPC20</v>
      </c>
      <c r="C110" t="s">
        <v>16</v>
      </c>
      <c r="D110" s="1">
        <f ca="1">E109</f>
        <v>45276</v>
      </c>
      <c r="E110" s="1">
        <f ca="1">D110+RANDBETWEEN(0,3)</f>
        <v>45278</v>
      </c>
      <c r="F110" s="1">
        <f ca="1">IF(D110&lt;Planilha2!$A$1, D110, "")</f>
        <v>45276</v>
      </c>
      <c r="G110" s="1">
        <f ca="1">IF(E110&lt;Planilha2!$A$1, E110, "")</f>
        <v>45278</v>
      </c>
      <c r="H110" t="str">
        <f ca="1">H107</f>
        <v>Maria Santos</v>
      </c>
      <c r="I110" t="s">
        <v>91</v>
      </c>
      <c r="J110">
        <f t="shared" ca="1" si="120"/>
        <v>2</v>
      </c>
      <c r="K110" t="str">
        <f t="shared" ref="K110:N110" si="127">K109</f>
        <v>4 - Nutrição Animal</v>
      </c>
      <c r="L110" t="str">
        <f t="shared" si="127"/>
        <v>Recria — parte 1</v>
      </c>
      <c r="M110" t="str">
        <f t="shared" ca="1" si="127"/>
        <v>Roberto Alencar</v>
      </c>
      <c r="N110" t="str">
        <f t="shared" ca="1" si="123"/>
        <v>EM ANDAMENTO</v>
      </c>
    </row>
    <row r="111" spans="1:14" x14ac:dyDescent="0.3">
      <c r="A111" t="str">
        <f t="shared" ref="A111:B111" si="128">A110</f>
        <v>Bovinocultura de Produção de Carne</v>
      </c>
      <c r="B111" t="str">
        <f t="shared" si="128"/>
        <v>BPC20</v>
      </c>
      <c r="C111" t="s">
        <v>17</v>
      </c>
      <c r="D111" s="1">
        <f ca="1">E110</f>
        <v>45278</v>
      </c>
      <c r="E111" s="1">
        <f ca="1">D111+RANDBETWEEN(1,5)</f>
        <v>45283</v>
      </c>
      <c r="F111" s="1">
        <f ca="1">IF(D111&lt;Planilha2!$A$1, D111, "")</f>
        <v>45278</v>
      </c>
      <c r="G111" s="1" t="str">
        <f ca="1">IF(E111&lt;Planilha2!$A$1, E111, "")</f>
        <v/>
      </c>
      <c r="H111" t="str">
        <f ca="1">VLOOKUP(RANDBETWEEN(1, 3), Planilha2!$B$5:$I$32, 6)</f>
        <v>Rafael Ferreira</v>
      </c>
      <c r="I111" t="s">
        <v>95</v>
      </c>
      <c r="J111">
        <f t="shared" ca="1" si="120"/>
        <v>5</v>
      </c>
      <c r="K111" t="str">
        <f t="shared" ref="K111:N111" si="129">K110</f>
        <v>4 - Nutrição Animal</v>
      </c>
      <c r="L111" t="str">
        <f t="shared" si="129"/>
        <v>Recria — parte 1</v>
      </c>
      <c r="M111" t="str">
        <f t="shared" ca="1" si="129"/>
        <v>Roberto Alencar</v>
      </c>
      <c r="N111" t="str">
        <f t="shared" ca="1" si="123"/>
        <v>EM ANDAMENTO</v>
      </c>
    </row>
    <row r="112" spans="1:14" x14ac:dyDescent="0.3">
      <c r="A112" t="str">
        <f t="shared" ref="A112:B112" si="130">A111</f>
        <v>Bovinocultura de Produção de Carne</v>
      </c>
      <c r="B112" t="str">
        <f t="shared" si="130"/>
        <v>BPC20</v>
      </c>
      <c r="C112" t="s">
        <v>18</v>
      </c>
      <c r="D112" s="1">
        <f ca="1">E106+RANDBETWEEN(3,14)</f>
        <v>45276</v>
      </c>
      <c r="E112" s="1">
        <f ca="1">D112</f>
        <v>45276</v>
      </c>
      <c r="F112" s="1">
        <f ca="1">IF(D112&lt;Planilha2!$A$1, D112, "")</f>
        <v>45276</v>
      </c>
      <c r="G112" s="1">
        <f ca="1">IF(E112&lt;Planilha2!$A$1, E112, "")</f>
        <v>45276</v>
      </c>
      <c r="H112" t="str">
        <f ca="1">VLOOKUP(RANDBETWEEN(1, 2), Planilha2!$B$5:$I$32, 7)</f>
        <v>Gabriela Lima</v>
      </c>
      <c r="I112" t="s">
        <v>96</v>
      </c>
      <c r="J112">
        <f t="shared" ca="1" si="120"/>
        <v>0</v>
      </c>
      <c r="K112" t="str">
        <f t="shared" ref="K112:N112" si="131">K111</f>
        <v>4 - Nutrição Animal</v>
      </c>
      <c r="L112" t="str">
        <f t="shared" si="131"/>
        <v>Recria — parte 1</v>
      </c>
      <c r="M112" t="str">
        <f t="shared" ca="1" si="131"/>
        <v>Roberto Alencar</v>
      </c>
      <c r="N112" t="str">
        <f t="shared" ca="1" si="123"/>
        <v>EM ANDAMENTO</v>
      </c>
    </row>
    <row r="113" spans="1:14" x14ac:dyDescent="0.3">
      <c r="A113" t="str">
        <f t="shared" ref="A113:B113" si="132">A112</f>
        <v>Bovinocultura de Produção de Carne</v>
      </c>
      <c r="B113" t="str">
        <f t="shared" si="132"/>
        <v>BPC20</v>
      </c>
      <c r="C113" t="s">
        <v>19</v>
      </c>
      <c r="D113" s="1">
        <f ca="1">E112+RANDBETWEEN(7,21)</f>
        <v>45287</v>
      </c>
      <c r="E113" s="1">
        <f ca="1">D113+RANDBETWEEN(1,3)</f>
        <v>45288</v>
      </c>
      <c r="F113" s="1" t="str">
        <f ca="1">IF(D113&lt;Planilha2!$A$1, D113, "")</f>
        <v/>
      </c>
      <c r="G113" s="1" t="str">
        <f ca="1">IF(E113&lt;Planilha2!$A$1, E113, "")</f>
        <v/>
      </c>
      <c r="H113" t="str">
        <f ca="1">VLOOKUP(RANDBETWEEN(1, 3), Planilha2!$B$5:$I$32, 8)</f>
        <v>Eduardo Carvalho</v>
      </c>
      <c r="I113" t="s">
        <v>94</v>
      </c>
      <c r="J113">
        <f t="shared" ca="1" si="120"/>
        <v>1</v>
      </c>
      <c r="K113" t="str">
        <f t="shared" ref="K113:N113" si="133">K112</f>
        <v>4 - Nutrição Animal</v>
      </c>
      <c r="L113" t="str">
        <f t="shared" si="133"/>
        <v>Recria — parte 1</v>
      </c>
      <c r="M113" t="str">
        <f t="shared" ca="1" si="133"/>
        <v>Roberto Alencar</v>
      </c>
      <c r="N113" t="str">
        <f t="shared" ca="1" si="123"/>
        <v>EM ANDAMENTO</v>
      </c>
    </row>
    <row r="114" spans="1:14" x14ac:dyDescent="0.3">
      <c r="A114" t="str">
        <f t="shared" ref="A114:B114" si="134">A113</f>
        <v>Bovinocultura de Produção de Carne</v>
      </c>
      <c r="B114" t="str">
        <f t="shared" si="134"/>
        <v>BPC20</v>
      </c>
      <c r="C114" t="s">
        <v>20</v>
      </c>
      <c r="D114" s="1">
        <f ca="1">E113</f>
        <v>45288</v>
      </c>
      <c r="E114" s="1">
        <f ca="1">D114+RANDBETWEEN(1,3)</f>
        <v>45290</v>
      </c>
      <c r="F114" s="1" t="str">
        <f ca="1">IF(D114&lt;Planilha2!$A$1, D114, "")</f>
        <v/>
      </c>
      <c r="G114" s="1" t="str">
        <f ca="1">IF(E114&lt;Planilha2!$A$1, E114, "")</f>
        <v/>
      </c>
      <c r="H114" t="str">
        <f ca="1">H110</f>
        <v>Maria Santos</v>
      </c>
      <c r="I114" t="s">
        <v>91</v>
      </c>
      <c r="J114">
        <f t="shared" ca="1" si="120"/>
        <v>2</v>
      </c>
      <c r="K114" t="str">
        <f t="shared" ref="K114:N114" si="135">K113</f>
        <v>4 - Nutrição Animal</v>
      </c>
      <c r="L114" t="str">
        <f t="shared" si="135"/>
        <v>Recria — parte 1</v>
      </c>
      <c r="M114" t="str">
        <f t="shared" ca="1" si="135"/>
        <v>Roberto Alencar</v>
      </c>
      <c r="N114" t="str">
        <f t="shared" ca="1" si="123"/>
        <v>EM ANDAMENTO</v>
      </c>
    </row>
    <row r="115" spans="1:14" x14ac:dyDescent="0.3">
      <c r="A115" t="str">
        <f t="shared" ref="A115:B115" si="136">A114</f>
        <v>Bovinocultura de Produção de Carne</v>
      </c>
      <c r="B115" t="str">
        <f t="shared" si="136"/>
        <v>BPC20</v>
      </c>
      <c r="C115" t="s">
        <v>21</v>
      </c>
      <c r="D115" s="1">
        <f ca="1">E114</f>
        <v>45290</v>
      </c>
      <c r="E115" s="1">
        <f ca="1">D115+RANDBETWEEN(0,3)</f>
        <v>45292</v>
      </c>
      <c r="F115" s="1" t="str">
        <f ca="1">IF(D115&lt;Planilha2!$A$1, D115, "")</f>
        <v/>
      </c>
      <c r="G115" s="1" t="str">
        <f ca="1">IF(E115&lt;Planilha2!$A$1, E115, "")</f>
        <v/>
      </c>
      <c r="H115" t="str">
        <f ca="1">H113</f>
        <v>Eduardo Carvalho</v>
      </c>
      <c r="I115" t="s">
        <v>94</v>
      </c>
      <c r="J115">
        <f t="shared" ca="1" si="120"/>
        <v>2</v>
      </c>
      <c r="K115" t="str">
        <f t="shared" ref="K115:N115" si="137">K114</f>
        <v>4 - Nutrição Animal</v>
      </c>
      <c r="L115" t="str">
        <f t="shared" si="137"/>
        <v>Recria — parte 1</v>
      </c>
      <c r="M115" t="str">
        <f t="shared" ca="1" si="137"/>
        <v>Roberto Alencar</v>
      </c>
      <c r="N115" t="str">
        <f t="shared" ca="1" si="123"/>
        <v>EM ANDAMENTO</v>
      </c>
    </row>
    <row r="116" spans="1:14" x14ac:dyDescent="0.3">
      <c r="A116" t="str">
        <f t="shared" ref="A116:B116" si="138">A115</f>
        <v>Bovinocultura de Produção de Carne</v>
      </c>
      <c r="B116" t="str">
        <f t="shared" si="138"/>
        <v>BPC20</v>
      </c>
      <c r="C116" t="s">
        <v>22</v>
      </c>
      <c r="D116" s="1">
        <f ca="1">E115</f>
        <v>45292</v>
      </c>
      <c r="E116" s="1">
        <f ca="1">D116+RANDBETWEEN(0,3)</f>
        <v>45295</v>
      </c>
      <c r="F116" s="1" t="str">
        <f ca="1">IF(D116&lt;Planilha2!$A$1, D116, "")</f>
        <v/>
      </c>
      <c r="G116" s="1" t="str">
        <f ca="1">IF(E116&lt;Planilha2!$A$1, E116, "")</f>
        <v/>
      </c>
      <c r="H116" t="str">
        <f ca="1">H114</f>
        <v>Maria Santos</v>
      </c>
      <c r="I116" t="s">
        <v>91</v>
      </c>
      <c r="J116">
        <f t="shared" ca="1" si="120"/>
        <v>3</v>
      </c>
      <c r="K116" t="str">
        <f t="shared" ref="K116:N116" si="139">K115</f>
        <v>4 - Nutrição Animal</v>
      </c>
      <c r="L116" t="str">
        <f t="shared" si="139"/>
        <v>Recria — parte 1</v>
      </c>
      <c r="M116" t="str">
        <f t="shared" ca="1" si="139"/>
        <v>Roberto Alencar</v>
      </c>
      <c r="N116" t="str">
        <f t="shared" ca="1" si="123"/>
        <v>EM ANDAMENTO</v>
      </c>
    </row>
    <row r="117" spans="1:14" x14ac:dyDescent="0.3">
      <c r="A117" t="str">
        <f t="shared" ref="A117:B117" si="140">A116</f>
        <v>Bovinocultura de Produção de Carne</v>
      </c>
      <c r="B117" t="str">
        <f t="shared" si="140"/>
        <v>BPC20</v>
      </c>
      <c r="C117" t="s">
        <v>23</v>
      </c>
      <c r="D117" s="1">
        <f ca="1">E116</f>
        <v>45295</v>
      </c>
      <c r="E117" s="1">
        <f ca="1">D117+RANDBETWEEN(1,3)</f>
        <v>45296</v>
      </c>
      <c r="F117" s="1" t="str">
        <f ca="1">IF(D117&lt;Planilha2!$A$1, D117, "")</f>
        <v/>
      </c>
      <c r="G117" s="1" t="str">
        <f ca="1">IF(E117&lt;Planilha2!$A$1, E117, "")</f>
        <v/>
      </c>
      <c r="H117" t="str">
        <f ca="1">H111</f>
        <v>Rafael Ferreira</v>
      </c>
      <c r="I117" t="s">
        <v>95</v>
      </c>
      <c r="J117">
        <f t="shared" ca="1" si="120"/>
        <v>1</v>
      </c>
      <c r="K117" t="str">
        <f t="shared" ref="K117:N117" si="141">K116</f>
        <v>4 - Nutrição Animal</v>
      </c>
      <c r="L117" t="str">
        <f t="shared" si="141"/>
        <v>Recria — parte 1</v>
      </c>
      <c r="M117" t="str">
        <f t="shared" ca="1" si="141"/>
        <v>Roberto Alencar</v>
      </c>
      <c r="N117" t="str">
        <f t="shared" ca="1" si="123"/>
        <v>EM ANDAMENTO</v>
      </c>
    </row>
    <row r="118" spans="1:14" x14ac:dyDescent="0.3">
      <c r="A118" t="str">
        <f t="shared" ref="A118:B118" si="142">A117</f>
        <v>Bovinocultura de Produção de Carne</v>
      </c>
      <c r="B118" t="str">
        <f t="shared" si="142"/>
        <v>BPC20</v>
      </c>
      <c r="C118" t="s">
        <v>24</v>
      </c>
      <c r="D118" s="1">
        <f ca="1">E117</f>
        <v>45296</v>
      </c>
      <c r="E118" s="1">
        <f ca="1">D118+RANDBETWEEN(0,3)</f>
        <v>45297</v>
      </c>
      <c r="F118" s="1" t="str">
        <f ca="1">IF(D118&lt;Planilha2!$A$1, D118, "")</f>
        <v/>
      </c>
      <c r="G118" s="1" t="str">
        <f ca="1">IF(E118&lt;Planilha2!$A$1, E118, "")</f>
        <v/>
      </c>
      <c r="H118" t="str">
        <f ca="1">H116</f>
        <v>Maria Santos</v>
      </c>
      <c r="I118" t="s">
        <v>91</v>
      </c>
      <c r="J118">
        <f t="shared" ca="1" si="120"/>
        <v>1</v>
      </c>
      <c r="K118" t="str">
        <f t="shared" ref="K118:N118" si="143">K117</f>
        <v>4 - Nutrição Animal</v>
      </c>
      <c r="L118" t="str">
        <f t="shared" si="143"/>
        <v>Recria — parte 1</v>
      </c>
      <c r="M118" t="str">
        <f t="shared" ca="1" si="143"/>
        <v>Roberto Alencar</v>
      </c>
      <c r="N118" t="str">
        <f t="shared" ca="1" si="123"/>
        <v>EM ANDAMENTO</v>
      </c>
    </row>
    <row r="119" spans="1:14" x14ac:dyDescent="0.3">
      <c r="A119" t="str">
        <f t="shared" ref="A119:B119" si="144">A118</f>
        <v>Bovinocultura de Produção de Carne</v>
      </c>
      <c r="B119" t="s">
        <v>267</v>
      </c>
      <c r="C119" t="s">
        <v>12</v>
      </c>
      <c r="D119" s="1">
        <f ca="1">E106+1</f>
        <v>45273</v>
      </c>
      <c r="E119" s="1">
        <f ca="1">D119+RANDBETWEEN(7,14)</f>
        <v>45283</v>
      </c>
      <c r="F119" s="1">
        <f ca="1">IF(D119&lt;Planilha2!$A$1, D119, "")</f>
        <v>45273</v>
      </c>
      <c r="G119" s="1" t="str">
        <f ca="1">IF(E119&lt;Planilha2!$A$1, E119, "")</f>
        <v/>
      </c>
      <c r="H119" t="str">
        <f ca="1">H106</f>
        <v>Roberto Alencar</v>
      </c>
      <c r="I119" t="s">
        <v>8</v>
      </c>
      <c r="J119">
        <f ca="1">E119-D119</f>
        <v>10</v>
      </c>
      <c r="K119" t="str">
        <f t="shared" ref="K119:N119" si="145">K118</f>
        <v>4 - Nutrição Animal</v>
      </c>
      <c r="L119" t="s">
        <v>268</v>
      </c>
      <c r="M119" t="str">
        <f ca="1">H119</f>
        <v>Roberto Alencar</v>
      </c>
      <c r="N119" t="str" cm="1">
        <f t="array" aca="1" ref="N119" ca="1">_xlfn.IFS(COUNTBLANK(G119:G131)=13,"PENDENTE", COUNTBLANK(G119:G131)&gt;0,"EM ANDAMENTO", COUNTBLANK(G119:G131)=0,"CONCLUÍDA")</f>
        <v>PENDENTE</v>
      </c>
    </row>
    <row r="120" spans="1:14" x14ac:dyDescent="0.3">
      <c r="A120" t="str">
        <f t="shared" ref="A120:B120" si="146">A119</f>
        <v>Bovinocultura de Produção de Carne</v>
      </c>
      <c r="B120" t="str">
        <f>B119</f>
        <v>BPC21</v>
      </c>
      <c r="C120" t="s">
        <v>13</v>
      </c>
      <c r="D120" s="1">
        <f ca="1">E119</f>
        <v>45283</v>
      </c>
      <c r="E120" s="1">
        <f ca="1">D120+RANDBETWEEN(1,4)</f>
        <v>45287</v>
      </c>
      <c r="F120" s="1" t="str">
        <f ca="1">IF(D120&lt;Planilha2!$A$1, D120, "")</f>
        <v/>
      </c>
      <c r="G120" s="1" t="str">
        <f ca="1">IF(E120&lt;Planilha2!$A$1, E120, "")</f>
        <v/>
      </c>
      <c r="H120" t="str">
        <f ca="1">H107</f>
        <v>Maria Santos</v>
      </c>
      <c r="I120" t="s">
        <v>91</v>
      </c>
      <c r="J120">
        <f t="shared" ref="J120:J131" ca="1" si="147">E120-D120</f>
        <v>4</v>
      </c>
      <c r="K120" t="str">
        <f t="shared" ref="K120:N120" si="148">K119</f>
        <v>4 - Nutrição Animal</v>
      </c>
      <c r="L120" t="str">
        <f>L119</f>
        <v>Recria — parte 2</v>
      </c>
      <c r="M120" t="str">
        <f ca="1">M119</f>
        <v>Roberto Alencar</v>
      </c>
      <c r="N120" t="str">
        <f ca="1">N119</f>
        <v>PENDENTE</v>
      </c>
    </row>
    <row r="121" spans="1:14" x14ac:dyDescent="0.3">
      <c r="A121" t="str">
        <f t="shared" ref="A121:B121" si="149">A120</f>
        <v>Bovinocultura de Produção de Carne</v>
      </c>
      <c r="B121" t="str">
        <f t="shared" si="149"/>
        <v>BPC21</v>
      </c>
      <c r="C121" t="s">
        <v>14</v>
      </c>
      <c r="D121" s="1">
        <f ca="1">E120</f>
        <v>45287</v>
      </c>
      <c r="E121" s="1">
        <f ca="1">D121+RANDBETWEEN(0,3)</f>
        <v>45287</v>
      </c>
      <c r="F121" s="1" t="str">
        <f ca="1">IF(D121&lt;Planilha2!$A$1, D121, "")</f>
        <v/>
      </c>
      <c r="G121" s="1" t="str">
        <f ca="1">IF(E121&lt;Planilha2!$A$1, E121, "")</f>
        <v/>
      </c>
      <c r="H121" t="str">
        <f ca="1">VLOOKUP(RANDBETWEEN(1, 2), Planilha2!$B$5:$I$32, 4)</f>
        <v>Ana Souza</v>
      </c>
      <c r="I121" t="s">
        <v>92</v>
      </c>
      <c r="J121">
        <f t="shared" ca="1" si="147"/>
        <v>0</v>
      </c>
      <c r="K121" t="str">
        <f t="shared" ref="K121:N131" si="150">K120</f>
        <v>4 - Nutrição Animal</v>
      </c>
      <c r="L121" t="str">
        <f t="shared" si="150"/>
        <v>Recria — parte 2</v>
      </c>
      <c r="M121" t="str">
        <f t="shared" ca="1" si="150"/>
        <v>Roberto Alencar</v>
      </c>
      <c r="N121" t="str">
        <f t="shared" ca="1" si="150"/>
        <v>PENDENTE</v>
      </c>
    </row>
    <row r="122" spans="1:14" x14ac:dyDescent="0.3">
      <c r="A122" t="str">
        <f t="shared" ref="A122:B122" si="151">A121</f>
        <v>Bovinocultura de Produção de Carne</v>
      </c>
      <c r="B122" t="str">
        <f t="shared" si="151"/>
        <v>BPC21</v>
      </c>
      <c r="C122" t="s">
        <v>15</v>
      </c>
      <c r="D122" s="1">
        <f ca="1">E121</f>
        <v>45287</v>
      </c>
      <c r="E122" s="1">
        <f ca="1">D122+RANDBETWEEN(3,7)</f>
        <v>45290</v>
      </c>
      <c r="F122" s="1" t="str">
        <f ca="1">IF(D122&lt;Planilha2!$A$1, D122, "")</f>
        <v/>
      </c>
      <c r="G122" s="1" t="str">
        <f ca="1">IF(E122&lt;Planilha2!$A$1, E122, "")</f>
        <v/>
      </c>
      <c r="H122" t="str">
        <f ca="1">VLOOKUP(RANDBETWEEN(1, 3), Planilha2!$B$5:$I$32, 5)</f>
        <v>Gustavo Pereira</v>
      </c>
      <c r="I122" t="s">
        <v>93</v>
      </c>
      <c r="J122">
        <f t="shared" ca="1" si="147"/>
        <v>3</v>
      </c>
      <c r="K122" t="str">
        <f t="shared" ref="K122:N122" si="152">K121</f>
        <v>4 - Nutrição Animal</v>
      </c>
      <c r="L122" t="str">
        <f t="shared" si="152"/>
        <v>Recria — parte 2</v>
      </c>
      <c r="M122" t="str">
        <f t="shared" ca="1" si="152"/>
        <v>Roberto Alencar</v>
      </c>
      <c r="N122" t="str">
        <f t="shared" ca="1" si="150"/>
        <v>PENDENTE</v>
      </c>
    </row>
    <row r="123" spans="1:14" x14ac:dyDescent="0.3">
      <c r="A123" t="str">
        <f t="shared" ref="A123:B123" si="153">A122</f>
        <v>Bovinocultura de Produção de Carne</v>
      </c>
      <c r="B123" t="str">
        <f t="shared" si="153"/>
        <v>BPC21</v>
      </c>
      <c r="C123" t="s">
        <v>16</v>
      </c>
      <c r="D123" s="1">
        <f ca="1">E122</f>
        <v>45290</v>
      </c>
      <c r="E123" s="1">
        <f ca="1">D123+RANDBETWEEN(0,3)</f>
        <v>45292</v>
      </c>
      <c r="F123" s="1" t="str">
        <f ca="1">IF(D123&lt;Planilha2!$A$1, D123, "")</f>
        <v/>
      </c>
      <c r="G123" s="1" t="str">
        <f ca="1">IF(E123&lt;Planilha2!$A$1, E123, "")</f>
        <v/>
      </c>
      <c r="H123" t="str">
        <f ca="1">H120</f>
        <v>Maria Santos</v>
      </c>
      <c r="I123" t="s">
        <v>91</v>
      </c>
      <c r="J123">
        <f t="shared" ca="1" si="147"/>
        <v>2</v>
      </c>
      <c r="K123" t="str">
        <f t="shared" ref="K123:N123" si="154">K122</f>
        <v>4 - Nutrição Animal</v>
      </c>
      <c r="L123" t="str">
        <f t="shared" si="154"/>
        <v>Recria — parte 2</v>
      </c>
      <c r="M123" t="str">
        <f t="shared" ca="1" si="154"/>
        <v>Roberto Alencar</v>
      </c>
      <c r="N123" t="str">
        <f t="shared" ca="1" si="150"/>
        <v>PENDENTE</v>
      </c>
    </row>
    <row r="124" spans="1:14" x14ac:dyDescent="0.3">
      <c r="A124" t="str">
        <f t="shared" ref="A124:B124" si="155">A123</f>
        <v>Bovinocultura de Produção de Carne</v>
      </c>
      <c r="B124" t="str">
        <f t="shared" si="155"/>
        <v>BPC21</v>
      </c>
      <c r="C124" t="s">
        <v>17</v>
      </c>
      <c r="D124" s="1">
        <f ca="1">E123</f>
        <v>45292</v>
      </c>
      <c r="E124" s="1">
        <f ca="1">D124+RANDBETWEEN(1,5)</f>
        <v>45293</v>
      </c>
      <c r="F124" s="1" t="str">
        <f ca="1">IF(D124&lt;Planilha2!$A$1, D124, "")</f>
        <v/>
      </c>
      <c r="G124" s="1" t="str">
        <f ca="1">IF(E124&lt;Planilha2!$A$1, E124, "")</f>
        <v/>
      </c>
      <c r="H124" t="str">
        <f ca="1">VLOOKUP(RANDBETWEEN(1, 3), Planilha2!$B$5:$I$32, 6)</f>
        <v>Rafael Ferreira</v>
      </c>
      <c r="I124" t="s">
        <v>95</v>
      </c>
      <c r="J124">
        <f t="shared" ca="1" si="147"/>
        <v>1</v>
      </c>
      <c r="K124" t="str">
        <f t="shared" ref="K124:N124" si="156">K123</f>
        <v>4 - Nutrição Animal</v>
      </c>
      <c r="L124" t="str">
        <f t="shared" si="156"/>
        <v>Recria — parte 2</v>
      </c>
      <c r="M124" t="str">
        <f t="shared" ca="1" si="156"/>
        <v>Roberto Alencar</v>
      </c>
      <c r="N124" t="str">
        <f t="shared" ca="1" si="150"/>
        <v>PENDENTE</v>
      </c>
    </row>
    <row r="125" spans="1:14" x14ac:dyDescent="0.3">
      <c r="A125" t="str">
        <f t="shared" ref="A125:B125" si="157">A124</f>
        <v>Bovinocultura de Produção de Carne</v>
      </c>
      <c r="B125" t="str">
        <f t="shared" si="157"/>
        <v>BPC21</v>
      </c>
      <c r="C125" t="s">
        <v>18</v>
      </c>
      <c r="D125" s="1">
        <f ca="1">E119+RANDBETWEEN(3,14)</f>
        <v>45288</v>
      </c>
      <c r="E125" s="1">
        <f ca="1">D125</f>
        <v>45288</v>
      </c>
      <c r="F125" s="1" t="str">
        <f ca="1">IF(D125&lt;Planilha2!$A$1, D125, "")</f>
        <v/>
      </c>
      <c r="G125" s="1" t="str">
        <f ca="1">IF(E125&lt;Planilha2!$A$1, E125, "")</f>
        <v/>
      </c>
      <c r="H125" t="str">
        <f ca="1">VLOOKUP(RANDBETWEEN(1, 2), Planilha2!$B$5:$I$32, 7)</f>
        <v>Felipe Ribeiro</v>
      </c>
      <c r="I125" t="s">
        <v>96</v>
      </c>
      <c r="J125">
        <f t="shared" ca="1" si="147"/>
        <v>0</v>
      </c>
      <c r="K125" t="str">
        <f t="shared" ref="K125:N125" si="158">K124</f>
        <v>4 - Nutrição Animal</v>
      </c>
      <c r="L125" t="str">
        <f t="shared" si="158"/>
        <v>Recria — parte 2</v>
      </c>
      <c r="M125" t="str">
        <f t="shared" ca="1" si="158"/>
        <v>Roberto Alencar</v>
      </c>
      <c r="N125" t="str">
        <f t="shared" ca="1" si="150"/>
        <v>PENDENTE</v>
      </c>
    </row>
    <row r="126" spans="1:14" x14ac:dyDescent="0.3">
      <c r="A126" t="str">
        <f t="shared" ref="A126:B126" si="159">A125</f>
        <v>Bovinocultura de Produção de Carne</v>
      </c>
      <c r="B126" t="str">
        <f t="shared" si="159"/>
        <v>BPC21</v>
      </c>
      <c r="C126" t="s">
        <v>19</v>
      </c>
      <c r="D126" s="1">
        <f ca="1">E125+RANDBETWEEN(7,21)</f>
        <v>45309</v>
      </c>
      <c r="E126" s="1">
        <f ca="1">D126+RANDBETWEEN(1,3)</f>
        <v>45310</v>
      </c>
      <c r="F126" s="1" t="str">
        <f ca="1">IF(D126&lt;Planilha2!$A$1, D126, "")</f>
        <v/>
      </c>
      <c r="G126" s="1" t="str">
        <f ca="1">IF(E126&lt;Planilha2!$A$1, E126, "")</f>
        <v/>
      </c>
      <c r="H126" t="str">
        <f ca="1">VLOOKUP(RANDBETWEEN(1, 3), Planilha2!$B$5:$I$32, 8)</f>
        <v>Larissa Martins</v>
      </c>
      <c r="I126" t="s">
        <v>94</v>
      </c>
      <c r="J126">
        <f t="shared" ca="1" si="147"/>
        <v>1</v>
      </c>
      <c r="K126" t="str">
        <f t="shared" ref="K126:N126" si="160">K125</f>
        <v>4 - Nutrição Animal</v>
      </c>
      <c r="L126" t="str">
        <f t="shared" si="160"/>
        <v>Recria — parte 2</v>
      </c>
      <c r="M126" t="str">
        <f t="shared" ca="1" si="160"/>
        <v>Roberto Alencar</v>
      </c>
      <c r="N126" t="str">
        <f t="shared" ca="1" si="150"/>
        <v>PENDENTE</v>
      </c>
    </row>
    <row r="127" spans="1:14" x14ac:dyDescent="0.3">
      <c r="A127" t="str">
        <f t="shared" ref="A127:B127" si="161">A126</f>
        <v>Bovinocultura de Produção de Carne</v>
      </c>
      <c r="B127" t="str">
        <f t="shared" si="161"/>
        <v>BPC21</v>
      </c>
      <c r="C127" t="s">
        <v>20</v>
      </c>
      <c r="D127" s="1">
        <f ca="1">E126</f>
        <v>45310</v>
      </c>
      <c r="E127" s="1">
        <f ca="1">D127+RANDBETWEEN(1,3)</f>
        <v>45313</v>
      </c>
      <c r="F127" s="1" t="str">
        <f ca="1">IF(D127&lt;Planilha2!$A$1, D127, "")</f>
        <v/>
      </c>
      <c r="G127" s="1" t="str">
        <f ca="1">IF(E127&lt;Planilha2!$A$1, E127, "")</f>
        <v/>
      </c>
      <c r="H127" t="str">
        <f ca="1">H123</f>
        <v>Maria Santos</v>
      </c>
      <c r="I127" t="s">
        <v>91</v>
      </c>
      <c r="J127">
        <f t="shared" ca="1" si="147"/>
        <v>3</v>
      </c>
      <c r="K127" t="str">
        <f t="shared" ref="K127:N127" si="162">K126</f>
        <v>4 - Nutrição Animal</v>
      </c>
      <c r="L127" t="str">
        <f t="shared" si="162"/>
        <v>Recria — parte 2</v>
      </c>
      <c r="M127" t="str">
        <f t="shared" ca="1" si="162"/>
        <v>Roberto Alencar</v>
      </c>
      <c r="N127" t="str">
        <f t="shared" ca="1" si="150"/>
        <v>PENDENTE</v>
      </c>
    </row>
    <row r="128" spans="1:14" x14ac:dyDescent="0.3">
      <c r="A128" t="str">
        <f t="shared" ref="A128:B128" si="163">A127</f>
        <v>Bovinocultura de Produção de Carne</v>
      </c>
      <c r="B128" t="str">
        <f t="shared" si="163"/>
        <v>BPC21</v>
      </c>
      <c r="C128" t="s">
        <v>21</v>
      </c>
      <c r="D128" s="1">
        <f ca="1">E127</f>
        <v>45313</v>
      </c>
      <c r="E128" s="1">
        <f ca="1">D128+RANDBETWEEN(0,3)</f>
        <v>45314</v>
      </c>
      <c r="F128" s="1" t="str">
        <f ca="1">IF(D128&lt;Planilha2!$A$1, D128, "")</f>
        <v/>
      </c>
      <c r="G128" s="1" t="str">
        <f ca="1">IF(E128&lt;Planilha2!$A$1, E128, "")</f>
        <v/>
      </c>
      <c r="H128" t="str">
        <f ca="1">H126</f>
        <v>Larissa Martins</v>
      </c>
      <c r="I128" t="s">
        <v>94</v>
      </c>
      <c r="J128">
        <f t="shared" ca="1" si="147"/>
        <v>1</v>
      </c>
      <c r="K128" t="str">
        <f t="shared" ref="K128:N128" si="164">K127</f>
        <v>4 - Nutrição Animal</v>
      </c>
      <c r="L128" t="str">
        <f t="shared" si="164"/>
        <v>Recria — parte 2</v>
      </c>
      <c r="M128" t="str">
        <f t="shared" ca="1" si="164"/>
        <v>Roberto Alencar</v>
      </c>
      <c r="N128" t="str">
        <f t="shared" ca="1" si="150"/>
        <v>PENDENTE</v>
      </c>
    </row>
    <row r="129" spans="1:14" x14ac:dyDescent="0.3">
      <c r="A129" t="str">
        <f t="shared" ref="A129:B129" si="165">A128</f>
        <v>Bovinocultura de Produção de Carne</v>
      </c>
      <c r="B129" t="str">
        <f t="shared" si="165"/>
        <v>BPC21</v>
      </c>
      <c r="C129" t="s">
        <v>22</v>
      </c>
      <c r="D129" s="1">
        <f ca="1">E128</f>
        <v>45314</v>
      </c>
      <c r="E129" s="1">
        <f ca="1">D129+RANDBETWEEN(0,3)</f>
        <v>45316</v>
      </c>
      <c r="F129" s="1" t="str">
        <f ca="1">IF(D129&lt;Planilha2!$A$1, D129, "")</f>
        <v/>
      </c>
      <c r="G129" s="1" t="str">
        <f ca="1">IF(E129&lt;Planilha2!$A$1, E129, "")</f>
        <v/>
      </c>
      <c r="H129" t="str">
        <f ca="1">H127</f>
        <v>Maria Santos</v>
      </c>
      <c r="I129" t="s">
        <v>91</v>
      </c>
      <c r="J129">
        <f t="shared" ca="1" si="147"/>
        <v>2</v>
      </c>
      <c r="K129" t="str">
        <f t="shared" ref="K129:N129" si="166">K128</f>
        <v>4 - Nutrição Animal</v>
      </c>
      <c r="L129" t="str">
        <f t="shared" si="166"/>
        <v>Recria — parte 2</v>
      </c>
      <c r="M129" t="str">
        <f t="shared" ca="1" si="166"/>
        <v>Roberto Alencar</v>
      </c>
      <c r="N129" t="str">
        <f t="shared" ca="1" si="150"/>
        <v>PENDENTE</v>
      </c>
    </row>
    <row r="130" spans="1:14" x14ac:dyDescent="0.3">
      <c r="A130" t="str">
        <f t="shared" ref="A130:B130" si="167">A129</f>
        <v>Bovinocultura de Produção de Carne</v>
      </c>
      <c r="B130" t="str">
        <f t="shared" si="167"/>
        <v>BPC21</v>
      </c>
      <c r="C130" t="s">
        <v>23</v>
      </c>
      <c r="D130" s="1">
        <f ca="1">E129</f>
        <v>45316</v>
      </c>
      <c r="E130" s="1">
        <f ca="1">D130+RANDBETWEEN(1,3)</f>
        <v>45317</v>
      </c>
      <c r="F130" s="1" t="str">
        <f ca="1">IF(D130&lt;Planilha2!$A$1, D130, "")</f>
        <v/>
      </c>
      <c r="G130" s="1" t="str">
        <f ca="1">IF(E130&lt;Planilha2!$A$1, E130, "")</f>
        <v/>
      </c>
      <c r="H130" t="str">
        <f ca="1">H124</f>
        <v>Rafael Ferreira</v>
      </c>
      <c r="I130" t="s">
        <v>95</v>
      </c>
      <c r="J130">
        <f t="shared" ca="1" si="147"/>
        <v>1</v>
      </c>
      <c r="K130" t="str">
        <f t="shared" ref="K130:N130" si="168">K129</f>
        <v>4 - Nutrição Animal</v>
      </c>
      <c r="L130" t="str">
        <f t="shared" si="168"/>
        <v>Recria — parte 2</v>
      </c>
      <c r="M130" t="str">
        <f t="shared" ca="1" si="168"/>
        <v>Roberto Alencar</v>
      </c>
      <c r="N130" t="str">
        <f t="shared" ca="1" si="150"/>
        <v>PENDENTE</v>
      </c>
    </row>
    <row r="131" spans="1:14" x14ac:dyDescent="0.3">
      <c r="A131" t="str">
        <f t="shared" ref="A131:B131" si="169">A130</f>
        <v>Bovinocultura de Produção de Carne</v>
      </c>
      <c r="B131" t="str">
        <f t="shared" si="169"/>
        <v>BPC21</v>
      </c>
      <c r="C131" t="s">
        <v>24</v>
      </c>
      <c r="D131" s="1">
        <f ca="1">E130</f>
        <v>45317</v>
      </c>
      <c r="E131" s="1">
        <f ca="1">D131+RANDBETWEEN(0,3)</f>
        <v>45318</v>
      </c>
      <c r="F131" s="1" t="str">
        <f ca="1">IF(D131&lt;Planilha2!$A$1, D131, "")</f>
        <v/>
      </c>
      <c r="G131" s="1" t="str">
        <f ca="1">IF(E131&lt;Planilha2!$A$1, E131, "")</f>
        <v/>
      </c>
      <c r="H131" t="str">
        <f ca="1">H129</f>
        <v>Maria Santos</v>
      </c>
      <c r="I131" t="s">
        <v>91</v>
      </c>
      <c r="J131">
        <f t="shared" ca="1" si="147"/>
        <v>1</v>
      </c>
      <c r="K131" t="str">
        <f t="shared" ref="K131:N131" si="170">K130</f>
        <v>4 - Nutrição Animal</v>
      </c>
      <c r="L131" t="str">
        <f t="shared" si="170"/>
        <v>Recria — parte 2</v>
      </c>
      <c r="M131" t="str">
        <f t="shared" ca="1" si="170"/>
        <v>Roberto Alencar</v>
      </c>
      <c r="N131" t="str">
        <f t="shared" ca="1" si="150"/>
        <v>PENDENTE</v>
      </c>
    </row>
    <row r="132" spans="1:14" x14ac:dyDescent="0.3">
      <c r="A132" t="str">
        <f t="shared" ref="A132:B132" si="171">A131</f>
        <v>Bovinocultura de Produção de Carne</v>
      </c>
      <c r="B132" t="s">
        <v>269</v>
      </c>
      <c r="C132" t="s">
        <v>12</v>
      </c>
      <c r="D132" s="1">
        <f ca="1">E119+1</f>
        <v>45284</v>
      </c>
      <c r="E132" s="1">
        <f ca="1">D132+RANDBETWEEN(7,14)</f>
        <v>45293</v>
      </c>
      <c r="F132" s="1" t="str">
        <f ca="1">IF(D132&lt;Planilha2!$A$1, D132, "")</f>
        <v/>
      </c>
      <c r="G132" s="1" t="str">
        <f ca="1">IF(E132&lt;Planilha2!$A$1, E132, "")</f>
        <v/>
      </c>
      <c r="H132" t="str">
        <f ca="1">H119</f>
        <v>Roberto Alencar</v>
      </c>
      <c r="I132" t="s">
        <v>8</v>
      </c>
      <c r="J132">
        <f ca="1">E132-D132</f>
        <v>9</v>
      </c>
      <c r="K132" t="str">
        <f t="shared" ref="K132:N132" si="172">K131</f>
        <v>4 - Nutrição Animal</v>
      </c>
      <c r="L132" t="s">
        <v>270</v>
      </c>
      <c r="M132" t="str">
        <f ca="1">H132</f>
        <v>Roberto Alencar</v>
      </c>
      <c r="N132" t="str" cm="1">
        <f t="array" aca="1" ref="N132" ca="1">_xlfn.IFS(COUNTBLANK(G132:G144)=13,"PENDENTE", COUNTBLANK(G132:G144)&gt;0,"EM ANDAMENTO", COUNTBLANK(G132:G144)=0,"CONCLUÍDA")</f>
        <v>PENDENTE</v>
      </c>
    </row>
    <row r="133" spans="1:14" x14ac:dyDescent="0.3">
      <c r="A133" t="str">
        <f t="shared" ref="A133:B133" si="173">A132</f>
        <v>Bovinocultura de Produção de Carne</v>
      </c>
      <c r="B133" t="str">
        <f>B132</f>
        <v>BPC22</v>
      </c>
      <c r="C133" t="s">
        <v>13</v>
      </c>
      <c r="D133" s="1">
        <f ca="1">E132</f>
        <v>45293</v>
      </c>
      <c r="E133" s="1">
        <f ca="1">D133+RANDBETWEEN(1,4)</f>
        <v>45296</v>
      </c>
      <c r="F133" s="1" t="str">
        <f ca="1">IF(D133&lt;Planilha2!$A$1, D133, "")</f>
        <v/>
      </c>
      <c r="G133" s="1" t="str">
        <f ca="1">IF(E133&lt;Planilha2!$A$1, E133, "")</f>
        <v/>
      </c>
      <c r="H133" t="str">
        <f ca="1">H120</f>
        <v>Maria Santos</v>
      </c>
      <c r="I133" t="s">
        <v>91</v>
      </c>
      <c r="J133">
        <f t="shared" ref="J133:J144" ca="1" si="174">E133-D133</f>
        <v>3</v>
      </c>
      <c r="K133" t="str">
        <f t="shared" ref="K133:N133" si="175">K132</f>
        <v>4 - Nutrição Animal</v>
      </c>
      <c r="L133" t="str">
        <f>L132</f>
        <v>Recria — parte 3</v>
      </c>
      <c r="M133" t="str">
        <f ca="1">M132</f>
        <v>Roberto Alencar</v>
      </c>
      <c r="N133" t="str">
        <f ca="1">N132</f>
        <v>PENDENTE</v>
      </c>
    </row>
    <row r="134" spans="1:14" x14ac:dyDescent="0.3">
      <c r="A134" t="str">
        <f t="shared" ref="A134:B134" si="176">A133</f>
        <v>Bovinocultura de Produção de Carne</v>
      </c>
      <c r="B134" t="str">
        <f t="shared" si="176"/>
        <v>BPC22</v>
      </c>
      <c r="C134" t="s">
        <v>14</v>
      </c>
      <c r="D134" s="1">
        <f ca="1">E133</f>
        <v>45296</v>
      </c>
      <c r="E134" s="1">
        <f ca="1">D134+RANDBETWEEN(0,3)</f>
        <v>45298</v>
      </c>
      <c r="F134" s="1" t="str">
        <f ca="1">IF(D134&lt;Planilha2!$A$1, D134, "")</f>
        <v/>
      </c>
      <c r="G134" s="1" t="str">
        <f ca="1">IF(E134&lt;Planilha2!$A$1, E134, "")</f>
        <v/>
      </c>
      <c r="H134" t="str">
        <f ca="1">VLOOKUP(RANDBETWEEN(1, 2), Planilha2!$B$5:$I$32, 4)</f>
        <v>Pedro Rodrigues</v>
      </c>
      <c r="I134" t="s">
        <v>92</v>
      </c>
      <c r="J134">
        <f t="shared" ca="1" si="174"/>
        <v>2</v>
      </c>
      <c r="K134" t="str">
        <f t="shared" ref="K134:N144" si="177">K133</f>
        <v>4 - Nutrição Animal</v>
      </c>
      <c r="L134" t="str">
        <f t="shared" si="177"/>
        <v>Recria — parte 3</v>
      </c>
      <c r="M134" t="str">
        <f t="shared" ca="1" si="177"/>
        <v>Roberto Alencar</v>
      </c>
      <c r="N134" t="str">
        <f t="shared" ca="1" si="177"/>
        <v>PENDENTE</v>
      </c>
    </row>
    <row r="135" spans="1:14" x14ac:dyDescent="0.3">
      <c r="A135" t="str">
        <f t="shared" ref="A135:B135" si="178">A134</f>
        <v>Bovinocultura de Produção de Carne</v>
      </c>
      <c r="B135" t="str">
        <f t="shared" si="178"/>
        <v>BPC22</v>
      </c>
      <c r="C135" t="s">
        <v>15</v>
      </c>
      <c r="D135" s="1">
        <f ca="1">E134</f>
        <v>45298</v>
      </c>
      <c r="E135" s="1">
        <f ca="1">D135+RANDBETWEEN(3,7)</f>
        <v>45304</v>
      </c>
      <c r="F135" s="1" t="str">
        <f ca="1">IF(D135&lt;Planilha2!$A$1, D135, "")</f>
        <v/>
      </c>
      <c r="G135" s="1" t="str">
        <f ca="1">IF(E135&lt;Planilha2!$A$1, E135, "")</f>
        <v/>
      </c>
      <c r="H135" t="str">
        <f ca="1">VLOOKUP(RANDBETWEEN(1, 3), Planilha2!$B$5:$I$32, 5)</f>
        <v>Isabela Costa</v>
      </c>
      <c r="I135" t="s">
        <v>93</v>
      </c>
      <c r="J135">
        <f t="shared" ca="1" si="174"/>
        <v>6</v>
      </c>
      <c r="K135" t="str">
        <f t="shared" ref="K135:N135" si="179">K134</f>
        <v>4 - Nutrição Animal</v>
      </c>
      <c r="L135" t="str">
        <f t="shared" si="179"/>
        <v>Recria — parte 3</v>
      </c>
      <c r="M135" t="str">
        <f t="shared" ca="1" si="179"/>
        <v>Roberto Alencar</v>
      </c>
      <c r="N135" t="str">
        <f t="shared" ca="1" si="177"/>
        <v>PENDENTE</v>
      </c>
    </row>
    <row r="136" spans="1:14" x14ac:dyDescent="0.3">
      <c r="A136" t="str">
        <f t="shared" ref="A136:B136" si="180">A135</f>
        <v>Bovinocultura de Produção de Carne</v>
      </c>
      <c r="B136" t="str">
        <f t="shared" si="180"/>
        <v>BPC22</v>
      </c>
      <c r="C136" t="s">
        <v>16</v>
      </c>
      <c r="D136" s="1">
        <f ca="1">E135</f>
        <v>45304</v>
      </c>
      <c r="E136" s="1">
        <f ca="1">D136+RANDBETWEEN(0,3)</f>
        <v>45304</v>
      </c>
      <c r="F136" s="1" t="str">
        <f ca="1">IF(D136&lt;Planilha2!$A$1, D136, "")</f>
        <v/>
      </c>
      <c r="G136" s="1" t="str">
        <f ca="1">IF(E136&lt;Planilha2!$A$1, E136, "")</f>
        <v/>
      </c>
      <c r="H136" t="str">
        <f ca="1">H133</f>
        <v>Maria Santos</v>
      </c>
      <c r="I136" t="s">
        <v>91</v>
      </c>
      <c r="J136">
        <f t="shared" ca="1" si="174"/>
        <v>0</v>
      </c>
      <c r="K136" t="str">
        <f t="shared" ref="K136:N136" si="181">K135</f>
        <v>4 - Nutrição Animal</v>
      </c>
      <c r="L136" t="str">
        <f t="shared" si="181"/>
        <v>Recria — parte 3</v>
      </c>
      <c r="M136" t="str">
        <f t="shared" ca="1" si="181"/>
        <v>Roberto Alencar</v>
      </c>
      <c r="N136" t="str">
        <f t="shared" ca="1" si="177"/>
        <v>PENDENTE</v>
      </c>
    </row>
    <row r="137" spans="1:14" x14ac:dyDescent="0.3">
      <c r="A137" t="str">
        <f t="shared" ref="A137:B137" si="182">A136</f>
        <v>Bovinocultura de Produção de Carne</v>
      </c>
      <c r="B137" t="str">
        <f t="shared" si="182"/>
        <v>BPC22</v>
      </c>
      <c r="C137" t="s">
        <v>17</v>
      </c>
      <c r="D137" s="1">
        <f ca="1">E136</f>
        <v>45304</v>
      </c>
      <c r="E137" s="1">
        <f ca="1">D137+RANDBETWEEN(1,5)</f>
        <v>45307</v>
      </c>
      <c r="F137" s="1" t="str">
        <f ca="1">IF(D137&lt;Planilha2!$A$1, D137, "")</f>
        <v/>
      </c>
      <c r="G137" s="1" t="str">
        <f ca="1">IF(E137&lt;Planilha2!$A$1, E137, "")</f>
        <v/>
      </c>
      <c r="H137" t="str">
        <f ca="1">VLOOKUP(RANDBETWEEN(1, 3), Planilha2!$B$5:$I$32, 6)</f>
        <v>Mariana Alves</v>
      </c>
      <c r="I137" t="s">
        <v>95</v>
      </c>
      <c r="J137">
        <f t="shared" ca="1" si="174"/>
        <v>3</v>
      </c>
      <c r="K137" t="str">
        <f t="shared" ref="K137:N137" si="183">K136</f>
        <v>4 - Nutrição Animal</v>
      </c>
      <c r="L137" t="str">
        <f t="shared" si="183"/>
        <v>Recria — parte 3</v>
      </c>
      <c r="M137" t="str">
        <f t="shared" ca="1" si="183"/>
        <v>Roberto Alencar</v>
      </c>
      <c r="N137" t="str">
        <f t="shared" ca="1" si="177"/>
        <v>PENDENTE</v>
      </c>
    </row>
    <row r="138" spans="1:14" x14ac:dyDescent="0.3">
      <c r="A138" t="str">
        <f t="shared" ref="A138:B138" si="184">A137</f>
        <v>Bovinocultura de Produção de Carne</v>
      </c>
      <c r="B138" t="str">
        <f t="shared" si="184"/>
        <v>BPC22</v>
      </c>
      <c r="C138" t="s">
        <v>18</v>
      </c>
      <c r="D138" s="1">
        <f ca="1">E132+RANDBETWEEN(3,14)</f>
        <v>45297</v>
      </c>
      <c r="E138" s="1">
        <f ca="1">D138</f>
        <v>45297</v>
      </c>
      <c r="F138" s="1" t="str">
        <f ca="1">IF(D138&lt;Planilha2!$A$1, D138, "")</f>
        <v/>
      </c>
      <c r="G138" s="1" t="str">
        <f ca="1">IF(E138&lt;Planilha2!$A$1, E138, "")</f>
        <v/>
      </c>
      <c r="H138" t="str">
        <f ca="1">VLOOKUP(RANDBETWEEN(1, 2), Planilha2!$B$5:$I$32, 7)</f>
        <v>Felipe Ribeiro</v>
      </c>
      <c r="I138" t="s">
        <v>96</v>
      </c>
      <c r="J138">
        <f t="shared" ca="1" si="174"/>
        <v>0</v>
      </c>
      <c r="K138" t="str">
        <f t="shared" ref="K138:N138" si="185">K137</f>
        <v>4 - Nutrição Animal</v>
      </c>
      <c r="L138" t="str">
        <f t="shared" si="185"/>
        <v>Recria — parte 3</v>
      </c>
      <c r="M138" t="str">
        <f t="shared" ca="1" si="185"/>
        <v>Roberto Alencar</v>
      </c>
      <c r="N138" t="str">
        <f t="shared" ca="1" si="177"/>
        <v>PENDENTE</v>
      </c>
    </row>
    <row r="139" spans="1:14" x14ac:dyDescent="0.3">
      <c r="A139" t="str">
        <f t="shared" ref="A139:B139" si="186">A138</f>
        <v>Bovinocultura de Produção de Carne</v>
      </c>
      <c r="B139" t="str">
        <f t="shared" si="186"/>
        <v>BPC22</v>
      </c>
      <c r="C139" t="s">
        <v>19</v>
      </c>
      <c r="D139" s="1">
        <f ca="1">E138+RANDBETWEEN(7,21)</f>
        <v>45309</v>
      </c>
      <c r="E139" s="1">
        <f ca="1">D139+RANDBETWEEN(1,3)</f>
        <v>45311</v>
      </c>
      <c r="F139" s="1" t="str">
        <f ca="1">IF(D139&lt;Planilha2!$A$1, D139, "")</f>
        <v/>
      </c>
      <c r="G139" s="1" t="str">
        <f ca="1">IF(E139&lt;Planilha2!$A$1, E139, "")</f>
        <v/>
      </c>
      <c r="H139" t="str">
        <f ca="1">VLOOKUP(RANDBETWEEN(1, 3), Planilha2!$B$5:$I$32, 8)</f>
        <v>Luiza Andrade</v>
      </c>
      <c r="I139" t="s">
        <v>94</v>
      </c>
      <c r="J139">
        <f t="shared" ca="1" si="174"/>
        <v>2</v>
      </c>
      <c r="K139" t="str">
        <f t="shared" ref="K139:N139" si="187">K138</f>
        <v>4 - Nutrição Animal</v>
      </c>
      <c r="L139" t="str">
        <f t="shared" si="187"/>
        <v>Recria — parte 3</v>
      </c>
      <c r="M139" t="str">
        <f t="shared" ca="1" si="187"/>
        <v>Roberto Alencar</v>
      </c>
      <c r="N139" t="str">
        <f t="shared" ca="1" si="177"/>
        <v>PENDENTE</v>
      </c>
    </row>
    <row r="140" spans="1:14" x14ac:dyDescent="0.3">
      <c r="A140" t="str">
        <f t="shared" ref="A140:B140" si="188">A139</f>
        <v>Bovinocultura de Produção de Carne</v>
      </c>
      <c r="B140" t="str">
        <f t="shared" si="188"/>
        <v>BPC22</v>
      </c>
      <c r="C140" t="s">
        <v>20</v>
      </c>
      <c r="D140" s="1">
        <f ca="1">E139</f>
        <v>45311</v>
      </c>
      <c r="E140" s="1">
        <f ca="1">D140+RANDBETWEEN(1,3)</f>
        <v>45313</v>
      </c>
      <c r="F140" s="1" t="str">
        <f ca="1">IF(D140&lt;Planilha2!$A$1, D140, "")</f>
        <v/>
      </c>
      <c r="G140" s="1" t="str">
        <f ca="1">IF(E140&lt;Planilha2!$A$1, E140, "")</f>
        <v/>
      </c>
      <c r="H140" t="str">
        <f ca="1">H136</f>
        <v>Maria Santos</v>
      </c>
      <c r="I140" t="s">
        <v>91</v>
      </c>
      <c r="J140">
        <f t="shared" ca="1" si="174"/>
        <v>2</v>
      </c>
      <c r="K140" t="str">
        <f t="shared" ref="K140:N140" si="189">K139</f>
        <v>4 - Nutrição Animal</v>
      </c>
      <c r="L140" t="str">
        <f t="shared" si="189"/>
        <v>Recria — parte 3</v>
      </c>
      <c r="M140" t="str">
        <f t="shared" ca="1" si="189"/>
        <v>Roberto Alencar</v>
      </c>
      <c r="N140" t="str">
        <f t="shared" ca="1" si="177"/>
        <v>PENDENTE</v>
      </c>
    </row>
    <row r="141" spans="1:14" x14ac:dyDescent="0.3">
      <c r="A141" t="str">
        <f t="shared" ref="A141:B141" si="190">A140</f>
        <v>Bovinocultura de Produção de Carne</v>
      </c>
      <c r="B141" t="str">
        <f t="shared" si="190"/>
        <v>BPC22</v>
      </c>
      <c r="C141" t="s">
        <v>21</v>
      </c>
      <c r="D141" s="1">
        <f ca="1">E140</f>
        <v>45313</v>
      </c>
      <c r="E141" s="1">
        <f ca="1">D141+RANDBETWEEN(0,3)</f>
        <v>45313</v>
      </c>
      <c r="F141" s="1" t="str">
        <f ca="1">IF(D141&lt;Planilha2!$A$1, D141, "")</f>
        <v/>
      </c>
      <c r="G141" s="1" t="str">
        <f ca="1">IF(E141&lt;Planilha2!$A$1, E141, "")</f>
        <v/>
      </c>
      <c r="H141" t="str">
        <f ca="1">H139</f>
        <v>Luiza Andrade</v>
      </c>
      <c r="I141" t="s">
        <v>94</v>
      </c>
      <c r="J141">
        <f t="shared" ca="1" si="174"/>
        <v>0</v>
      </c>
      <c r="K141" t="str">
        <f t="shared" ref="K141:N141" si="191">K140</f>
        <v>4 - Nutrição Animal</v>
      </c>
      <c r="L141" t="str">
        <f t="shared" si="191"/>
        <v>Recria — parte 3</v>
      </c>
      <c r="M141" t="str">
        <f t="shared" ca="1" si="191"/>
        <v>Roberto Alencar</v>
      </c>
      <c r="N141" t="str">
        <f t="shared" ca="1" si="177"/>
        <v>PENDENTE</v>
      </c>
    </row>
    <row r="142" spans="1:14" x14ac:dyDescent="0.3">
      <c r="A142" t="str">
        <f t="shared" ref="A142:B142" si="192">A141</f>
        <v>Bovinocultura de Produção de Carne</v>
      </c>
      <c r="B142" t="str">
        <f t="shared" si="192"/>
        <v>BPC22</v>
      </c>
      <c r="C142" t="s">
        <v>22</v>
      </c>
      <c r="D142" s="1">
        <f ca="1">E141</f>
        <v>45313</v>
      </c>
      <c r="E142" s="1">
        <f ca="1">D142+RANDBETWEEN(0,3)</f>
        <v>45314</v>
      </c>
      <c r="F142" s="1" t="str">
        <f ca="1">IF(D142&lt;Planilha2!$A$1, D142, "")</f>
        <v/>
      </c>
      <c r="G142" s="1" t="str">
        <f ca="1">IF(E142&lt;Planilha2!$A$1, E142, "")</f>
        <v/>
      </c>
      <c r="H142" t="str">
        <f ca="1">H140</f>
        <v>Maria Santos</v>
      </c>
      <c r="I142" t="s">
        <v>91</v>
      </c>
      <c r="J142">
        <f t="shared" ca="1" si="174"/>
        <v>1</v>
      </c>
      <c r="K142" t="str">
        <f t="shared" ref="K142:N142" si="193">K141</f>
        <v>4 - Nutrição Animal</v>
      </c>
      <c r="L142" t="str">
        <f t="shared" si="193"/>
        <v>Recria — parte 3</v>
      </c>
      <c r="M142" t="str">
        <f t="shared" ca="1" si="193"/>
        <v>Roberto Alencar</v>
      </c>
      <c r="N142" t="str">
        <f t="shared" ca="1" si="177"/>
        <v>PENDENTE</v>
      </c>
    </row>
    <row r="143" spans="1:14" x14ac:dyDescent="0.3">
      <c r="A143" t="str">
        <f t="shared" ref="A143:B143" si="194">A142</f>
        <v>Bovinocultura de Produção de Carne</v>
      </c>
      <c r="B143" t="str">
        <f t="shared" si="194"/>
        <v>BPC22</v>
      </c>
      <c r="C143" t="s">
        <v>23</v>
      </c>
      <c r="D143" s="1">
        <f ca="1">E142</f>
        <v>45314</v>
      </c>
      <c r="E143" s="1">
        <f ca="1">D143+RANDBETWEEN(1,3)</f>
        <v>45316</v>
      </c>
      <c r="F143" s="1" t="str">
        <f ca="1">IF(D143&lt;Planilha2!$A$1, D143, "")</f>
        <v/>
      </c>
      <c r="G143" s="1" t="str">
        <f ca="1">IF(E143&lt;Planilha2!$A$1, E143, "")</f>
        <v/>
      </c>
      <c r="H143" t="str">
        <f ca="1">H137</f>
        <v>Mariana Alves</v>
      </c>
      <c r="I143" t="s">
        <v>95</v>
      </c>
      <c r="J143">
        <f t="shared" ca="1" si="174"/>
        <v>2</v>
      </c>
      <c r="K143" t="str">
        <f t="shared" ref="K143:N143" si="195">K142</f>
        <v>4 - Nutrição Animal</v>
      </c>
      <c r="L143" t="str">
        <f t="shared" si="195"/>
        <v>Recria — parte 3</v>
      </c>
      <c r="M143" t="str">
        <f t="shared" ca="1" si="195"/>
        <v>Roberto Alencar</v>
      </c>
      <c r="N143" t="str">
        <f t="shared" ca="1" si="177"/>
        <v>PENDENTE</v>
      </c>
    </row>
    <row r="144" spans="1:14" x14ac:dyDescent="0.3">
      <c r="A144" t="str">
        <f t="shared" ref="A144:B144" si="196">A143</f>
        <v>Bovinocultura de Produção de Carne</v>
      </c>
      <c r="B144" t="str">
        <f t="shared" si="196"/>
        <v>BPC22</v>
      </c>
      <c r="C144" t="s">
        <v>24</v>
      </c>
      <c r="D144" s="1">
        <f ca="1">E143</f>
        <v>45316</v>
      </c>
      <c r="E144" s="1">
        <f ca="1">D144+RANDBETWEEN(0,3)</f>
        <v>45317</v>
      </c>
      <c r="F144" s="1" t="str">
        <f ca="1">IF(D144&lt;Planilha2!$A$1, D144, "")</f>
        <v/>
      </c>
      <c r="G144" s="1" t="str">
        <f ca="1">IF(E144&lt;Planilha2!$A$1, E144, "")</f>
        <v/>
      </c>
      <c r="H144" t="str">
        <f ca="1">H142</f>
        <v>Maria Santos</v>
      </c>
      <c r="I144" t="s">
        <v>91</v>
      </c>
      <c r="J144">
        <f t="shared" ca="1" si="174"/>
        <v>1</v>
      </c>
      <c r="K144" t="str">
        <f t="shared" ref="K144:N144" si="197">K143</f>
        <v>4 - Nutrição Animal</v>
      </c>
      <c r="L144" t="str">
        <f t="shared" si="197"/>
        <v>Recria — parte 3</v>
      </c>
      <c r="M144" t="str">
        <f t="shared" ca="1" si="197"/>
        <v>Roberto Alencar</v>
      </c>
      <c r="N144" t="str">
        <f t="shared" ca="1" si="177"/>
        <v>PENDENTE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71294-8F80-4D11-9C51-4E4FEAC787BB}">
  <dimension ref="A1:P46"/>
  <sheetViews>
    <sheetView workbookViewId="0">
      <selection sqref="A1:A1048576"/>
    </sheetView>
  </sheetViews>
  <sheetFormatPr defaultRowHeight="14.4" x14ac:dyDescent="0.3"/>
  <cols>
    <col min="1" max="1" width="10.33203125" bestFit="1" customWidth="1"/>
    <col min="3" max="9" width="12.77734375" customWidth="1"/>
    <col min="11" max="16" width="12.77734375" customWidth="1"/>
  </cols>
  <sheetData>
    <row r="1" spans="1:16" x14ac:dyDescent="0.3">
      <c r="A1" s="1">
        <v>45282</v>
      </c>
    </row>
    <row r="3" spans="1:16" x14ac:dyDescent="0.3">
      <c r="C3" t="s">
        <v>89</v>
      </c>
      <c r="K3" t="s">
        <v>78</v>
      </c>
    </row>
    <row r="4" spans="1:16" x14ac:dyDescent="0.3"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K4" t="s">
        <v>26</v>
      </c>
      <c r="L4" t="s">
        <v>27</v>
      </c>
      <c r="M4" t="s">
        <v>28</v>
      </c>
      <c r="N4" t="s">
        <v>29</v>
      </c>
      <c r="O4" t="s">
        <v>30</v>
      </c>
      <c r="P4" t="s">
        <v>31</v>
      </c>
    </row>
    <row r="5" spans="1:16" x14ac:dyDescent="0.3">
      <c r="B5">
        <v>1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K5" t="s">
        <v>32</v>
      </c>
      <c r="L5" t="s">
        <v>33</v>
      </c>
      <c r="M5" t="s">
        <v>79</v>
      </c>
      <c r="N5" t="s">
        <v>84</v>
      </c>
      <c r="O5" t="s">
        <v>86</v>
      </c>
      <c r="P5" t="s">
        <v>87</v>
      </c>
    </row>
    <row r="6" spans="1:16" x14ac:dyDescent="0.3">
      <c r="B6">
        <v>2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46</v>
      </c>
      <c r="I6" t="s">
        <v>47</v>
      </c>
      <c r="K6" t="s">
        <v>80</v>
      </c>
      <c r="N6" t="s">
        <v>85</v>
      </c>
      <c r="P6" t="s">
        <v>88</v>
      </c>
    </row>
    <row r="7" spans="1:16" x14ac:dyDescent="0.3">
      <c r="B7">
        <v>3</v>
      </c>
      <c r="C7" t="s">
        <v>48</v>
      </c>
      <c r="D7" t="s">
        <v>49</v>
      </c>
      <c r="F7" t="s">
        <v>50</v>
      </c>
      <c r="G7" t="s">
        <v>51</v>
      </c>
      <c r="I7" t="s">
        <v>52</v>
      </c>
      <c r="K7" t="s">
        <v>81</v>
      </c>
    </row>
    <row r="8" spans="1:16" x14ac:dyDescent="0.3">
      <c r="B8">
        <v>4</v>
      </c>
      <c r="C8" t="s">
        <v>53</v>
      </c>
      <c r="K8" t="s">
        <v>82</v>
      </c>
    </row>
    <row r="9" spans="1:16" x14ac:dyDescent="0.3">
      <c r="B9">
        <v>5</v>
      </c>
      <c r="C9" t="s">
        <v>54</v>
      </c>
      <c r="K9" t="s">
        <v>83</v>
      </c>
    </row>
    <row r="10" spans="1:16" x14ac:dyDescent="0.3">
      <c r="B10">
        <v>6</v>
      </c>
      <c r="C10" t="s">
        <v>55</v>
      </c>
    </row>
    <row r="11" spans="1:16" x14ac:dyDescent="0.3">
      <c r="B11">
        <v>7</v>
      </c>
      <c r="C11" t="s">
        <v>56</v>
      </c>
    </row>
    <row r="12" spans="1:16" x14ac:dyDescent="0.3">
      <c r="B12">
        <v>8</v>
      </c>
      <c r="C12" t="s">
        <v>57</v>
      </c>
    </row>
    <row r="13" spans="1:16" x14ac:dyDescent="0.3">
      <c r="B13">
        <v>9</v>
      </c>
      <c r="C13" t="s">
        <v>58</v>
      </c>
    </row>
    <row r="14" spans="1:16" x14ac:dyDescent="0.3">
      <c r="B14">
        <v>10</v>
      </c>
      <c r="C14" t="s">
        <v>59</v>
      </c>
    </row>
    <row r="15" spans="1:16" x14ac:dyDescent="0.3">
      <c r="B15">
        <v>11</v>
      </c>
      <c r="C15" t="s">
        <v>60</v>
      </c>
    </row>
    <row r="16" spans="1:16" x14ac:dyDescent="0.3">
      <c r="B16">
        <v>12</v>
      </c>
      <c r="C16" t="s">
        <v>61</v>
      </c>
    </row>
    <row r="17" spans="2:3" x14ac:dyDescent="0.3">
      <c r="B17">
        <v>13</v>
      </c>
      <c r="C17" t="s">
        <v>62</v>
      </c>
    </row>
    <row r="18" spans="2:3" x14ac:dyDescent="0.3">
      <c r="B18">
        <v>14</v>
      </c>
      <c r="C18" t="s">
        <v>63</v>
      </c>
    </row>
    <row r="19" spans="2:3" x14ac:dyDescent="0.3">
      <c r="B19">
        <v>15</v>
      </c>
      <c r="C19" t="s">
        <v>64</v>
      </c>
    </row>
    <row r="20" spans="2:3" x14ac:dyDescent="0.3">
      <c r="B20">
        <v>16</v>
      </c>
      <c r="C20" t="s">
        <v>65</v>
      </c>
    </row>
    <row r="21" spans="2:3" x14ac:dyDescent="0.3">
      <c r="B21">
        <v>17</v>
      </c>
      <c r="C21" t="s">
        <v>66</v>
      </c>
    </row>
    <row r="22" spans="2:3" x14ac:dyDescent="0.3">
      <c r="B22">
        <v>18</v>
      </c>
      <c r="C22" t="s">
        <v>67</v>
      </c>
    </row>
    <row r="23" spans="2:3" x14ac:dyDescent="0.3">
      <c r="B23">
        <v>19</v>
      </c>
      <c r="C23" t="s">
        <v>68</v>
      </c>
    </row>
    <row r="24" spans="2:3" x14ac:dyDescent="0.3">
      <c r="B24">
        <v>20</v>
      </c>
      <c r="C24" t="s">
        <v>69</v>
      </c>
    </row>
    <row r="25" spans="2:3" x14ac:dyDescent="0.3">
      <c r="B25">
        <v>21</v>
      </c>
      <c r="C25" t="s">
        <v>70</v>
      </c>
    </row>
    <row r="26" spans="2:3" x14ac:dyDescent="0.3">
      <c r="B26">
        <v>22</v>
      </c>
      <c r="C26" t="s">
        <v>71</v>
      </c>
    </row>
    <row r="27" spans="2:3" x14ac:dyDescent="0.3">
      <c r="B27">
        <v>23</v>
      </c>
      <c r="C27" t="s">
        <v>72</v>
      </c>
    </row>
    <row r="28" spans="2:3" x14ac:dyDescent="0.3">
      <c r="B28">
        <v>24</v>
      </c>
      <c r="C28" t="s">
        <v>73</v>
      </c>
    </row>
    <row r="29" spans="2:3" x14ac:dyDescent="0.3">
      <c r="B29">
        <v>25</v>
      </c>
      <c r="C29" t="s">
        <v>74</v>
      </c>
    </row>
    <row r="30" spans="2:3" x14ac:dyDescent="0.3">
      <c r="B30">
        <v>26</v>
      </c>
      <c r="C30" t="s">
        <v>75</v>
      </c>
    </row>
    <row r="31" spans="2:3" x14ac:dyDescent="0.3">
      <c r="B31">
        <v>27</v>
      </c>
      <c r="C31" t="s">
        <v>76</v>
      </c>
    </row>
    <row r="32" spans="2:3" x14ac:dyDescent="0.3">
      <c r="B32">
        <v>28</v>
      </c>
      <c r="C32" t="s">
        <v>77</v>
      </c>
    </row>
    <row r="33" spans="2:3" x14ac:dyDescent="0.3">
      <c r="B33">
        <v>29</v>
      </c>
      <c r="C33" t="s">
        <v>186</v>
      </c>
    </row>
    <row r="34" spans="2:3" x14ac:dyDescent="0.3">
      <c r="B34">
        <v>30</v>
      </c>
      <c r="C34" t="s">
        <v>187</v>
      </c>
    </row>
    <row r="35" spans="2:3" x14ac:dyDescent="0.3">
      <c r="B35">
        <v>31</v>
      </c>
      <c r="C35" t="s">
        <v>188</v>
      </c>
    </row>
    <row r="36" spans="2:3" x14ac:dyDescent="0.3">
      <c r="B36">
        <v>32</v>
      </c>
      <c r="C36" t="s">
        <v>189</v>
      </c>
    </row>
    <row r="37" spans="2:3" x14ac:dyDescent="0.3">
      <c r="B37">
        <v>33</v>
      </c>
      <c r="C37" t="s">
        <v>190</v>
      </c>
    </row>
    <row r="38" spans="2:3" x14ac:dyDescent="0.3">
      <c r="B38">
        <v>34</v>
      </c>
      <c r="C38" t="s">
        <v>191</v>
      </c>
    </row>
    <row r="39" spans="2:3" x14ac:dyDescent="0.3">
      <c r="B39">
        <v>35</v>
      </c>
      <c r="C39" t="s">
        <v>192</v>
      </c>
    </row>
    <row r="40" spans="2:3" x14ac:dyDescent="0.3">
      <c r="B40">
        <v>36</v>
      </c>
      <c r="C40" t="s">
        <v>193</v>
      </c>
    </row>
    <row r="41" spans="2:3" x14ac:dyDescent="0.3">
      <c r="B41">
        <v>37</v>
      </c>
      <c r="C41" t="s">
        <v>194</v>
      </c>
    </row>
    <row r="42" spans="2:3" x14ac:dyDescent="0.3">
      <c r="B42">
        <v>38</v>
      </c>
      <c r="C42" t="s">
        <v>195</v>
      </c>
    </row>
    <row r="43" spans="2:3" x14ac:dyDescent="0.3">
      <c r="B43">
        <v>39</v>
      </c>
      <c r="C43" t="s">
        <v>196</v>
      </c>
    </row>
    <row r="44" spans="2:3" x14ac:dyDescent="0.3">
      <c r="B44">
        <v>40</v>
      </c>
      <c r="C44" t="s">
        <v>197</v>
      </c>
    </row>
    <row r="45" spans="2:3" x14ac:dyDescent="0.3">
      <c r="B45">
        <v>41</v>
      </c>
      <c r="C45" t="s">
        <v>198</v>
      </c>
    </row>
    <row r="46" spans="2:3" x14ac:dyDescent="0.3">
      <c r="B46">
        <v>42</v>
      </c>
      <c r="C46" t="s">
        <v>199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ga</vt:lpstr>
      <vt:lpstr>bl</vt:lpstr>
      <vt:lpstr>pg</vt:lpstr>
      <vt:lpstr>bc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Filho</dc:creator>
  <cp:lastModifiedBy>Eduardo Filho</cp:lastModifiedBy>
  <dcterms:created xsi:type="dcterms:W3CDTF">2024-09-19T13:25:09Z</dcterms:created>
  <dcterms:modified xsi:type="dcterms:W3CDTF">2024-09-23T23:35:47Z</dcterms:modified>
</cp:coreProperties>
</file>