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5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" yWindow="3720" windowWidth="24240" windowHeight="13680" tabRatio="415" firstSheet="1" activeTab="1"/>
  </bookViews>
  <sheets>
    <sheet name="Cognos_Office_Connection_Cache" sheetId="3" state="veryHidden" r:id="rId1"/>
    <sheet name="Start" sheetId="1" r:id="rId2"/>
    <sheet name="{PL}PickLst" sheetId="2" state="hidden" r:id="rId3"/>
  </sheets>
  <definedNames>
    <definedName name="_xlnm._FilterDatabase" localSheetId="1" hidden="1">Start!$H$30:$J$36</definedName>
    <definedName name="CubeNavTracker">Start!$C$18</definedName>
    <definedName name="CubeUsrTracker">Start!$C$15</definedName>
    <definedName name="ID" localSheetId="2" hidden="1">"bef9eacc-26e0-4d10-ac68-a835f2d13d39"</definedName>
    <definedName name="ID" localSheetId="0" hidden="1">"36c50738-69ff-4392-b0b8-d111335532c6"</definedName>
    <definedName name="ID" localSheetId="1" hidden="1">"71e1ec35-fc2d-4d7c-bd21-4077e62c9040"</definedName>
    <definedName name="LastPageID">Start!$J$15</definedName>
    <definedName name="ListFilter">Start!$A$24:$A$25</definedName>
    <definedName name="MenuS">Start!$C$20</definedName>
    <definedName name="MenuW">Start!$C$19</definedName>
    <definedName name="pCube1">Start!$C$21</definedName>
    <definedName name="pCubeAttribute">Start!$I$18</definedName>
    <definedName name="pDim">Start!$D$28</definedName>
    <definedName name="pDimension">Start!$J$30</definedName>
    <definedName name="pHier">Start!$F$30</definedName>
    <definedName name="pParamArray">Start!$T$21</definedName>
    <definedName name="pParamArray2">Start!$T$22</definedName>
    <definedName name="pProcSetup">Start!$Q$21</definedName>
    <definedName name="pProcUpdate">Start!$Q$22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0" localSheetId="1">Start!$41:$41</definedName>
    <definedName name="TM1RPTDATARNG1" localSheetId="1">Start!$41:$41</definedName>
    <definedName name="TM1RPTFMTIDCOL" localSheetId="1">Start!$F$1:$F$8</definedName>
    <definedName name="TM1RPTFMTRNG" localSheetId="1">Start!$H$1:$AD$8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10" i="1" l="1"/>
  <c r="C14" i="1"/>
  <c r="J30" i="1"/>
  <c r="D28" i="1"/>
  <c r="F28" i="1"/>
  <c r="F30" i="1"/>
  <c r="L31" i="1"/>
  <c r="L30" i="1"/>
  <c r="E40" i="1"/>
  <c r="K20" i="1"/>
  <c r="I18" i="1"/>
  <c r="K1" i="1"/>
  <c r="O1" i="1"/>
  <c r="S1" i="1"/>
  <c r="W1" i="1"/>
  <c r="AA1" i="1"/>
  <c r="AA24" i="1"/>
  <c r="AB24" i="1"/>
  <c r="AC24" i="1"/>
  <c r="AD24" i="1"/>
  <c r="W24" i="1"/>
  <c r="X24" i="1"/>
  <c r="Y24" i="1"/>
  <c r="Z24" i="1"/>
  <c r="S24" i="1"/>
  <c r="T24" i="1"/>
  <c r="U24" i="1"/>
  <c r="V24" i="1"/>
  <c r="O24" i="1"/>
  <c r="P24" i="1"/>
  <c r="Q24" i="1"/>
  <c r="R24" i="1"/>
  <c r="K24" i="1"/>
  <c r="L24" i="1"/>
  <c r="M24" i="1"/>
  <c r="N24" i="1"/>
  <c r="J31" i="1"/>
  <c r="I20" i="1"/>
  <c r="I19" i="1"/>
  <c r="J34" i="1"/>
  <c r="E34" i="1"/>
  <c r="F34" i="1"/>
  <c r="D34" i="1"/>
  <c r="M17" i="1"/>
  <c r="J33" i="1"/>
  <c r="D33" i="1"/>
  <c r="A31" i="1"/>
  <c r="M18" i="1"/>
  <c r="M19" i="1"/>
  <c r="I22" i="1"/>
  <c r="I23" i="1"/>
  <c r="K21" i="1"/>
  <c r="K22" i="1"/>
  <c r="I24" i="1"/>
  <c r="H41" i="1"/>
  <c r="M16" i="1"/>
  <c r="I21" i="1"/>
  <c r="F10" i="1"/>
  <c r="F12" i="1"/>
  <c r="F14" i="1"/>
  <c r="C13" i="1"/>
  <c r="F16" i="1"/>
  <c r="T21" i="1"/>
  <c r="T22" i="1"/>
  <c r="B2" i="1"/>
  <c r="B3" i="1"/>
  <c r="B4" i="1"/>
  <c r="B5" i="1"/>
  <c r="B6" i="1"/>
  <c r="B7" i="1"/>
  <c r="B8" i="1"/>
  <c r="D30" i="1"/>
  <c r="A34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A39" i="1"/>
  <c r="W39" i="1"/>
  <c r="S39" i="1"/>
  <c r="O39" i="1"/>
  <c r="K39" i="1"/>
  <c r="AB1" i="1"/>
  <c r="AC1" i="1"/>
  <c r="AD1" i="1"/>
  <c r="X1" i="1"/>
  <c r="Y1" i="1"/>
  <c r="Z1" i="1"/>
  <c r="T1" i="1"/>
  <c r="U1" i="1"/>
  <c r="V1" i="1"/>
  <c r="P1" i="1"/>
  <c r="Q1" i="1"/>
  <c r="R1" i="1"/>
  <c r="L1" i="1"/>
  <c r="M1" i="1"/>
  <c r="N1" i="1"/>
  <c r="E41" i="1"/>
  <c r="C11" i="1"/>
  <c r="C12" i="1"/>
  <c r="C33" i="1"/>
  <c r="B33" i="1"/>
  <c r="J39" i="1"/>
  <c r="J41" i="1"/>
  <c r="I39" i="1"/>
  <c r="I41" i="1"/>
  <c r="J11" i="1"/>
  <c r="J13" i="1"/>
  <c r="J17" i="1"/>
  <c r="J15" i="1"/>
  <c r="F18" i="1"/>
  <c r="F41" i="1"/>
</calcChain>
</file>

<file path=xl/comments1.xml><?xml version="1.0" encoding="utf-8"?>
<comments xmlns="http://schemas.openxmlformats.org/spreadsheetml/2006/main">
  <authors>
    <author>swiltshire</author>
  </authors>
  <commentList>
    <comment ref="H40" authorId="0">
      <text>
        <r>
          <rPr>
            <sz val="9"/>
            <color indexed="81"/>
            <rFont val="Tahoma"/>
            <family val="2"/>
          </rPr>
          <t>You can enter a wildcard search string</t>
        </r>
      </text>
    </comment>
    <comment ref="J40" authorId="0">
      <text>
        <r>
          <rPr>
            <sz val="9"/>
            <color indexed="81"/>
            <rFont val="Tahoma"/>
            <family val="2"/>
          </rPr>
          <t>You can enter a wildcard search string</t>
        </r>
      </text>
    </comment>
  </commentList>
</comments>
</file>

<file path=xl/sharedStrings.xml><?xml version="1.0" encoding="utf-8"?>
<sst xmlns="http://schemas.openxmlformats.org/spreadsheetml/2006/main" count="190" uniqueCount="165">
  <si>
    <t>[Begin Format Range]</t>
  </si>
  <si>
    <t>D</t>
  </si>
  <si>
    <t>N</t>
  </si>
  <si>
    <t>[End Format Range]</t>
  </si>
  <si>
    <t>Dimension</t>
  </si>
  <si>
    <t>User</t>
  </si>
  <si>
    <t>Subset</t>
  </si>
  <si>
    <t>Hierarchy</t>
  </si>
  <si>
    <t>Subset Selection</t>
  </si>
  <si>
    <t>Element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</si>
  <si>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</si>
  <si>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</si>
  <si>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</si>
  <si>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</si>
  <si>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</si>
  <si>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</si>
  <si>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</si>
  <si>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</si>
  <si>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</si>
  <si>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zSYS\3 Catalog Reference\3 Dimension Info\Dimension Hierarchy Check</t>
  </si>
  <si>
    <t>CubeNavTracker</t>
  </si>
  <si>
    <t>Menu Workbook</t>
  </si>
  <si>
    <t>01 Menu\zSYS Menu</t>
  </si>
  <si>
    <t>Menu Sheet</t>
  </si>
  <si>
    <t>Start</t>
  </si>
  <si>
    <t>zSYS\1 Security\1 General\Effective Object Security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</si>
  <si>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</si>
  <si>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</si>
  <si>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</si>
  <si>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</si>
  <si>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</si>
  <si>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</si>
  <si>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</si>
  <si>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</si>
  <si>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</si>
  <si>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</si>
  <si>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</si>
  <si>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zSYS\1 Security\1 General\01 User Group Menbership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</si>
  <si>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</si>
  <si>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</si>
  <si>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</si>
  <si>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</si>
  <si>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</si>
  <si>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</si>
  <si>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</si>
  <si>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</si>
  <si>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</si>
  <si>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</si>
  <si>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</si>
  <si>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</si>
  <si>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</si>
  <si>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</si>
  <si>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</si>
  <si>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</si>
  <si>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</si>
  <si>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</si>
  <si>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</si>
  <si>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</si>
  <si>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</si>
  <si>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</si>
  <si>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</si>
  <si>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</si>
  <si>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</si>
  <si>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</si>
  <si>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</si>
  <si>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</si>
  <si>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</si>
  <si>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</si>
  <si>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</si>
  <si>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</si>
  <si>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</si>
  <si>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</si>
  <si>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</si>
  <si>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</si>
  <si>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</si>
  <si>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</si>
  <si>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</si>
  <si>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</si>
  <si>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</si>
  <si>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</si>
  <si>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</si>
  <si>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</si>
  <si>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</si>
  <si>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</si>
  <si>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</si>
  <si>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</si>
  <si>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</si>
  <si>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</si>
  <si>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</si>
  <si>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</si>
  <si>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</si>
  <si>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</si>
  <si>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</si>
  <si>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</si>
  <si>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</si>
  <si>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Dimensions</t>
  </si>
  <si>
    <t>Default value</t>
  </si>
  <si>
    <t>Selected value</t>
  </si>
  <si>
    <t>ListFilter</t>
  </si>
  <si>
    <t>VIEW</t>
  </si>
  <si>
    <t>Cube1</t>
  </si>
  <si>
    <t>Cube</t>
  </si>
  <si>
    <t>All C Elements</t>
  </si>
  <si>
    <t>MDX final</t>
  </si>
  <si>
    <t>02 Sales Cube Demo\Sales Cube Default View</t>
  </si>
  <si>
    <t>02 Sales Cube Demo\Sales Cube Demo</t>
  </si>
  <si>
    <t>02 Sales Cube Demo\Sales Cube KPIs</t>
  </si>
  <si>
    <t>02 Sales Cube Demo\Sales Cube Time Series Analysis</t>
  </si>
  <si>
    <t>zSYS\1 Security\1 General\Effective Application Security</t>
  </si>
  <si>
    <t>zSYS\1 Security\2 Element Security\Effective Dimension Element Security</t>
  </si>
  <si>
    <t>zSYS\3 Catalog Reference\0 zSYS Glossary\zSYS Functionality Glossary</t>
  </si>
  <si>
    <t>zSYS\3 Catalog Reference\4 Process Info\zSYS Chore and Process Logging</t>
  </si>
  <si>
    <t>Attribute</t>
  </si>
  <si>
    <t>Dimension Display Alias</t>
  </si>
  <si>
    <t>Alias Attributes</t>
  </si>
  <si>
    <t>Fix Value</t>
  </si>
  <si>
    <t>Value</t>
  </si>
  <si>
    <t>MDX base</t>
  </si>
  <si>
    <t>ADMIN</t>
  </si>
  <si>
    <t>LOCK</t>
  </si>
  <si>
    <t>RESERVE</t>
  </si>
  <si>
    <t>WRITE</t>
  </si>
  <si>
    <t>READ</t>
  </si>
  <si>
    <t>NONE</t>
  </si>
  <si>
    <t>Apliqode_Dev</t>
  </si>
  <si>
    <t>Apliqode_Test</t>
  </si>
  <si>
    <t>Apliqode</t>
  </si>
  <si>
    <t>}APQ Application Activity Log</t>
  </si>
  <si>
    <t>}APQ Application Activity Back</t>
  </si>
  <si>
    <t>}APQ Dimension Subsets</t>
  </si>
  <si>
    <t>01 Menu\APQ Menu</t>
  </si>
  <si>
    <t>Rollup Only</t>
  </si>
  <si>
    <t>Rollup + Children</t>
  </si>
  <si>
    <t>Rollup + Descendants</t>
  </si>
  <si>
    <t>Attribute Maintenance Framework</t>
  </si>
  <si>
    <t>}APQ Dimension Attribute Definition</t>
  </si>
  <si>
    <t>Attributes to Display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</si>
  <si>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</si>
  <si>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</si>
  <si>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</si>
  <si>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</si>
  <si>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</si>
  <si>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</si>
  <si>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</si>
  <si>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</si>
  <si>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Current Attr Value</t>
  </si>
  <si>
    <t>Load Value</t>
  </si>
  <si>
    <t>Overide Value</t>
  </si>
  <si>
    <t>Final Value</t>
  </si>
  <si>
    <t>}APQ.Dim.Attr.Definition.Setup</t>
  </si>
  <si>
    <t>}APQ.Dim.Attr.Definition.Update</t>
  </si>
  <si>
    <t>pProcSetup</t>
  </si>
  <si>
    <t>pProcUpdate</t>
  </si>
  <si>
    <t>pParamArray</t>
  </si>
  <si>
    <t>pParamArray2</t>
  </si>
  <si>
    <t>Apliqode\2 Housekeeping\Attribute Maintenance.blob</t>
  </si>
  <si>
    <t>Apliqode\2 Housekeeping\Attribute Maintenance</t>
  </si>
  <si>
    <t>Subset or Rollup</t>
  </si>
  <si>
    <t>Dimension Hierarchy</t>
  </si>
  <si>
    <t>}APQ Dimension Hierarchies</t>
  </si>
  <si>
    <t>Rollup</t>
  </si>
  <si>
    <t>Rollup Selection</t>
  </si>
  <si>
    <t>Rollup Level</t>
  </si>
  <si>
    <t>All Elements</t>
  </si>
  <si>
    <t>Children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</si>
</sst>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);[Red]\(#,##0\);&quot;-&quot;_)"/>
    <numFmt numFmtId="165" formatCode="#,##0_);\(#,##0\);&quot;-&quot;_)"/>
    <numFmt numFmtId="166" formatCode="&quot;- &quot;@"/>
    <numFmt numFmtId="168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  <font>
      <sz val="10"/>
      <name val="Calibri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medium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3" tint="0.39994506668294322"/>
      </top>
      <bottom style="thin">
        <color indexed="23"/>
      </bottom>
      <diagonal/>
    </border>
    <border>
      <left style="medium">
        <color theme="0"/>
      </left>
      <right style="thin">
        <color theme="0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medium">
        <color rgb="FF0070C0"/>
      </top>
      <bottom style="thin">
        <color theme="3" tint="0.39994506668294322"/>
      </bottom>
      <diagonal/>
    </border>
    <border>
      <left/>
      <right style="thin">
        <color theme="0" tint="-0.499984740745262"/>
      </right>
      <top style="medium">
        <color rgb="FF0070C0"/>
      </top>
      <bottom style="thin">
        <color theme="3" tint="0.39994506668294322"/>
      </bottom>
      <diagonal/>
    </border>
    <border>
      <left style="thin">
        <color theme="0"/>
      </left>
      <right style="thin">
        <color theme="0" tint="-0.499984740745262"/>
      </right>
      <top style="thin">
        <color theme="3" tint="0.39994506668294322"/>
      </top>
      <bottom style="thin">
        <color indexed="23"/>
      </bottom>
      <diagonal/>
    </border>
    <border>
      <left style="thin">
        <color theme="0"/>
      </left>
      <right/>
      <top style="thin">
        <color theme="3" tint="0.39994506668294322"/>
      </top>
      <bottom style="thin">
        <color indexed="23"/>
      </bottom>
      <diagonal/>
    </border>
    <border>
      <left style="medium">
        <color theme="0"/>
      </left>
      <right/>
      <top style="medium">
        <color rgb="FF0070C0"/>
      </top>
      <bottom style="thin">
        <color theme="3" tint="0.39994506668294322"/>
      </bottom>
      <diagonal/>
    </border>
    <border>
      <left style="medium">
        <color theme="0"/>
      </left>
      <right style="thin">
        <color theme="0"/>
      </right>
      <top style="thin">
        <color theme="3" tint="0.39994506668294322"/>
      </top>
      <bottom style="thin">
        <color indexed="23"/>
      </bottom>
      <diagonal/>
    </border>
    <border>
      <left/>
      <right style="thin">
        <color theme="0"/>
      </right>
      <top style="thin">
        <color theme="3" tint="0.39994506668294322"/>
      </top>
      <bottom style="thin">
        <color indexed="23"/>
      </bottom>
      <diagonal/>
    </border>
    <border>
      <left/>
      <right style="medium">
        <color theme="0"/>
      </right>
      <top style="medium">
        <color rgb="FF0070C0"/>
      </top>
      <bottom style="thin">
        <color theme="3" tint="0.39994506668294322"/>
      </bottom>
      <diagonal/>
    </border>
    <border>
      <left style="thin">
        <color theme="0"/>
      </left>
      <right style="medium">
        <color theme="0"/>
      </right>
      <top style="thin">
        <color theme="3" tint="0.39994506668294322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theme="0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 style="thin">
        <color theme="0"/>
      </right>
      <top style="thin">
        <color indexed="23"/>
      </top>
      <bottom style="thin">
        <color indexed="23"/>
      </bottom>
      <diagonal/>
    </border>
    <border>
      <left style="medium">
        <color theme="0"/>
      </left>
      <right/>
      <top style="thin">
        <color indexed="23"/>
      </top>
      <bottom style="thin">
        <color indexed="23"/>
      </bottom>
      <diagonal/>
    </border>
    <border>
      <left/>
      <right/>
      <top style="medium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9">
    <xf numFmtId="0" fontId="0" fillId="0" borderId="0"/>
    <xf numFmtId="0" fontId="1" fillId="0" borderId="0"/>
    <xf numFmtId="0" fontId="9" fillId="0" borderId="0"/>
    <xf numFmtId="0" fontId="15" fillId="0" borderId="32" applyNumberFormat="0" applyFill="0" applyProtection="0">
      <alignment horizontal="center" vertical="center"/>
    </xf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6" fillId="0" borderId="33" applyAlignment="0" applyProtection="0"/>
    <xf numFmtId="3" fontId="15" fillId="0" borderId="32" applyAlignment="0" applyProtection="0"/>
    <xf numFmtId="0" fontId="15" fillId="0" borderId="34" applyNumberFormat="0" applyAlignment="0" applyProtection="0"/>
    <xf numFmtId="3" fontId="15" fillId="0" borderId="32" applyAlignment="0" applyProtection="0"/>
    <xf numFmtId="0" fontId="15" fillId="0" borderId="32" applyNumberFormat="0" applyAlignment="0" applyProtection="0"/>
    <xf numFmtId="0" fontId="15" fillId="0" borderId="34" applyNumberFormat="0" applyAlignment="0" applyProtection="0"/>
    <xf numFmtId="0" fontId="15" fillId="0" borderId="32" applyNumberFormat="0" applyAlignment="0" applyProtection="0"/>
    <xf numFmtId="0" fontId="15" fillId="0" borderId="32" applyNumberFormat="0" applyAlignment="0" applyProtection="0"/>
    <xf numFmtId="0" fontId="15" fillId="0" borderId="32" applyNumberFormat="0" applyFill="0" applyAlignment="0" applyProtection="0"/>
    <xf numFmtId="3" fontId="16" fillId="0" borderId="0" applyFill="0" applyBorder="0" applyAlignment="0" applyProtection="0"/>
    <xf numFmtId="3" fontId="16" fillId="0" borderId="0" applyFill="0" applyAlignment="0" applyProtection="0"/>
    <xf numFmtId="3" fontId="16" fillId="0" borderId="0" applyFill="0" applyAlignment="0" applyProtection="0"/>
    <xf numFmtId="3" fontId="16" fillId="0" borderId="0" applyFill="0" applyAlignment="0" applyProtection="0"/>
    <xf numFmtId="3" fontId="16" fillId="0" borderId="0" applyFill="0" applyAlignment="0" applyProtection="0"/>
    <xf numFmtId="3" fontId="16" fillId="0" borderId="33" applyFill="0" applyAlignment="0" applyProtection="0"/>
    <xf numFmtId="3" fontId="16" fillId="0" borderId="33" applyFill="0" applyAlignment="0" applyProtection="0"/>
    <xf numFmtId="3" fontId="16" fillId="0" borderId="33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168" fontId="17" fillId="0" borderId="35">
      <alignment horizontal="center" vertical="center"/>
    </xf>
    <xf numFmtId="0" fontId="16" fillId="0" borderId="33">
      <alignment horizontal="right" vertical="center"/>
    </xf>
    <xf numFmtId="3" fontId="16" fillId="13" borderId="33">
      <alignment horizontal="center" vertical="center"/>
    </xf>
    <xf numFmtId="0" fontId="16" fillId="13" borderId="33">
      <alignment horizontal="right" vertical="center"/>
    </xf>
    <xf numFmtId="0" fontId="15" fillId="0" borderId="34">
      <alignment horizontal="left" vertical="center"/>
    </xf>
    <xf numFmtId="0" fontId="15" fillId="0" borderId="32">
      <alignment horizontal="center" vertical="center"/>
    </xf>
    <xf numFmtId="0" fontId="17" fillId="0" borderId="36">
      <alignment horizontal="center" vertical="center"/>
    </xf>
    <xf numFmtId="0" fontId="16" fillId="14" borderId="33"/>
    <xf numFmtId="3" fontId="18" fillId="0" borderId="33"/>
    <xf numFmtId="3" fontId="19" fillId="0" borderId="33"/>
    <xf numFmtId="0" fontId="15" fillId="0" borderId="32">
      <alignment horizontal="left" vertical="top"/>
    </xf>
    <xf numFmtId="0" fontId="20" fillId="0" borderId="33"/>
    <xf numFmtId="0" fontId="15" fillId="0" borderId="32">
      <alignment horizontal="left" vertical="center"/>
    </xf>
    <xf numFmtId="0" fontId="16" fillId="13" borderId="37"/>
    <xf numFmtId="3" fontId="16" fillId="0" borderId="33">
      <alignment horizontal="right" vertical="center"/>
    </xf>
    <xf numFmtId="0" fontId="15" fillId="0" borderId="32">
      <alignment horizontal="right" vertical="center"/>
    </xf>
    <xf numFmtId="0" fontId="16" fillId="0" borderId="36">
      <alignment horizontal="center" vertical="center"/>
    </xf>
    <xf numFmtId="3" fontId="16" fillId="0" borderId="33"/>
    <xf numFmtId="3" fontId="16" fillId="0" borderId="33"/>
    <xf numFmtId="0" fontId="16" fillId="0" borderId="36">
      <alignment horizontal="center" vertical="center" wrapText="1"/>
    </xf>
    <xf numFmtId="0" fontId="21" fillId="0" borderId="36">
      <alignment horizontal="left" vertical="center" indent="1"/>
    </xf>
    <xf numFmtId="0" fontId="22" fillId="0" borderId="33"/>
    <xf numFmtId="0" fontId="15" fillId="0" borderId="34">
      <alignment horizontal="left" vertical="center"/>
    </xf>
    <xf numFmtId="3" fontId="16" fillId="0" borderId="33">
      <alignment horizontal="center" vertical="center"/>
    </xf>
    <xf numFmtId="0" fontId="15" fillId="0" borderId="32">
      <alignment horizontal="center" vertical="center"/>
    </xf>
    <xf numFmtId="0" fontId="15" fillId="0" borderId="32">
      <alignment horizontal="center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23" fillId="0" borderId="33"/>
  </cellStyleXfs>
  <cellXfs count="93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horizontal="left" vertical="center" indent="1"/>
    </xf>
    <xf numFmtId="164" fontId="3" fillId="4" borderId="1" xfId="1" applyNumberFormat="1" applyFont="1" applyFill="1" applyBorder="1" applyAlignment="1">
      <alignment horizontal="left" vertical="center" indent="1"/>
    </xf>
    <xf numFmtId="164" fontId="3" fillId="5" borderId="1" xfId="1" applyNumberFormat="1" applyFont="1" applyFill="1" applyBorder="1" applyAlignment="1">
      <alignment horizontal="left" vertical="center" indent="1"/>
    </xf>
    <xf numFmtId="164" fontId="3" fillId="6" borderId="1" xfId="1" applyNumberFormat="1" applyFont="1" applyFill="1" applyBorder="1" applyAlignment="1">
      <alignment horizontal="left" vertical="center" indent="1"/>
    </xf>
    <xf numFmtId="0" fontId="0" fillId="7" borderId="0" xfId="0" applyFill="1" applyBorder="1" applyAlignment="1"/>
    <xf numFmtId="0" fontId="8" fillId="8" borderId="2" xfId="0" applyFont="1" applyFill="1" applyBorder="1" applyAlignment="1"/>
    <xf numFmtId="0" fontId="0" fillId="8" borderId="3" xfId="0" quotePrefix="1" applyFill="1" applyBorder="1" applyAlignment="1"/>
    <xf numFmtId="0" fontId="0" fillId="8" borderId="3" xfId="0" applyFill="1" applyBorder="1" applyAlignment="1">
      <alignment horizontal="right" indent="1"/>
    </xf>
    <xf numFmtId="0" fontId="0" fillId="8" borderId="3" xfId="0" applyFill="1" applyBorder="1" applyAlignment="1">
      <alignment horizontal="left" indent="1"/>
    </xf>
    <xf numFmtId="0" fontId="0" fillId="8" borderId="3" xfId="0" applyFill="1" applyBorder="1" applyAlignment="1"/>
    <xf numFmtId="0" fontId="8" fillId="8" borderId="3" xfId="0" applyFont="1" applyFill="1" applyBorder="1" applyAlignment="1"/>
    <xf numFmtId="0" fontId="0" fillId="8" borderId="3" xfId="0" applyFill="1" applyBorder="1" applyAlignment="1">
      <alignment horizontal="left"/>
    </xf>
    <xf numFmtId="0" fontId="8" fillId="8" borderId="4" xfId="0" applyFont="1" applyFill="1" applyBorder="1" applyAlignment="1"/>
    <xf numFmtId="0" fontId="8" fillId="7" borderId="6" xfId="2" applyFont="1" applyFill="1" applyBorder="1" applyAlignment="1">
      <alignment horizontal="center"/>
    </xf>
    <xf numFmtId="0" fontId="6" fillId="7" borderId="7" xfId="2" applyFont="1" applyFill="1" applyBorder="1" applyAlignment="1">
      <alignment horizontal="center"/>
    </xf>
    <xf numFmtId="0" fontId="8" fillId="7" borderId="7" xfId="2" applyFont="1" applyFill="1" applyBorder="1" applyAlignment="1">
      <alignment horizontal="center"/>
    </xf>
    <xf numFmtId="0" fontId="6" fillId="7" borderId="9" xfId="2" applyFont="1" applyFill="1" applyBorder="1" applyAlignment="1">
      <alignment horizontal="center"/>
    </xf>
    <xf numFmtId="0" fontId="6" fillId="7" borderId="5" xfId="2" applyFont="1" applyFill="1" applyBorder="1" applyAlignment="1">
      <alignment horizontal="center"/>
    </xf>
    <xf numFmtId="0" fontId="8" fillId="7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5" fillId="5" borderId="10" xfId="1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165" fontId="3" fillId="6" borderId="11" xfId="1" applyNumberFormat="1" applyFont="1" applyFill="1" applyBorder="1" applyAlignment="1">
      <alignment vertical="center"/>
    </xf>
    <xf numFmtId="0" fontId="8" fillId="7" borderId="5" xfId="0" applyFont="1" applyFill="1" applyBorder="1" applyAlignment="1"/>
    <xf numFmtId="0" fontId="0" fillId="7" borderId="4" xfId="0" applyFill="1" applyBorder="1" applyAlignment="1"/>
    <xf numFmtId="0" fontId="0" fillId="7" borderId="8" xfId="0" applyFill="1" applyBorder="1" applyAlignment="1"/>
    <xf numFmtId="165" fontId="3" fillId="5" borderId="11" xfId="1" applyNumberFormat="1" applyFont="1" applyFill="1" applyBorder="1" applyAlignment="1">
      <alignment vertical="center"/>
    </xf>
    <xf numFmtId="0" fontId="11" fillId="7" borderId="0" xfId="0" applyFont="1" applyFill="1" applyBorder="1" applyAlignment="1"/>
    <xf numFmtId="0" fontId="5" fillId="7" borderId="0" xfId="0" applyFont="1" applyFill="1" applyBorder="1" applyAlignment="1">
      <alignment horizontal="right" indent="2"/>
    </xf>
    <xf numFmtId="0" fontId="4" fillId="7" borderId="0" xfId="0" applyFont="1" applyFill="1" applyBorder="1" applyAlignment="1">
      <alignment horizontal="right" indent="2"/>
    </xf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right" indent="2"/>
    </xf>
    <xf numFmtId="164" fontId="12" fillId="4" borderId="1" xfId="1" applyNumberFormat="1" applyFont="1" applyFill="1" applyBorder="1" applyAlignment="1">
      <alignment horizontal="left" vertical="center" indent="1"/>
    </xf>
    <xf numFmtId="164" fontId="2" fillId="3" borderId="1" xfId="1" applyNumberFormat="1" applyFont="1" applyFill="1" applyBorder="1" applyAlignment="1">
      <alignment horizontal="left" vertical="center"/>
    </xf>
    <xf numFmtId="164" fontId="3" fillId="4" borderId="1" xfId="1" applyNumberFormat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3" fillId="6" borderId="1" xfId="1" applyNumberFormat="1" applyFont="1" applyFill="1" applyBorder="1" applyAlignment="1">
      <alignment horizontal="left" vertical="center"/>
    </xf>
    <xf numFmtId="0" fontId="13" fillId="7" borderId="0" xfId="0" applyFont="1" applyFill="1" applyBorder="1" applyAlignment="1"/>
    <xf numFmtId="0" fontId="5" fillId="5" borderId="13" xfId="1" applyFont="1" applyFill="1" applyBorder="1" applyAlignment="1" applyProtection="1">
      <alignment horizontal="center" vertical="center" wrapText="1"/>
    </xf>
    <xf numFmtId="0" fontId="4" fillId="10" borderId="12" xfId="1" applyFont="1" applyFill="1" applyBorder="1" applyAlignment="1" applyProtection="1">
      <alignment vertical="center" wrapText="1"/>
    </xf>
    <xf numFmtId="0" fontId="0" fillId="7" borderId="0" xfId="0" quotePrefix="1" applyFill="1" applyBorder="1" applyAlignment="1"/>
    <xf numFmtId="0" fontId="4" fillId="10" borderId="12" xfId="1" quotePrefix="1" applyFont="1" applyFill="1" applyBorder="1" applyAlignment="1" applyProtection="1">
      <alignment vertical="center" wrapText="1"/>
    </xf>
    <xf numFmtId="0" fontId="0" fillId="7" borderId="0" xfId="0" quotePrefix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5" fillId="5" borderId="14" xfId="1" applyFont="1" applyFill="1" applyBorder="1" applyAlignment="1" applyProtection="1">
      <alignment horizontal="center" vertical="center"/>
    </xf>
    <xf numFmtId="164" fontId="2" fillId="3" borderId="16" xfId="1" applyNumberFormat="1" applyFont="1" applyFill="1" applyBorder="1" applyAlignment="1">
      <alignment horizontal="left" vertical="center"/>
    </xf>
    <xf numFmtId="164" fontId="3" fillId="4" borderId="16" xfId="1" applyNumberFormat="1" applyFont="1" applyFill="1" applyBorder="1" applyAlignment="1">
      <alignment horizontal="left" vertical="center"/>
    </xf>
    <xf numFmtId="164" fontId="3" fillId="5" borderId="16" xfId="1" applyNumberFormat="1" applyFont="1" applyFill="1" applyBorder="1" applyAlignment="1">
      <alignment horizontal="left" vertical="center"/>
    </xf>
    <xf numFmtId="164" fontId="2" fillId="3" borderId="15" xfId="1" applyNumberFormat="1" applyFont="1" applyFill="1" applyBorder="1" applyAlignment="1">
      <alignment horizontal="left" vertical="center"/>
    </xf>
    <xf numFmtId="164" fontId="3" fillId="4" borderId="15" xfId="1" applyNumberFormat="1" applyFont="1" applyFill="1" applyBorder="1" applyAlignment="1">
      <alignment horizontal="left" vertical="center"/>
    </xf>
    <xf numFmtId="164" fontId="3" fillId="5" borderId="15" xfId="1" applyNumberFormat="1" applyFont="1" applyFill="1" applyBorder="1" applyAlignment="1">
      <alignment horizontal="left" vertical="center"/>
    </xf>
    <xf numFmtId="164" fontId="3" fillId="6" borderId="16" xfId="1" applyNumberFormat="1" applyFont="1" applyFill="1" applyBorder="1" applyAlignment="1">
      <alignment horizontal="left" vertical="center"/>
    </xf>
    <xf numFmtId="164" fontId="3" fillId="6" borderId="15" xfId="1" applyNumberFormat="1" applyFont="1" applyFill="1" applyBorder="1" applyAlignment="1">
      <alignment horizontal="left" vertical="center"/>
    </xf>
    <xf numFmtId="0" fontId="5" fillId="5" borderId="19" xfId="1" applyFont="1" applyFill="1" applyBorder="1" applyAlignment="1" applyProtection="1">
      <alignment horizontal="center" vertical="center"/>
    </xf>
    <xf numFmtId="0" fontId="5" fillId="5" borderId="20" xfId="1" applyFont="1" applyFill="1" applyBorder="1" applyAlignment="1" applyProtection="1">
      <alignment horizontal="center" vertical="center"/>
    </xf>
    <xf numFmtId="0" fontId="5" fillId="5" borderId="22" xfId="1" applyFont="1" applyFill="1" applyBorder="1" applyAlignment="1" applyProtection="1">
      <alignment horizontal="center" vertical="center"/>
    </xf>
    <xf numFmtId="0" fontId="5" fillId="5" borderId="23" xfId="1" applyFont="1" applyFill="1" applyBorder="1" applyAlignment="1" applyProtection="1">
      <alignment horizontal="center" vertical="center"/>
    </xf>
    <xf numFmtId="0" fontId="5" fillId="5" borderId="25" xfId="1" applyFont="1" applyFill="1" applyBorder="1" applyAlignment="1" applyProtection="1">
      <alignment horizontal="center" vertical="center"/>
    </xf>
    <xf numFmtId="164" fontId="2" fillId="3" borderId="26" xfId="1" applyNumberFormat="1" applyFont="1" applyFill="1" applyBorder="1" applyAlignment="1">
      <alignment horizontal="left" vertical="center"/>
    </xf>
    <xf numFmtId="164" fontId="3" fillId="4" borderId="26" xfId="1" applyNumberFormat="1" applyFont="1" applyFill="1" applyBorder="1" applyAlignment="1">
      <alignment horizontal="left" vertical="center"/>
    </xf>
    <xf numFmtId="164" fontId="3" fillId="5" borderId="26" xfId="1" applyNumberFormat="1" applyFont="1" applyFill="1" applyBorder="1" applyAlignment="1">
      <alignment horizontal="left" vertical="center"/>
    </xf>
    <xf numFmtId="164" fontId="3" fillId="6" borderId="27" xfId="1" applyNumberFormat="1" applyFont="1" applyFill="1" applyBorder="1" applyAlignment="1">
      <alignment horizontal="left" vertical="center"/>
    </xf>
    <xf numFmtId="164" fontId="2" fillId="3" borderId="29" xfId="1" applyNumberFormat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left" vertical="center"/>
    </xf>
    <xf numFmtId="164" fontId="3" fillId="5" borderId="29" xfId="1" applyNumberFormat="1" applyFont="1" applyFill="1" applyBorder="1" applyAlignment="1">
      <alignment horizontal="left" vertical="center"/>
    </xf>
    <xf numFmtId="164" fontId="3" fillId="6" borderId="29" xfId="1" applyNumberFormat="1" applyFont="1" applyFill="1" applyBorder="1" applyAlignment="1">
      <alignment horizontal="left" vertical="center"/>
    </xf>
    <xf numFmtId="164" fontId="3" fillId="4" borderId="28" xfId="1" applyNumberFormat="1" applyFont="1" applyFill="1" applyBorder="1" applyAlignment="1">
      <alignment horizontal="left" vertical="center"/>
    </xf>
    <xf numFmtId="164" fontId="3" fillId="5" borderId="28" xfId="1" applyNumberFormat="1" applyFont="1" applyFill="1" applyBorder="1" applyAlignment="1">
      <alignment horizontal="left" vertical="center"/>
    </xf>
    <xf numFmtId="164" fontId="3" fillId="6" borderId="28" xfId="1" applyNumberFormat="1" applyFont="1" applyFill="1" applyBorder="1" applyAlignment="1">
      <alignment horizontal="left" vertical="center"/>
    </xf>
    <xf numFmtId="164" fontId="3" fillId="11" borderId="28" xfId="1" applyNumberFormat="1" applyFont="1" applyFill="1" applyBorder="1" applyAlignment="1">
      <alignment horizontal="left" vertical="center"/>
    </xf>
    <xf numFmtId="164" fontId="2" fillId="3" borderId="28" xfId="1" applyNumberFormat="1" applyFont="1" applyFill="1" applyBorder="1" applyAlignment="1">
      <alignment horizontal="left" vertical="center"/>
    </xf>
    <xf numFmtId="165" fontId="5" fillId="5" borderId="30" xfId="1" applyNumberFormat="1" applyFont="1" applyFill="1" applyBorder="1" applyAlignment="1" applyProtection="1">
      <alignment horizontal="center" vertical="center" wrapText="1"/>
    </xf>
    <xf numFmtId="0" fontId="4" fillId="10" borderId="31" xfId="1" applyFont="1" applyFill="1" applyBorder="1" applyAlignment="1" applyProtection="1">
      <alignment vertical="center" wrapText="1"/>
    </xf>
    <xf numFmtId="0" fontId="5" fillId="12" borderId="14" xfId="1" applyFont="1" applyFill="1" applyBorder="1" applyAlignment="1" applyProtection="1">
      <alignment horizontal="center" vertic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/>
    </xf>
    <xf numFmtId="0" fontId="0" fillId="0" borderId="0" xfId="0" applyAlignment="1"/>
    <xf numFmtId="0" fontId="5" fillId="5" borderId="21" xfId="1" applyFont="1" applyFill="1" applyBorder="1" applyAlignment="1" applyProtection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5" borderId="17" xfId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166" fontId="3" fillId="6" borderId="1" xfId="1" applyNumberFormat="1" applyFont="1" applyFill="1" applyBorder="1" applyAlignment="1">
      <alignment horizontal="left" vertical="center" indent="1"/>
    </xf>
    <xf numFmtId="0" fontId="24" fillId="0" borderId="0" xfId="0" applyFont="1" applyFill="1" applyBorder="1" applyAlignment="1"/>
  </cellXfs>
  <cellStyles count="59">
    <cellStyle name="AF Column - IBM Cognos" xfId="3"/>
    <cellStyle name="AF Data - IBM Cognos" xfId="4"/>
    <cellStyle name="AF Data 0 - IBM Cognos" xfId="5"/>
    <cellStyle name="AF Data 1 - IBM Cognos" xfId="6"/>
    <cellStyle name="AF Data 2 - IBM Cognos" xfId="7"/>
    <cellStyle name="AF Data 3 - IBM Cognos" xfId="8"/>
    <cellStyle name="AF Data 4 - IBM Cognos" xfId="9"/>
    <cellStyle name="AF Data 5 - IBM Cognos" xfId="10"/>
    <cellStyle name="AF Data Leaf - IBM Cognos" xfId="11"/>
    <cellStyle name="AF Header - IBM Cognos" xfId="12"/>
    <cellStyle name="AF Header 0 - IBM Cognos" xfId="13"/>
    <cellStyle name="AF Header 1 - IBM Cognos" xfId="14"/>
    <cellStyle name="AF Header 2 - IBM Cognos" xfId="15"/>
    <cellStyle name="AF Header 3 - IBM Cognos" xfId="16"/>
    <cellStyle name="AF Header 4 - IBM Cognos" xfId="17"/>
    <cellStyle name="AF Header 5 - IBM Cognos" xfId="18"/>
    <cellStyle name="AF Header Leaf - IBM Cognos" xfId="19"/>
    <cellStyle name="AF Row - IBM Cognos" xfId="20"/>
    <cellStyle name="AF Row 0 - IBM Cognos" xfId="21"/>
    <cellStyle name="AF Row 1 - IBM Cognos" xfId="22"/>
    <cellStyle name="AF Row 2 - IBM Cognos" xfId="23"/>
    <cellStyle name="AF Row 3 - IBM Cognos" xfId="24"/>
    <cellStyle name="AF Row 4 - IBM Cognos" xfId="25"/>
    <cellStyle name="AF Row 5 - IBM Cognos" xfId="26"/>
    <cellStyle name="AF Row Leaf - IBM Cognos" xfId="27"/>
    <cellStyle name="AF Subnm - IBM Cognos" xfId="28"/>
    <cellStyle name="AF Title - IBM Cognos" xfId="29"/>
    <cellStyle name="CAFE Subnm Parameter" xfId="30"/>
    <cellStyle name="Calculated Column - IBM Cognos" xfId="31"/>
    <cellStyle name="Calculated Column Name - IBM Cognos" xfId="32"/>
    <cellStyle name="Calculated Row - IBM Cognos" xfId="33"/>
    <cellStyle name="Calculated Row Name - IBM Cognos" xfId="34"/>
    <cellStyle name="Column Name - IBM Cognos" xfId="35"/>
    <cellStyle name="Column Template - IBM Cognos" xfId="36"/>
    <cellStyle name="Differs From Base - IBM Cognos" xfId="37"/>
    <cellStyle name="Edit - IBM Cognos" xfId="38"/>
    <cellStyle name="Formula - IBM Cognos" xfId="39"/>
    <cellStyle name="Group Name - IBM Cognos" xfId="40"/>
    <cellStyle name="Hold Values - IBM Cognos" xfId="41"/>
    <cellStyle name="List Name - IBM Cognos" xfId="42"/>
    <cellStyle name="Locked - IBM Cognos" xfId="43"/>
    <cellStyle name="Measure - IBM Cognos" xfId="44"/>
    <cellStyle name="Measure Header - IBM Cognos" xfId="45"/>
    <cellStyle name="Measure Name - IBM Cognos" xfId="46"/>
    <cellStyle name="Measure Summary - IBM Cognos" xfId="47"/>
    <cellStyle name="Measure Summary TM1 - IBM Cognos" xfId="48"/>
    <cellStyle name="Measure Template - IBM Cognos" xfId="49"/>
    <cellStyle name="More - IBM Cognos" xfId="50"/>
    <cellStyle name="Normal" xfId="0" builtinId="0"/>
    <cellStyle name="Normal 2" xfId="1"/>
    <cellStyle name="Normal 3" xfId="2"/>
    <cellStyle name="Pending Change - IBM Cognos" xfId="51"/>
    <cellStyle name="Row Name - IBM Cognos" xfId="52"/>
    <cellStyle name="Row Template - IBM Cognos" xfId="53"/>
    <cellStyle name="Summary Column Name - IBM Cognos" xfId="54"/>
    <cellStyle name="Summary Column Name TM1 - IBM Cognos" xfId="55"/>
    <cellStyle name="Summary Row Name - IBM Cognos" xfId="56"/>
    <cellStyle name="Summary Row Name TM1 - IBM Cognos" xfId="57"/>
    <cellStyle name="Unsaved Change - IBM Cognos" xfId="58"/>
  </cellStyles>
  <dxfs count="4">
    <dxf>
      <fill>
        <patternFill>
          <bgColor theme="5" tint="0.59996337778862885"/>
        </patternFill>
      </fill>
    </dxf>
    <dxf>
      <fill>
        <patternFill>
          <bgColor rgb="FFF6F9FC"/>
        </patternFill>
      </fill>
    </dxf>
    <dxf>
      <fill>
        <patternFill>
          <bgColor rgb="FFF6F9FC"/>
        </patternFill>
      </fill>
    </dxf>
    <dxf>
      <fill>
        <patternFill>
          <bgColor rgb="FFF6F9FC"/>
        </patternFill>
      </fill>
    </dxf>
  </dxfs>
  <tableStyles count="0" defaultTableStyle="TableStyleMedium2" defaultPivotStyle="PivotStyleLight16"/>
  <colors>
    <mruColors>
      <color rgb="FFF6F9F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318"/>
  <ax:ocxPr ax:name="_ExtentY" ax:value="1143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318"/>
  <ax:ocxPr ax:name="_ExtentY" ax:value="1143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289560</xdr:colOff>
          <xdr:row>35</xdr:row>
          <xdr:rowOff>160020</xdr:rowOff>
        </xdr:from>
        <xdr:to>
          <xdr:col>10</xdr:col>
          <xdr:colOff>1242060</xdr:colOff>
          <xdr:row>37</xdr:row>
          <xdr:rowOff>48260</xdr:rowOff>
        </xdr:to>
        <xdr:sp macro="" textlink="">
          <xdr:nvSpPr>
            <xdr:cNvPr id="1032" name="TIButton1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289560</xdr:colOff>
          <xdr:row>28</xdr:row>
          <xdr:rowOff>152400</xdr:rowOff>
        </xdr:from>
        <xdr:to>
          <xdr:col>10</xdr:col>
          <xdr:colOff>1242060</xdr:colOff>
          <xdr:row>30</xdr:row>
          <xdr:rowOff>40640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289560</xdr:colOff>
          <xdr:row>31</xdr:row>
          <xdr:rowOff>144780</xdr:rowOff>
        </xdr:from>
        <xdr:to>
          <xdr:col>10</xdr:col>
          <xdr:colOff>1242060</xdr:colOff>
          <xdr:row>33</xdr:row>
          <xdr:rowOff>33020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1259840</xdr:colOff>
          <xdr:row>30</xdr:row>
          <xdr:rowOff>71120</xdr:rowOff>
        </xdr:to>
        <xdr:sp macro="" textlink="">
          <xdr:nvSpPr>
            <xdr:cNvPr id="1111" name="TIButton4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1259840</xdr:colOff>
          <xdr:row>33</xdr:row>
          <xdr:rowOff>71120</xdr:rowOff>
        </xdr:to>
        <xdr:sp macro="" textlink="">
          <xdr:nvSpPr>
            <xdr:cNvPr id="1112" name="TIButton5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41"/>
  <sheetViews>
    <sheetView showGridLines="0" tabSelected="1" topLeftCell="A13" workbookViewId="0">
      <pane xSplit="10" ySplit="28" topLeftCell="K41" activePane="bottomRight" state="frozen"/>
      <selection activeCell="D13" sqref="D13"/>
      <selection pane="topRight" activeCell="K13" sqref="K13"/>
      <selection pane="bottomLeft" activeCell="D41" sqref="D41"/>
      <selection pane="bottomRight" activeCell="J34" sqref="J34"/>
    </sheetView>
  </sheetViews>
  <sheetFormatPr defaultColWidth="9" defaultRowHeight="14.4" outlineLevelRow="1" outlineLevelCol="1"/>
  <cols>
    <col min="1" max="1" width="20.33203125" style="1" hidden="1" customWidth="1" outlineLevel="1"/>
    <col min="2" max="2" width="16.109375" style="1" hidden="1" customWidth="1" outlineLevel="1"/>
    <col min="3" max="3" width="28" style="1" hidden="1" customWidth="1" outlineLevel="1"/>
    <col min="4" max="5" width="9" style="1" hidden="1" customWidth="1" outlineLevel="1"/>
    <col min="6" max="6" width="26.6640625" style="1" hidden="1" customWidth="1" outlineLevel="1"/>
    <col min="7" max="7" width="5.33203125" style="1" customWidth="1" collapsed="1"/>
    <col min="8" max="8" width="36.33203125" style="1" customWidth="1"/>
    <col min="9" max="9" width="36.33203125" style="1" hidden="1" customWidth="1" outlineLevel="1"/>
    <col min="10" max="10" width="45.6640625" style="1" customWidth="1" collapsed="1"/>
    <col min="11" max="30" width="18.6640625" style="1" customWidth="1"/>
    <col min="31" max="16384" width="9" style="1"/>
  </cols>
  <sheetData>
    <row r="1" spans="1:30" hidden="1" outlineLevel="1">
      <c r="A1" s="47" t="s">
        <v>137</v>
      </c>
      <c r="B1" s="6">
        <v>1</v>
      </c>
      <c r="C1" s="6"/>
      <c r="D1" s="6"/>
      <c r="E1" s="6"/>
      <c r="F1" s="6" t="s">
        <v>0</v>
      </c>
      <c r="G1" s="6"/>
      <c r="H1" s="6"/>
      <c r="I1" s="6"/>
      <c r="J1" s="6"/>
      <c r="K1" s="6">
        <f ca="1">VLOOKUP($J$36,$A$1:$B$8,2,0)</f>
        <v>1</v>
      </c>
      <c r="L1" s="6">
        <f ca="1">K1</f>
        <v>1</v>
      </c>
      <c r="M1" s="6">
        <f ca="1">L1</f>
        <v>1</v>
      </c>
      <c r="N1" s="6">
        <f ca="1">M1</f>
        <v>1</v>
      </c>
      <c r="O1" s="6">
        <f ca="1">K1+1</f>
        <v>2</v>
      </c>
      <c r="P1" s="6">
        <f ca="1">O1</f>
        <v>2</v>
      </c>
      <c r="Q1" s="6">
        <f ca="1">P1</f>
        <v>2</v>
      </c>
      <c r="R1" s="6">
        <f ca="1">Q1</f>
        <v>2</v>
      </c>
      <c r="S1" s="6">
        <f ca="1">O1+1</f>
        <v>3</v>
      </c>
      <c r="T1" s="6">
        <f ca="1">S1</f>
        <v>3</v>
      </c>
      <c r="U1" s="6">
        <f ca="1">T1</f>
        <v>3</v>
      </c>
      <c r="V1" s="6">
        <f ca="1">U1</f>
        <v>3</v>
      </c>
      <c r="W1" s="6">
        <f ca="1">S1+1</f>
        <v>4</v>
      </c>
      <c r="X1" s="6">
        <f ca="1">W1</f>
        <v>4</v>
      </c>
      <c r="Y1" s="6">
        <f ca="1">X1</f>
        <v>4</v>
      </c>
      <c r="Z1" s="6">
        <f ca="1">Y1</f>
        <v>4</v>
      </c>
      <c r="AA1" s="6">
        <f ca="1">W1+1</f>
        <v>5</v>
      </c>
      <c r="AB1" s="6">
        <f ca="1">AA1</f>
        <v>5</v>
      </c>
      <c r="AC1" s="6">
        <f ca="1">AB1</f>
        <v>5</v>
      </c>
      <c r="AD1" s="6">
        <f ca="1">AC1</f>
        <v>5</v>
      </c>
    </row>
    <row r="2" spans="1:30" hidden="1" outlineLevel="1">
      <c r="A2" s="47" t="s">
        <v>138</v>
      </c>
      <c r="B2" s="6">
        <f ca="1">B1+5</f>
        <v>6</v>
      </c>
      <c r="C2" s="6"/>
      <c r="D2" s="6"/>
      <c r="E2" s="6">
        <v>1</v>
      </c>
      <c r="F2" s="6">
        <v>0</v>
      </c>
      <c r="H2" s="2"/>
      <c r="I2" s="2"/>
      <c r="J2" s="52"/>
      <c r="K2" s="69"/>
      <c r="L2" s="77"/>
      <c r="M2" s="73"/>
      <c r="N2" s="52"/>
      <c r="O2" s="55"/>
      <c r="P2" s="40"/>
      <c r="Q2" s="73"/>
      <c r="R2" s="40"/>
      <c r="S2" s="55"/>
      <c r="T2" s="40"/>
      <c r="U2" s="73"/>
      <c r="V2" s="40"/>
      <c r="W2" s="55"/>
      <c r="X2" s="40"/>
      <c r="Y2" s="73"/>
      <c r="Z2" s="40"/>
      <c r="AA2" s="55"/>
      <c r="AB2" s="40"/>
      <c r="AC2" s="73"/>
      <c r="AD2" s="65"/>
    </row>
    <row r="3" spans="1:30" hidden="1" outlineLevel="1">
      <c r="A3" s="47" t="s">
        <v>139</v>
      </c>
      <c r="B3" s="6">
        <f t="shared" ref="B3:B8" ca="1" si="0">B2+5</f>
        <v>11</v>
      </c>
      <c r="C3" s="6"/>
      <c r="D3" s="6"/>
      <c r="E3" s="6">
        <v>1</v>
      </c>
      <c r="F3" s="6">
        <v>1</v>
      </c>
      <c r="H3" s="3"/>
      <c r="I3" s="39"/>
      <c r="J3" s="53"/>
      <c r="K3" s="70"/>
      <c r="L3" s="73"/>
      <c r="M3" s="74"/>
      <c r="N3" s="53"/>
      <c r="O3" s="56"/>
      <c r="P3" s="41"/>
      <c r="Q3" s="74"/>
      <c r="R3" s="41"/>
      <c r="S3" s="56"/>
      <c r="T3" s="41"/>
      <c r="U3" s="74"/>
      <c r="V3" s="41"/>
      <c r="W3" s="56"/>
      <c r="X3" s="41"/>
      <c r="Y3" s="74"/>
      <c r="Z3" s="41"/>
      <c r="AA3" s="56"/>
      <c r="AB3" s="41"/>
      <c r="AC3" s="74"/>
      <c r="AD3" s="66"/>
    </row>
    <row r="4" spans="1:30" hidden="1" outlineLevel="1">
      <c r="A4" s="47" t="s">
        <v>140</v>
      </c>
      <c r="B4" s="6">
        <f t="shared" ca="1" si="0"/>
        <v>16</v>
      </c>
      <c r="C4" s="6"/>
      <c r="D4" s="6"/>
      <c r="E4" s="6">
        <v>1</v>
      </c>
      <c r="F4" s="6">
        <v>2</v>
      </c>
      <c r="H4" s="3"/>
      <c r="I4" s="39"/>
      <c r="J4" s="53"/>
      <c r="K4" s="70"/>
      <c r="L4" s="73"/>
      <c r="M4" s="74"/>
      <c r="N4" s="53"/>
      <c r="O4" s="56"/>
      <c r="P4" s="41"/>
      <c r="Q4" s="74"/>
      <c r="R4" s="41"/>
      <c r="S4" s="56"/>
      <c r="T4" s="41"/>
      <c r="U4" s="74"/>
      <c r="V4" s="41"/>
      <c r="W4" s="56"/>
      <c r="X4" s="41"/>
      <c r="Y4" s="74"/>
      <c r="Z4" s="41"/>
      <c r="AA4" s="56"/>
      <c r="AB4" s="41"/>
      <c r="AC4" s="74"/>
      <c r="AD4" s="66"/>
    </row>
    <row r="5" spans="1:30" hidden="1" outlineLevel="1">
      <c r="A5" s="47" t="s">
        <v>141</v>
      </c>
      <c r="B5" s="6">
        <f t="shared" ca="1" si="0"/>
        <v>21</v>
      </c>
      <c r="C5" s="6"/>
      <c r="D5" s="6"/>
      <c r="E5" s="6">
        <v>1</v>
      </c>
      <c r="F5" s="6">
        <v>3</v>
      </c>
      <c r="H5" s="4"/>
      <c r="I5" s="4"/>
      <c r="J5" s="54"/>
      <c r="K5" s="71"/>
      <c r="L5" s="74"/>
      <c r="M5" s="43"/>
      <c r="N5" s="54"/>
      <c r="O5" s="57"/>
      <c r="P5" s="42"/>
      <c r="Q5" s="43"/>
      <c r="R5" s="42"/>
      <c r="S5" s="57"/>
      <c r="T5" s="42"/>
      <c r="U5" s="43"/>
      <c r="V5" s="42"/>
      <c r="W5" s="57"/>
      <c r="X5" s="42"/>
      <c r="Y5" s="43"/>
      <c r="Z5" s="42"/>
      <c r="AA5" s="57"/>
      <c r="AB5" s="42"/>
      <c r="AC5" s="43"/>
      <c r="AD5" s="67"/>
    </row>
    <row r="6" spans="1:30" hidden="1" outlineLevel="1">
      <c r="A6" s="47" t="s">
        <v>142</v>
      </c>
      <c r="B6" s="6">
        <f t="shared" ca="1" si="0"/>
        <v>26</v>
      </c>
      <c r="C6" s="6"/>
      <c r="D6" s="6"/>
      <c r="E6" s="6">
        <v>0</v>
      </c>
      <c r="F6" s="6" t="s">
        <v>1</v>
      </c>
      <c r="H6" s="4"/>
      <c r="I6" s="4"/>
      <c r="J6" s="54"/>
      <c r="K6" s="71"/>
      <c r="L6" s="74"/>
      <c r="M6" s="43"/>
      <c r="N6" s="54"/>
      <c r="O6" s="57"/>
      <c r="P6" s="42"/>
      <c r="Q6" s="43"/>
      <c r="R6" s="42"/>
      <c r="S6" s="57"/>
      <c r="T6" s="42"/>
      <c r="U6" s="43"/>
      <c r="V6" s="42"/>
      <c r="W6" s="57"/>
      <c r="X6" s="42"/>
      <c r="Y6" s="43"/>
      <c r="Z6" s="42"/>
      <c r="AA6" s="57"/>
      <c r="AB6" s="42"/>
      <c r="AC6" s="43"/>
      <c r="AD6" s="67"/>
    </row>
    <row r="7" spans="1:30" hidden="1" outlineLevel="1">
      <c r="A7" s="47" t="s">
        <v>143</v>
      </c>
      <c r="B7" s="6">
        <f t="shared" ca="1" si="0"/>
        <v>31</v>
      </c>
      <c r="C7" s="6"/>
      <c r="D7" s="6"/>
      <c r="E7" s="6">
        <v>1</v>
      </c>
      <c r="F7" s="6" t="s">
        <v>2</v>
      </c>
      <c r="H7" s="5"/>
      <c r="I7" s="5"/>
      <c r="J7" s="58"/>
      <c r="K7" s="72"/>
      <c r="L7" s="75"/>
      <c r="M7" s="76"/>
      <c r="N7" s="59"/>
      <c r="O7" s="59"/>
      <c r="P7" s="59"/>
      <c r="Q7" s="76"/>
      <c r="R7" s="59"/>
      <c r="S7" s="59"/>
      <c r="T7" s="59"/>
      <c r="U7" s="76"/>
      <c r="V7" s="59"/>
      <c r="W7" s="59"/>
      <c r="X7" s="59"/>
      <c r="Y7" s="76"/>
      <c r="Z7" s="59"/>
      <c r="AA7" s="59"/>
      <c r="AB7" s="59"/>
      <c r="AC7" s="76"/>
      <c r="AD7" s="68"/>
    </row>
    <row r="8" spans="1:30" hidden="1" outlineLevel="1">
      <c r="A8" s="47" t="s">
        <v>144</v>
      </c>
      <c r="B8" s="6">
        <f t="shared" ca="1" si="0"/>
        <v>36</v>
      </c>
      <c r="C8" s="6"/>
      <c r="D8" s="6"/>
      <c r="E8" s="6"/>
      <c r="F8" s="6" t="s">
        <v>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idden="1" outlineLevel="1">
      <c r="A9" s="6"/>
      <c r="B9" s="7" t="s">
        <v>10</v>
      </c>
      <c r="C9" s="8" t="s">
        <v>11</v>
      </c>
      <c r="D9" s="6"/>
      <c r="E9" s="81" t="s">
        <v>26</v>
      </c>
      <c r="F9" s="15" t="s">
        <v>27</v>
      </c>
      <c r="G9" s="6"/>
      <c r="H9" s="81" t="s">
        <v>32</v>
      </c>
      <c r="I9" s="35"/>
      <c r="J9" s="19" t="s">
        <v>33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idden="1" outlineLevel="1">
      <c r="A10" s="9" t="s">
        <v>12</v>
      </c>
      <c r="B10" s="10" t="s">
        <v>124</v>
      </c>
      <c r="C10" s="11" t="str">
        <f ca="1">_xll.TM1USER(B10)</f>
        <v>Swiltshire</v>
      </c>
      <c r="D10" s="6"/>
      <c r="E10" s="82"/>
      <c r="F10" s="16">
        <f ca="1">YEAR(NOW())</f>
        <v>2018</v>
      </c>
      <c r="G10" s="6"/>
      <c r="H10" s="82"/>
      <c r="I10" s="36"/>
      <c r="J10" s="20" t="s">
        <v>34</v>
      </c>
      <c r="K10" s="6"/>
      <c r="L10" s="6" t="s">
        <v>118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idden="1" outlineLevel="1">
      <c r="A11" s="9" t="s">
        <v>13</v>
      </c>
      <c r="B11" s="10" t="s">
        <v>125</v>
      </c>
      <c r="C11" s="11" t="str">
        <f ca="1">_xll.TM1USER(B11)</f>
        <v/>
      </c>
      <c r="D11" s="6"/>
      <c r="E11" s="82"/>
      <c r="F11" s="17" t="s">
        <v>28</v>
      </c>
      <c r="G11" s="6"/>
      <c r="H11" s="82"/>
      <c r="I11" s="36"/>
      <c r="J11" s="21" t="str">
        <f ca="1">_xll.DBR(pServer&amp;":"&amp;CubeNavTracker,UserID,$J$9,$J$10)</f>
        <v>Apliqode\2 Housekeeping\Attribute Maintenance</v>
      </c>
      <c r="K11" s="6"/>
      <c r="L11" s="6" t="s">
        <v>119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idden="1" outlineLevel="1">
      <c r="A12" s="9" t="s">
        <v>14</v>
      </c>
      <c r="B12" s="10" t="s">
        <v>126</v>
      </c>
      <c r="C12" s="11" t="str">
        <f ca="1">_xll.TM1USER(B12)</f>
        <v/>
      </c>
      <c r="D12" s="6"/>
      <c r="E12" s="82"/>
      <c r="F12" s="16" t="str">
        <f ca="1">TEXT(MONTH(NOW()),"00")&amp;"-"&amp;TEXT(DAY(NOW()),"00")</f>
        <v>09-12</v>
      </c>
      <c r="G12" s="6"/>
      <c r="H12" s="82"/>
      <c r="I12" s="36"/>
      <c r="J12" s="20" t="s">
        <v>35</v>
      </c>
      <c r="K12" s="6"/>
      <c r="L12" s="6" t="s">
        <v>120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idden="1" outlineLevel="1">
      <c r="A13" s="6"/>
      <c r="B13" s="10" t="s">
        <v>5</v>
      </c>
      <c r="C13" s="11" t="str">
        <f ca="1">IF(C10&lt;&gt;"",C10,IF(C11&lt;&gt;"",C11,IF(C12&lt;&gt;"",C12,"No User")))</f>
        <v>Swiltshire</v>
      </c>
      <c r="D13" s="6"/>
      <c r="E13" s="82"/>
      <c r="F13" s="17" t="s">
        <v>29</v>
      </c>
      <c r="G13" s="6"/>
      <c r="H13" s="82"/>
      <c r="I13" s="36"/>
      <c r="J13" s="21" t="str">
        <f ca="1">IF($J$11=ReportAppMenu,"",_xll.DBSS(ReportAppMenu,pServer&amp;":"&amp;CubeNavTracker,UserID,$J$9,$J$10))</f>
        <v/>
      </c>
      <c r="K13" s="6"/>
      <c r="L13" s="6" t="s">
        <v>121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idden="1" outlineLevel="1">
      <c r="A14" s="6"/>
      <c r="B14" s="12" t="s">
        <v>15</v>
      </c>
      <c r="C14" s="13" t="str">
        <f ca="1">IF(C10&lt;&gt;"",B10,IF(C11&lt;&gt;"",B11,IF(C12&lt;&gt;"",B12,"No server connected")))</f>
        <v>Apliqode_Dev</v>
      </c>
      <c r="D14" s="6"/>
      <c r="E14" s="82"/>
      <c r="F14" s="16" t="str">
        <f ca="1">TEXT(HOUR(NOW()),"00")&amp;":"&amp;TEXT(MINUTE(NOW()),"00")</f>
        <v>12:55</v>
      </c>
      <c r="G14" s="6"/>
      <c r="H14" s="82"/>
      <c r="I14" s="36"/>
      <c r="J14" s="20" t="s">
        <v>36</v>
      </c>
      <c r="K14" s="6"/>
      <c r="L14" s="6" t="s">
        <v>122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idden="1" outlineLevel="1">
      <c r="A15" s="6"/>
      <c r="B15" s="12" t="s">
        <v>16</v>
      </c>
      <c r="C15" s="13" t="s">
        <v>127</v>
      </c>
      <c r="D15" s="6"/>
      <c r="E15" s="82"/>
      <c r="F15" s="17" t="s">
        <v>30</v>
      </c>
      <c r="G15" s="6"/>
      <c r="H15" s="82"/>
      <c r="I15" s="36"/>
      <c r="J15" s="21" t="str">
        <f ca="1">_xll.DBR(pServer&amp;":"&amp;CubeNavTracker,UserID,$J$9,$J$14)</f>
        <v>Apliqode\1 Security\1 General\Effective Object Security</v>
      </c>
      <c r="K15" s="6"/>
      <c r="L15" s="6" t="s">
        <v>123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idden="1" outlineLevel="1">
      <c r="A16" s="6"/>
      <c r="B16" s="12" t="s">
        <v>17</v>
      </c>
      <c r="C16" s="13" t="s">
        <v>155</v>
      </c>
      <c r="D16" s="6"/>
      <c r="E16" s="82"/>
      <c r="F16" s="16">
        <f ca="1">_xll.DBR(pServer&amp;":"&amp;CubeUsrTracker,$F$10,$F$12,$F$14,ReportAppID,UserID,$F$15)</f>
        <v>0</v>
      </c>
      <c r="G16" s="6"/>
      <c r="H16" s="82"/>
      <c r="I16" s="36"/>
      <c r="J16" s="20" t="s">
        <v>35</v>
      </c>
      <c r="K16" s="6"/>
      <c r="L16" s="49" t="s">
        <v>131</v>
      </c>
      <c r="M16" s="32" t="str">
        <f ca="1">"{["&amp;pDim&amp;"].["&amp;pHier&amp;"].["&amp;D34&amp;"]}"</f>
        <v>{[APQ.Demo Customer].[APQ.Demo Customer].[APQ.Demo Customer Rollups]}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idden="1" outlineLevel="1">
      <c r="A17" s="6"/>
      <c r="B17" s="12" t="s">
        <v>18</v>
      </c>
      <c r="C17" s="13" t="s">
        <v>156</v>
      </c>
      <c r="D17" s="6"/>
      <c r="E17" s="82"/>
      <c r="F17" s="17" t="s">
        <v>31</v>
      </c>
      <c r="G17" s="6"/>
      <c r="H17" s="83"/>
      <c r="I17" s="37"/>
      <c r="J17" s="22" t="str">
        <f ca="1">IF($J$11=ReportAppMenu,"",_xll.DBSS($J$11,pServer&amp;":"&amp;CubeNavTracker,UserID,$J$9,$J$14))</f>
        <v/>
      </c>
      <c r="K17" s="6"/>
      <c r="L17" s="50" t="s">
        <v>164</v>
      </c>
      <c r="M17" s="32" t="str">
        <f ca="1">"{["&amp;pDim&amp;"].["&amp;pHier&amp;"].["&amp;D34&amp;"].Children}"</f>
        <v>{[APQ.Demo Customer].[APQ.Demo Customer].[APQ.Demo Customer Rollups].Children}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idden="1" outlineLevel="1">
      <c r="A18" s="6"/>
      <c r="B18" s="14" t="s">
        <v>20</v>
      </c>
      <c r="C18" s="13" t="s">
        <v>128</v>
      </c>
      <c r="D18" s="6"/>
      <c r="E18" s="83"/>
      <c r="F18" s="18">
        <f ca="1">_xll.DBS(1+F16,pServer&amp;":"&amp;CubeUsrTracker,$F$10,$F$12,$F$14,ReportAppID,UserID,$F$15)</f>
        <v>1</v>
      </c>
      <c r="G18" s="6"/>
      <c r="H18" s="38" t="s">
        <v>101</v>
      </c>
      <c r="I18" s="6" t="str">
        <f ca="1">"}ElementAttributes_"&amp;pDim</f>
        <v>}ElementAttributes_APQ.Demo Customer</v>
      </c>
      <c r="J18" s="6"/>
      <c r="K18" s="6"/>
      <c r="L18" s="50" t="s">
        <v>132</v>
      </c>
      <c r="M18" s="32" t="str">
        <f ca="1">"{["&amp;pDim&amp;"].["&amp;pHier&amp;"].["&amp;D34&amp;"],["&amp;pDim&amp;"].["&amp;pHier&amp;"].["&amp;D34&amp;"].Children}"</f>
        <v>{[APQ.Demo Customer].[APQ.Demo Customer].[APQ.Demo Customer Rollups],[APQ.Demo Customer].[APQ.Demo Customer].[APQ.Demo Customer Rollups].Children}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idden="1" outlineLevel="1">
      <c r="A19" s="6"/>
      <c r="B19" s="12" t="s">
        <v>21</v>
      </c>
      <c r="C19" s="13" t="s">
        <v>130</v>
      </c>
      <c r="D19" s="6"/>
      <c r="E19" s="6"/>
      <c r="F19" s="6"/>
      <c r="G19" s="6"/>
      <c r="H19" s="38" t="s">
        <v>112</v>
      </c>
      <c r="I19" s="6" t="str">
        <f ca="1">_xll.SUBNM(pServer&amp;":"&amp;I18,"Alias Attributes",1,"")</f>
        <v>Code and Description</v>
      </c>
      <c r="J19" s="6"/>
      <c r="K19" s="6"/>
      <c r="L19" s="50" t="s">
        <v>133</v>
      </c>
      <c r="M19" s="32" t="str">
        <f ca="1">"{TM1DRILLDOWNMEMBER( {["&amp;pDim&amp;"].["&amp;pHier&amp;"].["&amp;D34&amp;"]},ALL, RECURSIVE)}"</f>
        <v>{TM1DRILLDOWNMEMBER( {[APQ.Demo Customer].[APQ.Demo Customer].[APQ.Demo Customer Rollups]},ALL, RECURSIVE)}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idden="1" outlineLevel="1">
      <c r="A20" s="6"/>
      <c r="B20" s="12" t="s">
        <v>23</v>
      </c>
      <c r="C20" s="13" t="s">
        <v>24</v>
      </c>
      <c r="D20" s="6"/>
      <c r="E20" s="6"/>
      <c r="F20" s="6"/>
      <c r="G20" s="6"/>
      <c r="H20" s="33" t="s">
        <v>99</v>
      </c>
      <c r="I20" s="32" t="str">
        <f ca="1">_xll.TM1RPTVIEW(pServer&amp;":"&amp;pCubeAttribute&amp;":1", 0,TM1RPTFMTRNG,TM1RPTFMTIDCOL)</f>
        <v>Apliqode_Dev:}ElementAttributes_APQ.Demo Customer:1</v>
      </c>
      <c r="J20" s="6"/>
      <c r="K20" s="32" t="str">
        <f ca="1">_xll.VIEW(pServer&amp;":"&amp;pCube1,pDimension,"!","!","!")</f>
        <v>Apliqode_Dev:}APQ Dimension Attribute Definition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idden="1" outlineLevel="1">
      <c r="A21" s="6"/>
      <c r="B21" s="12" t="s">
        <v>100</v>
      </c>
      <c r="C21" s="13" t="s">
        <v>135</v>
      </c>
      <c r="D21" s="6"/>
      <c r="E21" s="6"/>
      <c r="F21" s="6"/>
      <c r="G21" s="6"/>
      <c r="H21" s="34" t="s">
        <v>6</v>
      </c>
      <c r="I21" s="32" t="str">
        <f ca="1">"{["&amp;pDim&amp;"].["&amp;pHier&amp;"].["&amp;D33&amp;"]}"</f>
        <v>{[APQ.Demo Customer].[APQ.Demo Customer].[All N Elements]}</v>
      </c>
      <c r="J21" s="6"/>
      <c r="K21" s="32" t="str">
        <f ca="1">IF(H40="",I23,"{TM1FILTERBYPATTERN( "&amp;I23&amp;", "&amp;CHAR(34)&amp;"*"&amp;H40&amp;"*"&amp;CHAR(34)&amp;" )}")</f>
        <v>{[APQ.Demo Customer].[APQ.Demo Customer].[APQ.Demo Customer Rollups],[APQ.Demo Customer].[APQ.Demo Customer].[APQ.Demo Customer Rollups].Children}</v>
      </c>
      <c r="L21" s="6"/>
      <c r="M21" s="6"/>
      <c r="N21" s="6"/>
      <c r="O21" s="6"/>
      <c r="P21" s="25" t="s">
        <v>151</v>
      </c>
      <c r="Q21" s="6" t="s">
        <v>149</v>
      </c>
      <c r="R21" s="6"/>
      <c r="S21" s="25" t="s">
        <v>153</v>
      </c>
      <c r="T21" s="6" t="str">
        <f ca="1">"pDimension:"&amp;pDimension</f>
        <v>pDimension:APQ.Demo Customer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idden="1" outlineLevel="1">
      <c r="A22" s="6"/>
      <c r="B22" s="6"/>
      <c r="C22" s="6"/>
      <c r="D22" s="6"/>
      <c r="E22" s="6"/>
      <c r="F22" s="6"/>
      <c r="G22" s="6"/>
      <c r="H22" s="34" t="s">
        <v>160</v>
      </c>
      <c r="I22" s="32" t="str">
        <f ca="1">VLOOKUP(J35,L16:M19,2,0)</f>
        <v>{[APQ.Demo Customer].[APQ.Demo Customer].[APQ.Demo Customer Rollups],[APQ.Demo Customer].[APQ.Demo Customer].[APQ.Demo Customer Rollups].Children}</v>
      </c>
      <c r="J22" s="6"/>
      <c r="K22" s="32" t="str">
        <f ca="1">IF(J40="",K21,"{FILTER( "&amp;K21&amp;", InStr(1, [}ElementAttributes_"&amp;pDimension&amp;"].(["&amp;pDimension&amp;"].CurrentMember,[}ElementAttributes_"&amp;pDimension&amp;"].["&amp;J31&amp;"]), """&amp;J40&amp;""", 1) &gt;0 )}")</f>
        <v>{[APQ.Demo Customer].[APQ.Demo Customer].[APQ.Demo Customer Rollups],[APQ.Demo Customer].[APQ.Demo Customer].[APQ.Demo Customer Rollups].Children}</v>
      </c>
      <c r="L22" s="6"/>
      <c r="M22" s="6"/>
      <c r="N22" s="6"/>
      <c r="O22" s="6"/>
      <c r="P22" s="25" t="s">
        <v>152</v>
      </c>
      <c r="Q22" s="6" t="s">
        <v>150</v>
      </c>
      <c r="R22" s="6"/>
      <c r="S22" s="25" t="s">
        <v>154</v>
      </c>
      <c r="T22" s="6" t="str">
        <f ca="1">pParamArray&amp;"&amp;pMetadata:1"</f>
        <v>pDimension:APQ.Demo Customer&amp;pMetadata:1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idden="1" outlineLevel="1">
      <c r="A23" s="28" t="s">
        <v>98</v>
      </c>
      <c r="B23" s="6"/>
      <c r="C23" s="44" t="s">
        <v>115</v>
      </c>
      <c r="D23" s="6"/>
      <c r="E23" s="6"/>
      <c r="F23" s="6"/>
      <c r="G23" s="6"/>
      <c r="H23" s="33" t="s">
        <v>117</v>
      </c>
      <c r="I23" s="32" t="str">
        <f ca="1">VLOOKUP($J$32,$H$21:$I$22,2,0)</f>
        <v>{[APQ.Demo Customer].[APQ.Demo Customer].[APQ.Demo Customer Rollups],[APQ.Demo Customer].[APQ.Demo Customer].[APQ.Demo Customer Rollups].Children}</v>
      </c>
      <c r="J23" s="6"/>
      <c r="K23" s="3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idden="1" outlineLevel="1">
      <c r="A24" s="29" t="s">
        <v>6</v>
      </c>
      <c r="B24" s="6"/>
      <c r="C24" s="25" t="s">
        <v>4</v>
      </c>
      <c r="D24" s="25" t="s">
        <v>116</v>
      </c>
      <c r="E24" s="6"/>
      <c r="F24" s="6"/>
      <c r="G24" s="6"/>
      <c r="H24" s="33" t="s">
        <v>103</v>
      </c>
      <c r="I24" s="32" t="str">
        <f ca="1">K22</f>
        <v>{[APQ.Demo Customer].[APQ.Demo Customer].[APQ.Demo Customer Rollups],[APQ.Demo Customer].[APQ.Demo Customer].[APQ.Demo Customer Rollups].Children}</v>
      </c>
      <c r="J24" s="6"/>
      <c r="K24" s="6" t="str">
        <f ca="1">_xll.DIMNM(pServer&amp;":"&amp;pCubeAttribute,K$1)</f>
        <v>Format</v>
      </c>
      <c r="L24" s="6" t="str">
        <f ca="1">K24</f>
        <v>Format</v>
      </c>
      <c r="M24" s="6" t="str">
        <f t="shared" ref="M24:N24" ca="1" si="1">L24</f>
        <v>Format</v>
      </c>
      <c r="N24" s="6" t="str">
        <f t="shared" ca="1" si="1"/>
        <v>Format</v>
      </c>
      <c r="O24" s="6" t="str">
        <f ca="1">_xll.DIMNM(pServer&amp;":"&amp;pCubeAttribute,O$1)</f>
        <v>Caption</v>
      </c>
      <c r="P24" s="6" t="str">
        <f ca="1">O24</f>
        <v>Caption</v>
      </c>
      <c r="Q24" s="6" t="str">
        <f t="shared" ref="Q24:R24" ca="1" si="2">P24</f>
        <v>Caption</v>
      </c>
      <c r="R24" s="6" t="str">
        <f t="shared" ca="1" si="2"/>
        <v>Caption</v>
      </c>
      <c r="S24" s="6" t="str">
        <f ca="1">_xll.DIMNM(pServer&amp;":"&amp;pCubeAttribute,S$1)</f>
        <v>Code and Description</v>
      </c>
      <c r="T24" s="6" t="str">
        <f ca="1">S24</f>
        <v>Code and Description</v>
      </c>
      <c r="U24" s="6" t="str">
        <f t="shared" ref="U24:V24" ca="1" si="3">T24</f>
        <v>Code and Description</v>
      </c>
      <c r="V24" s="6" t="str">
        <f t="shared" ca="1" si="3"/>
        <v>Code and Description</v>
      </c>
      <c r="W24" s="6" t="str">
        <f ca="1">_xll.DIMNM(pServer&amp;":"&amp;pCubeAttribute,W$1)</f>
        <v>KAM</v>
      </c>
      <c r="X24" s="6" t="str">
        <f ca="1">W24</f>
        <v>KAM</v>
      </c>
      <c r="Y24" s="6" t="str">
        <f t="shared" ref="Y24:Z24" ca="1" si="4">X24</f>
        <v>KAM</v>
      </c>
      <c r="Z24" s="6" t="str">
        <f t="shared" ca="1" si="4"/>
        <v>KAM</v>
      </c>
      <c r="AA24" s="6" t="str">
        <f ca="1">_xll.DIMNM(pServer&amp;":"&amp;pCubeAttribute,AA$1)</f>
        <v>KAM Name</v>
      </c>
      <c r="AB24" s="6" t="str">
        <f ca="1">AA24</f>
        <v>KAM Name</v>
      </c>
      <c r="AC24" s="6" t="str">
        <f t="shared" ref="AC24:AD24" ca="1" si="5">AB24</f>
        <v>KAM Name</v>
      </c>
      <c r="AD24" s="6" t="str">
        <f t="shared" ca="1" si="5"/>
        <v>KAM Name</v>
      </c>
    </row>
    <row r="25" spans="1:30" collapsed="1">
      <c r="A25" s="30" t="s">
        <v>160</v>
      </c>
      <c r="B25" s="6"/>
      <c r="C25" s="6"/>
      <c r="D25" s="26"/>
      <c r="E25" s="6"/>
      <c r="F25" s="6"/>
    </row>
    <row r="26" spans="1:30" ht="16.5" customHeight="1">
      <c r="A26" s="6"/>
      <c r="B26" s="6"/>
      <c r="C26" s="6"/>
      <c r="D26" s="26"/>
      <c r="E26" s="6"/>
      <c r="F26" s="6"/>
      <c r="G26"/>
      <c r="H26" s="84" t="s">
        <v>134</v>
      </c>
      <c r="I26" s="84"/>
      <c r="J26" s="84"/>
      <c r="K26" s="84"/>
      <c r="L26" s="84"/>
      <c r="M26" s="85"/>
      <c r="N26" s="85"/>
      <c r="O26" s="85"/>
      <c r="P26" s="85"/>
      <c r="Q26" s="85"/>
      <c r="R26" s="85"/>
    </row>
    <row r="27" spans="1:30" ht="15" customHeight="1">
      <c r="A27" s="6"/>
      <c r="B27" s="6"/>
      <c r="C27" s="6"/>
      <c r="D27" s="25" t="s">
        <v>4</v>
      </c>
      <c r="E27" s="6"/>
      <c r="F27" s="25" t="s">
        <v>7</v>
      </c>
      <c r="G27"/>
      <c r="H27" s="84"/>
      <c r="I27" s="84"/>
      <c r="J27" s="84"/>
      <c r="K27" s="84"/>
      <c r="L27" s="84"/>
      <c r="M27" s="85"/>
      <c r="N27" s="85"/>
      <c r="O27" s="85"/>
      <c r="P27" s="85"/>
      <c r="Q27" s="85"/>
      <c r="R27" s="85"/>
    </row>
    <row r="28" spans="1:30" ht="15" customHeight="1">
      <c r="A28" s="6"/>
      <c r="B28" s="6"/>
      <c r="C28" s="6"/>
      <c r="D28" s="6" t="str">
        <f ca="1">_xll.DBRA(pServer&amp;":"&amp;$A$30,pDimension,$D27)</f>
        <v>APQ.Demo Customer</v>
      </c>
      <c r="E28" s="6"/>
      <c r="F28" s="6" t="str">
        <f ca="1">_xll.DBRA(pServer&amp;":"&amp;$A$30,pDimension,$F27)</f>
        <v/>
      </c>
      <c r="G28"/>
      <c r="H28" s="84"/>
      <c r="I28" s="84"/>
      <c r="J28" s="84"/>
      <c r="K28" s="84"/>
      <c r="L28" s="84"/>
      <c r="M28" s="85"/>
      <c r="N28" s="85"/>
      <c r="O28" s="85"/>
      <c r="P28" s="85"/>
      <c r="Q28" s="85"/>
      <c r="R28" s="85"/>
    </row>
    <row r="29" spans="1:30">
      <c r="A29" s="24" t="s">
        <v>95</v>
      </c>
      <c r="B29" s="24" t="s">
        <v>6</v>
      </c>
      <c r="C29" s="24" t="s">
        <v>96</v>
      </c>
      <c r="D29" s="25" t="s">
        <v>97</v>
      </c>
      <c r="E29" s="6"/>
      <c r="F29" s="25" t="s">
        <v>7</v>
      </c>
      <c r="G29"/>
      <c r="H29"/>
      <c r="I29"/>
      <c r="J29"/>
      <c r="K29"/>
      <c r="L29"/>
      <c r="M29"/>
      <c r="N29"/>
    </row>
    <row r="30" spans="1:30">
      <c r="A30" s="6" t="s">
        <v>159</v>
      </c>
      <c r="B30" s="26" t="s">
        <v>102</v>
      </c>
      <c r="C30" s="26">
        <v>2</v>
      </c>
      <c r="D30" s="26" t="str">
        <f ca="1">_xll.DIMNM(pServer&amp;":"&amp;$A$30,_xll.DIMIX(pServer&amp;":"&amp;$A$30,$J$30),"")</f>
        <v>APQ.Demo Customer</v>
      </c>
      <c r="E30" s="6"/>
      <c r="F30" s="6" t="str">
        <f ca="1">IF(F28="",D28,F28)</f>
        <v>APQ.Demo Customer</v>
      </c>
      <c r="H30" s="23" t="s">
        <v>158</v>
      </c>
      <c r="J30" s="27" t="str">
        <f ca="1">_xll.SUBNM(pServer&amp;":"&amp;A30,B30,C30)</f>
        <v>APQ.Demo Customer</v>
      </c>
      <c r="L30" s="92" t="str">
        <f ca="1">IF(AND(pDim=F28,pHier=F28),"WARNING! No write access to same named hierarchy.","")</f>
        <v/>
      </c>
      <c r="O30"/>
    </row>
    <row r="31" spans="1:30">
      <c r="A31" s="6" t="str">
        <f ca="1">"}ElementAttributes_"&amp;pDim</f>
        <v>}ElementAttributes_APQ.Demo Customer</v>
      </c>
      <c r="B31" s="26" t="s">
        <v>114</v>
      </c>
      <c r="C31" s="26">
        <v>1</v>
      </c>
      <c r="D31" s="26"/>
      <c r="E31" s="6"/>
      <c r="F31" s="6"/>
      <c r="H31" s="23" t="s">
        <v>113</v>
      </c>
      <c r="J31" s="27" t="str">
        <f ca="1">_xll.SUBNM(pServer&amp;":}ElementAttributes_"&amp;pDim,B31,C31,"")</f>
        <v>Code and Description</v>
      </c>
      <c r="L31" s="92" t="str">
        <f ca="1">IF(AND(pDim=F28,pHier=F28),"Use base dimension "&amp;pDim&amp;".","")</f>
        <v/>
      </c>
    </row>
    <row r="32" spans="1:30">
      <c r="A32" s="6"/>
      <c r="B32" s="6"/>
      <c r="C32" s="6"/>
      <c r="D32" s="6"/>
      <c r="E32" s="6"/>
      <c r="F32" s="6"/>
      <c r="H32" s="23" t="s">
        <v>157</v>
      </c>
      <c r="J32" s="27" t="s">
        <v>160</v>
      </c>
    </row>
    <row r="33" spans="1:30">
      <c r="A33" s="6" t="s">
        <v>129</v>
      </c>
      <c r="B33" s="26" t="str">
        <f ca="1">pDimension</f>
        <v>APQ.Demo Customer</v>
      </c>
      <c r="C33" s="26" t="str">
        <f ca="1">pDimension&amp;"\All N Elements"</f>
        <v>APQ.Demo Customer\All N Elements</v>
      </c>
      <c r="D33" s="26" t="str">
        <f ca="1">RIGHT(J33,LEN(J33)-FIND("\",J33,1))</f>
        <v>All N Elements</v>
      </c>
      <c r="E33" s="6"/>
      <c r="F33" s="6"/>
      <c r="H33" s="23" t="s">
        <v>8</v>
      </c>
      <c r="J33" s="31" t="str">
        <f ca="1">_xll.SUBNM(pServer&amp;":"&amp;A33,pDim,pDim&amp;"\All N Elements","")</f>
        <v>APQ.Demo Customer\All N Elements</v>
      </c>
      <c r="K33"/>
      <c r="O33"/>
    </row>
    <row r="34" spans="1:30">
      <c r="A34" s="6" t="str">
        <f ca="1">pDimension</f>
        <v>APQ.Demo Customer</v>
      </c>
      <c r="B34" s="26" t="s">
        <v>163</v>
      </c>
      <c r="C34" s="26">
        <v>1</v>
      </c>
      <c r="D34" s="26" t="str">
        <f ca="1">IF(E34="",F34,E34)</f>
        <v>APQ.Demo Customer Rollups</v>
      </c>
      <c r="E34" s="6" t="str">
        <f ca="1">_xll.DIMNM(pServer&amp;":"&amp;pDimension,_xll.DIMIX(pServer&amp;":"&amp;pDimension,$J$34),"")</f>
        <v>APQ.Demo Customer Rollups</v>
      </c>
      <c r="F34" s="6" t="str">
        <f ca="1">_xll.DIMNM(pServer&amp;":"&amp;pDim,_xll.DIMIX(pServer&amp;":"&amp;pDim,$J$34),"")</f>
        <v>APQ.Demo Customer Rollups</v>
      </c>
      <c r="H34" s="23" t="s">
        <v>161</v>
      </c>
      <c r="J34" s="31" t="str">
        <f ca="1">_xll.SUBNM(pServer&amp;":"&amp;pDim&amp;":"&amp;pHier,B34,C34)</f>
        <v>APQ.Demo Customer Rollups</v>
      </c>
    </row>
    <row r="35" spans="1:30">
      <c r="A35" s="6"/>
      <c r="B35" s="26"/>
      <c r="C35" s="26"/>
      <c r="D35" s="26"/>
      <c r="E35" s="6"/>
      <c r="F35" s="6"/>
      <c r="H35" s="23" t="s">
        <v>162</v>
      </c>
      <c r="J35" s="31" t="s">
        <v>132</v>
      </c>
    </row>
    <row r="36" spans="1:30">
      <c r="A36" s="6"/>
      <c r="B36" s="26"/>
      <c r="C36" s="26"/>
      <c r="D36" s="26"/>
      <c r="E36" s="6"/>
      <c r="F36" s="6"/>
      <c r="H36" s="23" t="s">
        <v>136</v>
      </c>
      <c r="J36" s="27" t="s">
        <v>137</v>
      </c>
    </row>
    <row r="37" spans="1:30">
      <c r="A37" s="6"/>
      <c r="B37" s="6"/>
      <c r="C37" s="6"/>
      <c r="D37" s="26"/>
      <c r="E37" s="6"/>
      <c r="F37" s="6"/>
    </row>
    <row r="38" spans="1:30" ht="15" thickBot="1">
      <c r="A38" s="6"/>
      <c r="B38" s="6"/>
      <c r="C38" s="6"/>
      <c r="D38" s="6"/>
      <c r="E38" s="6"/>
      <c r="F38" s="6"/>
    </row>
    <row r="39" spans="1:30">
      <c r="A39" s="6"/>
      <c r="B39" s="6"/>
      <c r="C39" s="6"/>
      <c r="D39" s="6"/>
      <c r="E39" s="6"/>
      <c r="F39" s="6"/>
      <c r="H39" s="45" t="s">
        <v>9</v>
      </c>
      <c r="I39" s="45" t="str">
        <f ca="1">I19</f>
        <v>Code and Description</v>
      </c>
      <c r="J39" s="78" t="str">
        <f ca="1">IF(J31="","Select an Alias",J31)</f>
        <v>Code and Description</v>
      </c>
      <c r="K39" s="86" t="str">
        <f ca="1">K24</f>
        <v>Format</v>
      </c>
      <c r="L39" s="87"/>
      <c r="M39" s="87"/>
      <c r="N39" s="88"/>
      <c r="O39" s="86" t="str">
        <f ca="1">O24</f>
        <v>Caption</v>
      </c>
      <c r="P39" s="87"/>
      <c r="Q39" s="87"/>
      <c r="R39" s="87"/>
      <c r="S39" s="86" t="str">
        <f ca="1">S24</f>
        <v>Code and Description</v>
      </c>
      <c r="T39" s="87"/>
      <c r="U39" s="87"/>
      <c r="V39" s="88"/>
      <c r="W39" s="86" t="str">
        <f ca="1">W24</f>
        <v>KAM</v>
      </c>
      <c r="X39" s="87"/>
      <c r="Y39" s="87"/>
      <c r="Z39" s="88"/>
      <c r="AA39" s="89" t="str">
        <f ca="1">AA24</f>
        <v>KAM Name</v>
      </c>
      <c r="AB39" s="87"/>
      <c r="AC39" s="87"/>
      <c r="AD39" s="90"/>
    </row>
    <row r="40" spans="1:30">
      <c r="A40" s="6"/>
      <c r="B40" s="6"/>
      <c r="C40" s="6"/>
      <c r="D40" s="6"/>
      <c r="E40" s="6" t="str">
        <f ca="1">pServer&amp;":}APQ Dimension Elements"</f>
        <v>Apliqode_Dev:}APQ Dimension Elements</v>
      </c>
      <c r="F40" s="6"/>
      <c r="H40" s="48"/>
      <c r="I40" s="46"/>
      <c r="J40" s="79"/>
      <c r="K40" s="62" t="s">
        <v>145</v>
      </c>
      <c r="L40" s="51" t="s">
        <v>146</v>
      </c>
      <c r="M40" s="80" t="s">
        <v>147</v>
      </c>
      <c r="N40" s="64" t="s">
        <v>148</v>
      </c>
      <c r="O40" s="62" t="s">
        <v>145</v>
      </c>
      <c r="P40" s="51" t="s">
        <v>146</v>
      </c>
      <c r="Q40" s="80" t="s">
        <v>147</v>
      </c>
      <c r="R40" s="61" t="s">
        <v>148</v>
      </c>
      <c r="S40" s="62" t="s">
        <v>145</v>
      </c>
      <c r="T40" s="51" t="s">
        <v>146</v>
      </c>
      <c r="U40" s="80" t="s">
        <v>147</v>
      </c>
      <c r="V40" s="64" t="s">
        <v>148</v>
      </c>
      <c r="W40" s="62" t="s">
        <v>145</v>
      </c>
      <c r="X40" s="51" t="s">
        <v>146</v>
      </c>
      <c r="Y40" s="80" t="s">
        <v>147</v>
      </c>
      <c r="Z40" s="64" t="s">
        <v>148</v>
      </c>
      <c r="AA40" s="63" t="s">
        <v>145</v>
      </c>
      <c r="AB40" s="51" t="s">
        <v>146</v>
      </c>
      <c r="AC40" s="80" t="s">
        <v>147</v>
      </c>
      <c r="AD40" s="60" t="s">
        <v>148</v>
      </c>
    </row>
    <row r="41" spans="1:30">
      <c r="A41" s="47"/>
      <c r="B41" s="6"/>
      <c r="C41" s="6"/>
      <c r="D41" s="6"/>
      <c r="E41" s="6">
        <f ca="1">_xll.DIMIX($E$40,H41)</f>
        <v>2</v>
      </c>
      <c r="F41" s="6" t="str">
        <f ca="1">IF(_xll.TM1RPTELISCONSOLIDATED($H$41,$H41),IF(_xll.TM1RPTELLEV($H$41,$H41)&lt;=3,_xll.TM1RPTELLEV($H$41,$H41),"D"),"N")</f>
        <v>N</v>
      </c>
      <c r="H41" s="91" t="str">
        <f ca="1">_xll.TM1RPTROW($I$20,pServer&amp;":"&amp;pDimension,,,"",0,$I$24,1,1)</f>
        <v>APQ.Demo Customer Rollups</v>
      </c>
      <c r="I41" s="5" t="str">
        <f ca="1">_xll.DBRW($I$20,$H41,$I$19)</f>
        <v>APQ.Demo Customer Rollups</v>
      </c>
      <c r="J41" s="58" t="str">
        <f ca="1">_xll.DBRA(pServer&amp;":"&amp;pDimension,H41,J$31)</f>
        <v>APQ.Demo Customer Rollups</v>
      </c>
      <c r="K41" s="72" t="str">
        <f ca="1">_xll.DBRW($K$20,pDimension,$H41,K$24,K$40)</f>
        <v/>
      </c>
      <c r="L41" s="75" t="str">
        <f ca="1">_xll.DBRW($K$20,pDimension,$H41,L$24,L$40)</f>
        <v/>
      </c>
      <c r="M41" s="76" t="str">
        <f ca="1">_xll.DBRW($K$20,pDimension,$H41,M$24,M$40)</f>
        <v/>
      </c>
      <c r="N41" s="59" t="str">
        <f ca="1">_xll.DBRW($K$20,pDimension,$H41,N$24,N$40)</f>
        <v/>
      </c>
      <c r="O41" s="59" t="str">
        <f ca="1">_xll.DBRW($K$20,pDimension,$H41,O$24,O$40)</f>
        <v>APQ.Demo Customer Rollups</v>
      </c>
      <c r="P41" s="59" t="str">
        <f ca="1">_xll.DBRW($K$20,pDimension,$H41,P$24,P$40)</f>
        <v/>
      </c>
      <c r="Q41" s="76" t="str">
        <f ca="1">_xll.DBRW($K$20,pDimension,$H41,Q$24,Q$40)</f>
        <v/>
      </c>
      <c r="R41" s="59" t="str">
        <f ca="1">_xll.DBRW($K$20,pDimension,$H41,R$24,R$40)</f>
        <v/>
      </c>
      <c r="S41" s="59" t="str">
        <f ca="1">_xll.DBRW($K$20,pDimension,$H41,S$24,S$40)</f>
        <v>APQ.Demo Customer Rollups</v>
      </c>
      <c r="T41" s="59" t="str">
        <f ca="1">_xll.DBRW($K$20,pDimension,$H41,T$24,T$40)</f>
        <v/>
      </c>
      <c r="U41" s="76" t="str">
        <f ca="1">_xll.DBRW($K$20,pDimension,$H41,U$24,U$40)</f>
        <v/>
      </c>
      <c r="V41" s="59" t="str">
        <f ca="1">_xll.DBRW($K$20,pDimension,$H41,V$24,V$40)</f>
        <v/>
      </c>
      <c r="W41" s="59" t="str">
        <f ca="1">_xll.DBRW($K$20,pDimension,$H41,W$24,W$40)</f>
        <v/>
      </c>
      <c r="X41" s="59" t="str">
        <f ca="1">_xll.DBRW($K$20,pDimension,$H41,X$24,X$40)</f>
        <v/>
      </c>
      <c r="Y41" s="76" t="str">
        <f ca="1">_xll.DBRW($K$20,pDimension,$H41,Y$24,Y$40)</f>
        <v/>
      </c>
      <c r="Z41" s="59" t="str">
        <f ca="1">_xll.DBRW($K$20,pDimension,$H41,Z$24,Z$40)</f>
        <v/>
      </c>
      <c r="AA41" s="59" t="str">
        <f ca="1">_xll.DBRW($K$20,pDimension,$H41,AA$24,AA$40)</f>
        <v/>
      </c>
      <c r="AB41" s="59" t="str">
        <f ca="1">_xll.DBRW($K$20,pDimension,$H41,AB$24,AB$40)</f>
        <v/>
      </c>
      <c r="AC41" s="76" t="str">
        <f ca="1">_xll.DBRW($K$20,pDimension,$H41,AC$24,AC$40)</f>
        <v/>
      </c>
      <c r="AD41" s="68" t="str">
        <f ca="1">_xll.DBRW($K$20,pDimension,$H41,AD$24,AD$40)</f>
        <v/>
      </c>
    </row>
  </sheetData>
  <mergeCells count="8">
    <mergeCell ref="S39:V39"/>
    <mergeCell ref="W39:Z39"/>
    <mergeCell ref="AA39:AD39"/>
    <mergeCell ref="E9:E18"/>
    <mergeCell ref="H9:H17"/>
    <mergeCell ref="H26:R28"/>
    <mergeCell ref="K39:N39"/>
    <mergeCell ref="O39:R39"/>
  </mergeCells>
  <conditionalFormatting sqref="J34">
    <cfRule type="expression" dxfId="3" priority="95">
      <formula>$J$32=$H$22</formula>
    </cfRule>
  </conditionalFormatting>
  <conditionalFormatting sqref="J33">
    <cfRule type="expression" dxfId="2" priority="94">
      <formula>$J$32=$H$21</formula>
    </cfRule>
  </conditionalFormatting>
  <conditionalFormatting sqref="J35">
    <cfRule type="expression" dxfId="1" priority="93">
      <formula>$J$32=$H$22</formula>
    </cfRule>
  </conditionalFormatting>
  <conditionalFormatting sqref="H2:J7 H41:J41">
    <cfRule type="expression" dxfId="0" priority="92">
      <formula>$E2=0</formula>
    </cfRule>
  </conditionalFormatting>
  <dataValidations count="3">
    <dataValidation type="list" allowBlank="1" showInputMessage="1" showErrorMessage="1" sqref="J32">
      <formula1>ListFilter</formula1>
    </dataValidation>
    <dataValidation type="list" allowBlank="1" showInputMessage="1" showErrorMessage="1" sqref="J36">
      <formula1>$A$1:$A$8</formula1>
    </dataValidation>
    <dataValidation type="list" allowBlank="1" showInputMessage="1" showErrorMessage="1" sqref="J35">
      <formula1>$L$16:$L$19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2" r:id="rId4" name="TIButton5">
          <controlPr defaultSize="0" print="0" autoLine="0" autoPict="0" r:id="rId5">
            <anchor moveWithCells="1">
              <from>
                <xdr:col>14</xdr:col>
                <xdr:colOff>0</xdr:colOff>
                <xdr:row>32</xdr:row>
                <xdr:rowOff>0</xdr:rowOff>
              </from>
              <to>
                <xdr:col>15</xdr:col>
                <xdr:colOff>1257300</xdr:colOff>
                <xdr:row>33</xdr:row>
                <xdr:rowOff>68580</xdr:rowOff>
              </to>
            </anchor>
          </controlPr>
        </control>
      </mc:Choice>
      <mc:Fallback>
        <control shapeId="1112" r:id="rId4" name="TIButton5"/>
      </mc:Fallback>
    </mc:AlternateContent>
    <mc:AlternateContent xmlns:mc="http://schemas.openxmlformats.org/markup-compatibility/2006">
      <mc:Choice Requires="x14">
        <control shapeId="1111" r:id="rId6" name="TIButton4">
          <controlPr defaultSize="0" print="0" autoLine="0" autoPict="0" r:id="rId7">
            <anchor moveWithCells="1">
              <from>
                <xdr:col>14</xdr:col>
                <xdr:colOff>0</xdr:colOff>
                <xdr:row>29</xdr:row>
                <xdr:rowOff>0</xdr:rowOff>
              </from>
              <to>
                <xdr:col>15</xdr:col>
                <xdr:colOff>1257300</xdr:colOff>
                <xdr:row>30</xdr:row>
                <xdr:rowOff>68580</xdr:rowOff>
              </to>
            </anchor>
          </controlPr>
        </control>
      </mc:Choice>
      <mc:Fallback>
        <control shapeId="1111" r:id="rId6" name="TIButton4"/>
      </mc:Fallback>
    </mc:AlternateContent>
    <mc:AlternateContent xmlns:mc="http://schemas.openxmlformats.org/markup-compatibility/2006">
      <mc:Choice Requires="x14">
        <control shapeId="1032" r:id="rId8" name="TIButton1">
          <controlPr defaultSize="0" print="0" autoLine="0" autoPict="0" r:id="rId9">
            <anchor moveWithCells="1">
              <from>
                <xdr:col>10</xdr:col>
                <xdr:colOff>289560</xdr:colOff>
                <xdr:row>35</xdr:row>
                <xdr:rowOff>160020</xdr:rowOff>
              </from>
              <to>
                <xdr:col>10</xdr:col>
                <xdr:colOff>1242060</xdr:colOff>
                <xdr:row>37</xdr:row>
                <xdr:rowOff>45720</xdr:rowOff>
              </to>
            </anchor>
          </controlPr>
        </control>
      </mc:Choice>
      <mc:Fallback>
        <control shapeId="1032" r:id="rId8" name="TIButton1"/>
      </mc:Fallback>
    </mc:AlternateContent>
    <mc:AlternateContent xmlns:mc="http://schemas.openxmlformats.org/markup-compatibility/2006">
      <mc:Choice Requires="x14">
        <control shapeId="1037" r:id="rId10" name="TIButton2">
          <controlPr defaultSize="0" print="0" autoLine="0" autoPict="0" r:id="rId11">
            <anchor moveWithCells="1">
              <from>
                <xdr:col>10</xdr:col>
                <xdr:colOff>289560</xdr:colOff>
                <xdr:row>28</xdr:row>
                <xdr:rowOff>152400</xdr:rowOff>
              </from>
              <to>
                <xdr:col>10</xdr:col>
                <xdr:colOff>1242060</xdr:colOff>
                <xdr:row>30</xdr:row>
                <xdr:rowOff>38100</xdr:rowOff>
              </to>
            </anchor>
          </controlPr>
        </control>
      </mc:Choice>
      <mc:Fallback>
        <control shapeId="1037" r:id="rId10" name="TIButton2"/>
      </mc:Fallback>
    </mc:AlternateContent>
    <mc:AlternateContent xmlns:mc="http://schemas.openxmlformats.org/markup-compatibility/2006">
      <mc:Choice Requires="x14">
        <control shapeId="1039" r:id="rId12" name="TIButton3">
          <controlPr defaultSize="0" print="0" autoLine="0" autoPict="0" r:id="rId13">
            <anchor moveWithCells="1">
              <from>
                <xdr:col>10</xdr:col>
                <xdr:colOff>289560</xdr:colOff>
                <xdr:row>31</xdr:row>
                <xdr:rowOff>144780</xdr:rowOff>
              </from>
              <to>
                <xdr:col>10</xdr:col>
                <xdr:colOff>1242060</xdr:colOff>
                <xdr:row>33</xdr:row>
                <xdr:rowOff>30480</xdr:rowOff>
              </to>
            </anchor>
          </controlPr>
        </control>
      </mc:Choice>
      <mc:Fallback>
        <control shapeId="1039" r:id="rId12" name="TI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69"/>
  <sheetViews>
    <sheetView workbookViewId="0"/>
  </sheetViews>
  <sheetFormatPr defaultRowHeight="14.4"/>
  <sheetData>
    <row r="1" spans="1:1">
      <c r="A1" t="s">
        <v>22</v>
      </c>
    </row>
    <row r="2" spans="1:1">
      <c r="A2" t="s">
        <v>104</v>
      </c>
    </row>
    <row r="3" spans="1:1">
      <c r="A3" t="s">
        <v>105</v>
      </c>
    </row>
    <row r="4" spans="1:1">
      <c r="A4" t="s">
        <v>106</v>
      </c>
    </row>
    <row r="5" spans="1:1">
      <c r="A5" t="s">
        <v>107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108</v>
      </c>
    </row>
    <row r="18" spans="1:1">
      <c r="A18" t="s">
        <v>25</v>
      </c>
    </row>
    <row r="19" spans="1:1">
      <c r="A19" t="s">
        <v>48</v>
      </c>
    </row>
    <row r="20" spans="1:1">
      <c r="A20" t="s">
        <v>109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110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19</v>
      </c>
    </row>
    <row r="44" spans="1:1">
      <c r="A44" t="s">
        <v>70</v>
      </c>
    </row>
    <row r="45" spans="1:1">
      <c r="A45" t="s">
        <v>71</v>
      </c>
    </row>
    <row r="46" spans="1:1">
      <c r="A46" t="s">
        <v>72</v>
      </c>
    </row>
    <row r="47" spans="1:1">
      <c r="A47" t="s">
        <v>73</v>
      </c>
    </row>
    <row r="48" spans="1:1">
      <c r="A48" t="s">
        <v>74</v>
      </c>
    </row>
    <row r="49" spans="1:1">
      <c r="A49" t="s">
        <v>75</v>
      </c>
    </row>
    <row r="50" spans="1:1">
      <c r="A50" t="s">
        <v>76</v>
      </c>
    </row>
    <row r="51" spans="1:1">
      <c r="A51" t="s">
        <v>77</v>
      </c>
    </row>
    <row r="52" spans="1:1">
      <c r="A52" t="s">
        <v>78</v>
      </c>
    </row>
    <row r="53" spans="1:1">
      <c r="A53" t="s">
        <v>79</v>
      </c>
    </row>
    <row r="54" spans="1:1">
      <c r="A54" t="s">
        <v>111</v>
      </c>
    </row>
    <row r="55" spans="1:1">
      <c r="A55" t="s">
        <v>80</v>
      </c>
    </row>
    <row r="56" spans="1:1">
      <c r="A56" t="s">
        <v>81</v>
      </c>
    </row>
    <row r="57" spans="1:1">
      <c r="A57" t="s">
        <v>82</v>
      </c>
    </row>
    <row r="58" spans="1:1">
      <c r="A58" t="s">
        <v>83</v>
      </c>
    </row>
    <row r="59" spans="1:1">
      <c r="A59" t="s">
        <v>84</v>
      </c>
    </row>
    <row r="60" spans="1:1">
      <c r="A60" t="s">
        <v>85</v>
      </c>
    </row>
    <row r="61" spans="1:1">
      <c r="A61" t="s">
        <v>86</v>
      </c>
    </row>
    <row r="62" spans="1:1">
      <c r="A62" t="s">
        <v>87</v>
      </c>
    </row>
    <row r="63" spans="1:1">
      <c r="A63" t="s">
        <v>88</v>
      </c>
    </row>
    <row r="64" spans="1:1">
      <c r="A64" t="s">
        <v>89</v>
      </c>
    </row>
    <row r="65" spans="1:1">
      <c r="A65" t="s">
        <v>90</v>
      </c>
    </row>
    <row r="66" spans="1:1">
      <c r="A66" t="s">
        <v>91</v>
      </c>
    </row>
    <row r="67" spans="1:1">
      <c r="A67" t="s">
        <v>92</v>
      </c>
    </row>
    <row r="68" spans="1:1">
      <c r="A68" t="s">
        <v>93</v>
      </c>
    </row>
    <row r="69" spans="1:1">
      <c r="A6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Start</vt:lpstr>
      <vt:lpstr>{PL}PickLst</vt:lpstr>
      <vt:lpstr>CubeNavTracker</vt:lpstr>
      <vt:lpstr>CubeUsrTracker</vt:lpstr>
      <vt:lpstr>LastPageID</vt:lpstr>
      <vt:lpstr>ListFilter</vt:lpstr>
      <vt:lpstr>MenuS</vt:lpstr>
      <vt:lpstr>MenuW</vt:lpstr>
      <vt:lpstr>pCube1</vt:lpstr>
      <vt:lpstr>pCubeAttribute</vt:lpstr>
      <vt:lpstr>pDim</vt:lpstr>
      <vt:lpstr>pDimension</vt:lpstr>
      <vt:lpstr>pHier</vt:lpstr>
      <vt:lpstr>pParamArray</vt:lpstr>
      <vt:lpstr>pParamArray2</vt:lpstr>
      <vt:lpstr>pProcSetup</vt:lpstr>
      <vt:lpstr>pProcUpdate</vt:lpstr>
      <vt:lpstr>pServer</vt:lpstr>
      <vt:lpstr>ReportAppID</vt:lpstr>
      <vt:lpstr>ReportAppMenu</vt:lpstr>
      <vt:lpstr>Start!TM1RPTDATARNG0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swiltshire</cp:lastModifiedBy>
  <dcterms:created xsi:type="dcterms:W3CDTF">2015-05-05T06:52:57Z</dcterms:created>
  <dcterms:modified xsi:type="dcterms:W3CDTF">2018-09-12T10:56:17Z</dcterms:modified>
  <cp:category>Applications\Apliqode\2 Housekeeping\Attribute Maintenance</cp:category>
</cp:coreProperties>
</file>