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drawings/drawing3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1720" windowHeight="11955"/>
  </bookViews>
  <sheets>
    <sheet name="Start" sheetId="2" r:id="rId1"/>
    <sheet name="{PL}PickLst" sheetId="4" state="hidden" r:id="rId2"/>
    <sheet name="Set Defaults" sheetId="12" r:id="rId3"/>
    <sheet name="Checks" sheetId="9" r:id="rId4"/>
    <sheet name="Comparisons" sheetId="10" r:id="rId5"/>
    <sheet name="Extended" sheetId="11" r:id="rId6"/>
  </sheets>
  <definedNames>
    <definedName name="CubeAppLog">Start!$B$5</definedName>
    <definedName name="CubeGoBack">Start!$E$3</definedName>
    <definedName name="HomeID">Start!$E$5</definedName>
    <definedName name="MenuID">Start!$E$2</definedName>
    <definedName name="pCubeToStatic">Start!$E$23</definedName>
    <definedName name="pDelim2">Start!$N$10</definedName>
    <definedName name="pFilterpProcSaveStatic">Start!$L$10</definedName>
    <definedName name="pProcSaveAlias">Start!$Q$11</definedName>
    <definedName name="pProcSaveStatic">Start!$L$11</definedName>
    <definedName name="pServer">Start!$C$11</definedName>
    <definedName name="pUserID">Start!$E$11</definedName>
    <definedName name="ReportID">Start!$E$1</definedName>
    <definedName name="TM1REBUILDOPTION">0</definedName>
    <definedName name="TM1RPTDATARNGCOMPSbyS1" localSheetId="4">Comparisons!$23:$31</definedName>
    <definedName name="TM1RPTDATARNGDIMCHK1" localSheetId="2">'Set Defaults'!$20:$37</definedName>
    <definedName name="TM1RPTDATARNGEXTCHK1" localSheetId="5">Extended!$21:$24</definedName>
    <definedName name="TM1RPTDATARNGSETUPCHECK1" localSheetId="3">Checks!$31:$38</definedName>
    <definedName name="TM1RPTFMTIDCOL" localSheetId="3">Checks!$A$1:$A$8</definedName>
    <definedName name="TM1RPTFMTIDCOL" localSheetId="4">Comparisons!$A$1:$A$8</definedName>
    <definedName name="TM1RPTFMTIDCOL" localSheetId="5">Extended!$A$1:$A$8</definedName>
    <definedName name="TM1RPTFMTIDCOL" localSheetId="2">'Set Defaults'!$A$1:$A$8</definedName>
    <definedName name="TM1RPTFMTRNG" localSheetId="3">Checks!$C$1:$I$8</definedName>
    <definedName name="TM1RPTFMTRNG" localSheetId="4">Comparisons!$D$1:$F$8</definedName>
    <definedName name="TM1RPTFMTRNG" localSheetId="5">Extended!$D$1:$K$8</definedName>
    <definedName name="TM1RPTFMTRNG" localSheetId="2">'Set Defaults'!$D$1:$G$8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A24" i="11" l="1"/>
  <c r="A23" i="11"/>
  <c r="A22" i="11"/>
  <c r="B9" i="11"/>
  <c r="J19" i="11"/>
  <c r="K19" i="11"/>
  <c r="F16" i="11"/>
  <c r="F15" i="11"/>
  <c r="K24" i="11"/>
  <c r="J24" i="11"/>
  <c r="H19" i="11"/>
  <c r="I19" i="11"/>
  <c r="I24" i="11"/>
  <c r="H24" i="11"/>
  <c r="F19" i="11"/>
  <c r="G19" i="11"/>
  <c r="G24" i="11"/>
  <c r="F24" i="11"/>
  <c r="E24" i="11"/>
  <c r="K23" i="11"/>
  <c r="J23" i="11"/>
  <c r="I23" i="11"/>
  <c r="H23" i="11"/>
  <c r="G23" i="11"/>
  <c r="F23" i="11"/>
  <c r="E23" i="11"/>
  <c r="K22" i="11"/>
  <c r="J22" i="11"/>
  <c r="I22" i="11"/>
  <c r="H22" i="11"/>
  <c r="G22" i="11"/>
  <c r="F22" i="11"/>
  <c r="E22" i="11"/>
  <c r="B9" i="10"/>
  <c r="C25" i="9"/>
  <c r="B9" i="12"/>
  <c r="E5" i="2"/>
  <c r="C1" i="2"/>
  <c r="C11" i="2"/>
  <c r="A31" i="10"/>
  <c r="A30" i="10"/>
  <c r="A29" i="10"/>
  <c r="A28" i="10"/>
  <c r="A27" i="10"/>
  <c r="A26" i="10"/>
  <c r="A25" i="10"/>
  <c r="A24" i="10"/>
  <c r="E9" i="10"/>
  <c r="E17" i="10"/>
  <c r="F18" i="10"/>
  <c r="F21" i="10"/>
  <c r="F31" i="10"/>
  <c r="E18" i="10"/>
  <c r="E2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A38" i="9"/>
  <c r="A37" i="9"/>
  <c r="A36" i="9"/>
  <c r="A35" i="9"/>
  <c r="A34" i="9"/>
  <c r="A33" i="9"/>
  <c r="A32" i="9"/>
  <c r="E18" i="9"/>
  <c r="E27" i="9"/>
  <c r="H38" i="9"/>
  <c r="G38" i="9"/>
  <c r="F38" i="9"/>
  <c r="E38" i="9"/>
  <c r="H37" i="9"/>
  <c r="G37" i="9"/>
  <c r="F37" i="9"/>
  <c r="E37" i="9"/>
  <c r="H36" i="9"/>
  <c r="G36" i="9"/>
  <c r="F36" i="9"/>
  <c r="E36" i="9"/>
  <c r="H35" i="9"/>
  <c r="G35" i="9"/>
  <c r="F35" i="9"/>
  <c r="E35" i="9"/>
  <c r="H34" i="9"/>
  <c r="G34" i="9"/>
  <c r="F34" i="9"/>
  <c r="E34" i="9"/>
  <c r="H33" i="9"/>
  <c r="G33" i="9"/>
  <c r="F33" i="9"/>
  <c r="E33" i="9"/>
  <c r="H32" i="9"/>
  <c r="G32" i="9"/>
  <c r="F32" i="9"/>
  <c r="E32" i="9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D31" i="9"/>
  <c r="E31" i="9"/>
  <c r="D23" i="10"/>
  <c r="E23" i="10"/>
  <c r="E36" i="10"/>
  <c r="F36" i="10"/>
  <c r="G36" i="10"/>
  <c r="E23" i="2"/>
  <c r="L10" i="2"/>
  <c r="E11" i="2"/>
  <c r="D21" i="11"/>
  <c r="G42" i="9"/>
  <c r="D26" i="9"/>
  <c r="E10" i="9"/>
  <c r="D20" i="12"/>
  <c r="G4" i="2"/>
  <c r="B11" i="11"/>
  <c r="B12" i="11"/>
  <c r="B13" i="11"/>
  <c r="B14" i="11"/>
  <c r="B15" i="11"/>
  <c r="K21" i="11"/>
  <c r="J21" i="11"/>
  <c r="I21" i="11"/>
  <c r="H21" i="11"/>
  <c r="G21" i="11"/>
  <c r="F21" i="11"/>
  <c r="J18" i="11"/>
  <c r="H18" i="11"/>
  <c r="F18" i="11"/>
  <c r="I35" i="10"/>
  <c r="E19" i="10"/>
  <c r="B11" i="10"/>
  <c r="B12" i="10"/>
  <c r="B13" i="10"/>
  <c r="B14" i="10"/>
  <c r="B15" i="10"/>
  <c r="C2" i="2"/>
  <c r="C3" i="2"/>
  <c r="B10" i="9"/>
  <c r="B11" i="9"/>
  <c r="B12" i="9"/>
  <c r="B13" i="9"/>
  <c r="B14" i="9"/>
  <c r="G31" i="9"/>
  <c r="F31" i="9"/>
  <c r="E23" i="9"/>
  <c r="E22" i="9"/>
  <c r="E21" i="9"/>
  <c r="J3" i="12"/>
  <c r="J4" i="12"/>
  <c r="J5" i="12"/>
  <c r="J6" i="12"/>
  <c r="J7" i="12"/>
  <c r="E20" i="12"/>
  <c r="C6" i="2"/>
  <c r="C7" i="2"/>
  <c r="C8" i="2"/>
  <c r="C9" i="2"/>
  <c r="C10" i="2"/>
  <c r="E7" i="2"/>
  <c r="E8" i="2"/>
  <c r="G5" i="2"/>
  <c r="G8" i="2"/>
  <c r="G7" i="2"/>
  <c r="E21" i="11"/>
  <c r="D36" i="10"/>
  <c r="F35" i="10"/>
  <c r="G35" i="10"/>
  <c r="E35" i="10"/>
  <c r="G34" i="10"/>
  <c r="F19" i="10"/>
  <c r="H11" i="2"/>
  <c r="A21" i="11"/>
  <c r="A5" i="11"/>
  <c r="A4" i="11"/>
  <c r="A3" i="11"/>
  <c r="A2" i="11"/>
  <c r="F20" i="12"/>
  <c r="G20" i="12"/>
  <c r="A20" i="12"/>
  <c r="A5" i="12"/>
  <c r="A4" i="12"/>
  <c r="A3" i="12"/>
  <c r="A2" i="12"/>
  <c r="F23" i="10"/>
  <c r="A23" i="10"/>
  <c r="A5" i="10"/>
  <c r="A4" i="10"/>
  <c r="A3" i="10"/>
  <c r="A2" i="10"/>
  <c r="H31" i="9"/>
  <c r="A31" i="9"/>
  <c r="A5" i="9"/>
  <c r="A4" i="9"/>
  <c r="A3" i="9"/>
  <c r="A2" i="9"/>
</calcChain>
</file>

<file path=xl/sharedStrings.xml><?xml version="1.0" encoding="utf-8"?>
<sst xmlns="http://schemas.openxmlformats.org/spreadsheetml/2006/main" count="937" uniqueCount="810">
  <si>
    <t>D</t>
  </si>
  <si>
    <t>N</t>
  </si>
  <si>
    <t>[Begin Format Range]</t>
  </si>
  <si>
    <t>[End Format Range]</t>
  </si>
  <si>
    <t>&gt;&gt;</t>
  </si>
  <si>
    <t>Home</t>
  </si>
  <si>
    <t>Dimension</t>
  </si>
  <si>
    <t>CUBE:</t>
  </si>
  <si>
    <t>Enter or Update Data</t>
  </si>
  <si>
    <t>Checks</t>
  </si>
  <si>
    <t>Comparisons</t>
  </si>
  <si>
    <t>Extended Report</t>
  </si>
  <si>
    <t>Process: Save checks as static values</t>
  </si>
  <si>
    <t>Process: Save descriptions as aliases</t>
  </si>
  <si>
    <t>Set Defaults</t>
  </si>
  <si>
    <t>Reference</t>
  </si>
  <si>
    <t>Long Description</t>
  </si>
  <si>
    <t>pServer</t>
  </si>
  <si>
    <t>SMART Object Exclusion Create</t>
  </si>
  <si>
    <t>SMART Object Exclusions</t>
  </si>
  <si>
    <t>SMART Object Permission Create</t>
  </si>
  <si>
    <t>SMART Object Permission Filter</t>
  </si>
  <si>
    <t>SMART Object Permission Paging</t>
  </si>
  <si>
    <t>SMART Object Permission Paging Summary</t>
  </si>
  <si>
    <t>SMART Object Permissions</t>
  </si>
  <si>
    <t>SMART Satellite Params</t>
  </si>
  <si>
    <t>SMART Server Clients</t>
  </si>
  <si>
    <t>SMART Server Create</t>
  </si>
  <si>
    <t>SMART Server Groups</t>
  </si>
  <si>
    <t>SMART Servers</t>
  </si>
  <si>
    <t>SMART Synchronisation</t>
  </si>
  <si>
    <t>SMART Websheet Control</t>
  </si>
  <si>
    <t>SYS BAS CAT Report Cube Use Calc</t>
  </si>
  <si>
    <t>SYS Client Application Permissions</t>
  </si>
  <si>
    <t>SYS Client Chore Permissions</t>
  </si>
  <si>
    <t>SYS Client Cube Permissions</t>
  </si>
  <si>
    <t>SYS Client Dimension Permissions</t>
  </si>
  <si>
    <t>SYS Client Element Permissions</t>
  </si>
  <si>
    <t>SYS Client Process Permissions</t>
  </si>
  <si>
    <t>SYS Cube Dependency</t>
  </si>
  <si>
    <t>SYS Cube Logging</t>
  </si>
  <si>
    <t>SYS Currency xR Year-Month LU</t>
  </si>
  <si>
    <t>SYS Currency xR Year-Week LU</t>
  </si>
  <si>
    <t>SYS Datasources</t>
  </si>
  <si>
    <t>SYS Dimension Attributes</t>
  </si>
  <si>
    <t>SYS Dimension Properties</t>
  </si>
  <si>
    <t>SYS Dimension Use</t>
  </si>
  <si>
    <t>SYS Hierarchies Use</t>
  </si>
  <si>
    <t>SYS Process Info</t>
  </si>
  <si>
    <t>SYS Process Logging</t>
  </si>
  <si>
    <t>SYS Process Parallelization Config</t>
  </si>
  <si>
    <t>SYS SCM Sales Order Backlog Check</t>
  </si>
  <si>
    <t>SYS Server Log Chore Info</t>
  </si>
  <si>
    <t>SYS Server Log Process Info</t>
  </si>
  <si>
    <t>SYS Settings</t>
  </si>
  <si>
    <t>SYS User Last Active</t>
  </si>
  <si>
    <t>SYS User Login Activity</t>
  </si>
  <si>
    <t>T Day in Year Periods</t>
  </si>
  <si>
    <t>T Month Periods</t>
  </si>
  <si>
    <t>T Quarter Periods</t>
  </si>
  <si>
    <t>T Relative Time</t>
  </si>
  <si>
    <t>TRM Cashflow</t>
  </si>
  <si>
    <t>TRM Cash Opening Balance</t>
  </si>
  <si>
    <t>TRM Control</t>
  </si>
  <si>
    <t>TRM Expense Planning</t>
  </si>
  <si>
    <t>TRM Expense Planning Control</t>
  </si>
  <si>
    <t>TRM Financing</t>
  </si>
  <si>
    <t>TRM Financing Source Attributes</t>
  </si>
  <si>
    <t>TRM Financing Transactions</t>
  </si>
  <si>
    <t>TRM Purchase Orders Detail</t>
  </si>
  <si>
    <t>TRM Purchase Orders Tax Detail</t>
  </si>
  <si>
    <t>TRM Sales Orders Detail</t>
  </si>
  <si>
    <t>TRM Sales Orders Tax Detail</t>
  </si>
  <si>
    <t>TRM Tax Control</t>
  </si>
  <si>
    <t>TRM Tax Percentages</t>
  </si>
  <si>
    <t>TRM Transaction Entry</t>
  </si>
  <si>
    <t>T Week in Year Periods</t>
  </si>
  <si>
    <t>T Year-Day</t>
  </si>
  <si>
    <t>T Year-Month</t>
  </si>
  <si>
    <t>T Year-Month-Day</t>
  </si>
  <si>
    <t>T Year-Month-Week</t>
  </si>
  <si>
    <t>T Year-Month Periods</t>
  </si>
  <si>
    <t>T Year-Quarter</t>
  </si>
  <si>
    <t>T Year-Week</t>
  </si>
  <si>
    <t>T Year-Week Periods</t>
  </si>
  <si>
    <t>ViewShare</t>
  </si>
  <si>
    <t>z27DimSource</t>
  </si>
  <si>
    <t>}ApplicationSecurity</t>
  </si>
  <si>
    <t>}Capabilities</t>
  </si>
  <si>
    <t>}CellAnnotations_BAS Application Server Params</t>
  </si>
  <si>
    <t>}CellAnnotations_BAS SemiDynamic Subset Control</t>
  </si>
  <si>
    <t>}CellAnnotations_CRM Control</t>
  </si>
  <si>
    <t>}CellSecurity_BAS RPT Client Control</t>
  </si>
  <si>
    <t>}CellSecurity_BAS SemiDynamic Subset Control</t>
  </si>
  <si>
    <t>}CellSecurity_BAS Static Subset Control</t>
  </si>
  <si>
    <t>}CellSecurity_BAS Static Subset Item Control</t>
  </si>
  <si>
    <t>}CellSecurity_CRM Commission Payment</t>
  </si>
  <si>
    <t>}CellSecurity_CRM Commission Planning Process Control</t>
  </si>
  <si>
    <t>}CellSecurity_FIN CON Historic Input</t>
  </si>
  <si>
    <t>}CellSecurity_FIN CUST Japan KPI Entry</t>
  </si>
  <si>
    <t>}CellSecurity_FIN Group General Ledger</t>
  </si>
  <si>
    <t>}CellSecurity_FIN Group General Ledger Entry</t>
  </si>
  <si>
    <t>}CellSecurity_FIN KPI</t>
  </si>
  <si>
    <t>}CellSecurity_FIN Sales Profitability</t>
  </si>
  <si>
    <t>}ChoreSecurity</t>
  </si>
  <si>
    <t>}ClientCAMAssociatedGroups</t>
  </si>
  <si>
    <t>}ClientGroups</t>
  </si>
  <si>
    <t>}ClientProperties</t>
  </si>
  <si>
    <t>}ClientSettings</t>
  </si>
  <si>
    <t>}CubeAttributes</t>
  </si>
  <si>
    <t>}CubeCaptions</t>
  </si>
  <si>
    <t>}CubeDrill_BAS Application Server Params</t>
  </si>
  <si>
    <t>}CubeDrill_BAS Currency xR</t>
  </si>
  <si>
    <t>}CubeDrill_BAS SemiDynamic Subset Control</t>
  </si>
  <si>
    <t>}CubeDrill_CRM Control</t>
  </si>
  <si>
    <t>}CubeDrill_FIN AP Analysis</t>
  </si>
  <si>
    <t>}CubeDrill_FIN Group General Ledger</t>
  </si>
  <si>
    <t>}CubeDrill_FIN Project Accounting</t>
  </si>
  <si>
    <t>}CubeDrill_FIN Sales Profitability</t>
  </si>
  <si>
    <t>}CubeDrill_SCM Inventory Balance Detail</t>
  </si>
  <si>
    <t>}CubeDrill_SCM Inventory Balance Summary</t>
  </si>
  <si>
    <t>}CubeDrill_SCM SOP Analysis</t>
  </si>
  <si>
    <t>}CubeDrill_SCM SOP Planning</t>
  </si>
  <si>
    <t>}CubeProperties</t>
  </si>
  <si>
    <t>}CubeSecurity</t>
  </si>
  <si>
    <t>}CubeSecurityProperties</t>
  </si>
  <si>
    <t>}DimensionAttributes</t>
  </si>
  <si>
    <t>}DimensionCaptions</t>
  </si>
  <si>
    <t>}DimensionProperties</t>
  </si>
  <si>
    <t>}DimensionSecurity</t>
  </si>
  <si>
    <t>}ElementAttributes_BAS apliqoC3 Modules</t>
  </si>
  <si>
    <t>}ElementAttributes_BAS Application Entry</t>
  </si>
  <si>
    <t>}ElementAttributes_BAS Application Entry Control M</t>
  </si>
  <si>
    <t>}ElementAttributes_BAS CAT Cube  Update_M</t>
  </si>
  <si>
    <t>}ElementAttributes_BAS Cat Report Cube Use_M</t>
  </si>
  <si>
    <t>}ElementAttributes_BAS CAT SQL DB Update_M</t>
  </si>
  <si>
    <t>}ElementAttributes_BAS Cell Annotation M</t>
  </si>
  <si>
    <t>}ElementAttributes_BAS Client Control M</t>
  </si>
  <si>
    <t>}ElementAttributes_BAS Cube View</t>
  </si>
  <si>
    <t>}ElementAttributes_BAS Currency</t>
  </si>
  <si>
    <t>}ElementAttributes_BAS Currency Type</t>
  </si>
  <si>
    <t>}ElementAttributes_BAS Currency Version</t>
  </si>
  <si>
    <t>}ElementAttributes_BAS Currency xR From</t>
  </si>
  <si>
    <t>}ElementAttributes_BAS Currency xR To</t>
  </si>
  <si>
    <t>}ElementAttributes_BAS Dimension Attributes Maintenance Filter Data M</t>
  </si>
  <si>
    <t>}ElementAttributes_BAS Forecast Method</t>
  </si>
  <si>
    <t>}ElementAttributes_BAS Hierarchy M</t>
  </si>
  <si>
    <t>}ElementAttributes_BAS ISO Country Code</t>
  </si>
  <si>
    <t>}ElementAttributes_BAS ISO Currency Code</t>
  </si>
  <si>
    <t>}ElementAttributes_BAS ISO Language Code</t>
  </si>
  <si>
    <t>}ElementAttributes_BAS Item Index</t>
  </si>
  <si>
    <t>}ElementAttributes_BAS Language Control M</t>
  </si>
  <si>
    <t>}ElementAttributes_BAS Measure Type</t>
  </si>
  <si>
    <t>}ElementAttributes_BAS Menu Client</t>
  </si>
  <si>
    <t>}ElementAttributes_BAS Menu M</t>
  </si>
  <si>
    <t>}ElementAttributes_BAS Pricing Method</t>
  </si>
  <si>
    <t>}ElementAttributes_BAS REC Automated Checks M</t>
  </si>
  <si>
    <t>}ElementAttributes_BAS REC Check</t>
  </si>
  <si>
    <t>}ElementAttributes_BAS Rounding Unit</t>
  </si>
  <si>
    <t>}ElementAttributes_BAS RPT Component</t>
  </si>
  <si>
    <t>}ElementAttributes_BAS RPT Tab</t>
  </si>
  <si>
    <t>}ElementAttributes_BAS Scale</t>
  </si>
  <si>
    <t>}ElementAttributes_BAS Seasonality Profile</t>
  </si>
  <si>
    <t>}ElementAttributes_BAS Seasonality Profiles M</t>
  </si>
  <si>
    <t>}ElementAttributes_BAS SemiDynamic Subset Control M</t>
  </si>
  <si>
    <t>}ElementAttributes_BAS Server Params</t>
  </si>
  <si>
    <t>}ElementAttributes_BAS Static Subset Control M</t>
  </si>
  <si>
    <t>}ElementAttributes_BAS Static Subset Item Control M</t>
  </si>
  <si>
    <t>}ElementAttributes_BAS Text</t>
  </si>
  <si>
    <t>}ElementAttributes_BAS Time M</t>
  </si>
  <si>
    <t>}ElementAttributes_BAS Transaction Currency</t>
  </si>
  <si>
    <t>}ElementAttributes_BAS Update Frequency</t>
  </si>
  <si>
    <t>}ElementAttributes_CRM Account</t>
  </si>
  <si>
    <t>}ElementAttributes_CRM Campaign</t>
  </si>
  <si>
    <t>}ElementAttributes_CRM Commission Param Entry M</t>
  </si>
  <si>
    <t>}ElementAttributes_CRM Commission Payment M</t>
  </si>
  <si>
    <t>}ElementAttributes_CRM Commission Planning Process Control M</t>
  </si>
  <si>
    <t>}ElementAttributes_CRM Commission Planning Version Control M</t>
  </si>
  <si>
    <t>}ElementAttributes_CRM Commission Recipient</t>
  </si>
  <si>
    <t>}ElementAttributes_CRM Commission Recipient Attributes M</t>
  </si>
  <si>
    <t>}ElementAttributes_CRM Commission Recipient REP</t>
  </si>
  <si>
    <t>}ElementAttributes_CRM Commission Recipient RSM</t>
  </si>
  <si>
    <t>}ElementAttributes_CRM Company</t>
  </si>
  <si>
    <t>}ElementAttributes_CRM Customer Analysis M</t>
  </si>
  <si>
    <t>}ElementAttributes_CRM Customer Class</t>
  </si>
  <si>
    <t>}ElementAttributes_CRM Customer Group</t>
  </si>
  <si>
    <t>}ElementAttributes_CRM Customer Profile</t>
  </si>
  <si>
    <t>}ElementAttributes_CRM Division</t>
  </si>
  <si>
    <t>}ElementAttributes_CRM Industry</t>
  </si>
  <si>
    <t>}ElementAttributes_CRM Lead</t>
  </si>
  <si>
    <t>}ElementAttributes_CRM Lead Status</t>
  </si>
  <si>
    <t>}ElementAttributes_CRM Opportunity</t>
  </si>
  <si>
    <t>}ElementAttributes_CRM Opportunity Analysis M</t>
  </si>
  <si>
    <t>}ElementAttributes_CRM Opportunity Stage</t>
  </si>
  <si>
    <t>}ElementAttributes_CRM Partner</t>
  </si>
  <si>
    <t>}ElementAttributes_CRM Pricebook</t>
  </si>
  <si>
    <t>}ElementAttributes_CRM Product</t>
  </si>
  <si>
    <t>}ElementAttributes_CRM Role</t>
  </si>
  <si>
    <t>}ElementAttributes_CRM Sales Channel</t>
  </si>
  <si>
    <t>}ElementAttributes_CRM Sales Office</t>
  </si>
  <si>
    <t>}ElementAttributes_CRM User</t>
  </si>
  <si>
    <t>}ElementAttributes_CRM Version</t>
  </si>
  <si>
    <t>}ElementAttributes_FIN Activity</t>
  </si>
  <si>
    <t>}ElementAttributes_FIN AP Analysis M</t>
  </si>
  <si>
    <t>}ElementAttributes_FIN AP Current Position M</t>
  </si>
  <si>
    <t>}ElementAttributes_FIN AP Current Position V</t>
  </si>
  <si>
    <t>}ElementAttributes_FIN AR Analysis M</t>
  </si>
  <si>
    <t>}ElementAttributes_FIN AR Current Position M</t>
  </si>
  <si>
    <t>}ElementAttributes_FIN AR Current Position V</t>
  </si>
  <si>
    <t>}ElementAttributes_FIN Balance Sheet Planning Control Param</t>
  </si>
  <si>
    <t>}ElementAttributes_FIN Balance Sheet Planning Drivers M</t>
  </si>
  <si>
    <t>}ElementAttributes_FIN Balance Sheet Planning M</t>
  </si>
  <si>
    <t>}ElementAttributes_FIN Business Area</t>
  </si>
  <si>
    <t>}ElementAttributes_FIN Chart of Account</t>
  </si>
  <si>
    <t>}ElementAttributes_FIN Chart Of Account Attributes M</t>
  </si>
  <si>
    <t>}ElementAttributes_FIN Chart of Account Hierarchy</t>
  </si>
  <si>
    <t>}ElementAttributes_FIN Company</t>
  </si>
  <si>
    <t>}ElementAttributes_FIN CON Capital Consolidation Type</t>
  </si>
  <si>
    <t>}ElementAttributes_FIN CON Control M</t>
  </si>
  <si>
    <t>}ElementAttributes_FIN CON Elimination Account</t>
  </si>
  <si>
    <t>}ElementAttributes_FIN CON Elimination Type</t>
  </si>
  <si>
    <t>}ElementAttributes_FIN CON Equity participation M</t>
  </si>
  <si>
    <t>}ElementAttributes_FIN CON Historic Input M</t>
  </si>
  <si>
    <t>}ElementAttributes_FIN CON Journal Cube M</t>
  </si>
  <si>
    <t>}ElementAttributes_FIN CON Journal Table M</t>
  </si>
  <si>
    <t>}ElementAttributes_FIN CON Journal Type</t>
  </si>
  <si>
    <t>}ElementAttributes_FIN CON Method</t>
  </si>
  <si>
    <t>}ElementAttributes_FIN CON Profit Elim M</t>
  </si>
  <si>
    <t>}ElementAttributes_FIN CON Type</t>
  </si>
  <si>
    <t>}ElementAttributes_FIN Corporate Planning Drivers M</t>
  </si>
  <si>
    <t>}ElementAttributes_FIN Cost Account</t>
  </si>
  <si>
    <t>}ElementAttributes_FIN Cost Accounting M</t>
  </si>
  <si>
    <t>}ElementAttributes_FIN Cost Center</t>
  </si>
  <si>
    <t>}ElementAttributes_FIN Cost Center Planning Unit</t>
  </si>
  <si>
    <t>}ElementAttributes_FIN Cost Type</t>
  </si>
  <si>
    <t>}ElementAttributes_FIN CUST Japan KPI Entry M</t>
  </si>
  <si>
    <t>}ElementAttributes_FIN Customer</t>
  </si>
  <si>
    <t>}ElementAttributes_FIN Customer Balance M</t>
  </si>
  <si>
    <t>}ElementAttributes_FIN Customer Payment History M</t>
  </si>
  <si>
    <t>}ElementAttributes_FIN Customer Payment History Time M</t>
  </si>
  <si>
    <t>}ElementAttributes_FIN Customer Risk Class</t>
  </si>
  <si>
    <t>}ElementAttributes_FIN Division</t>
  </si>
  <si>
    <t>}ElementAttributes_FIN Expense Planning Control Param</t>
  </si>
  <si>
    <t>}ElementAttributes_FIN Expense Planning Drivers M</t>
  </si>
  <si>
    <t>}ElementAttributes_FIN Expense Planning M</t>
  </si>
  <si>
    <t>}ElementAttributes_FIN Expense Planning Process Control M</t>
  </si>
  <si>
    <t>}ElementAttributes_FIN Functional Area</t>
  </si>
  <si>
    <t>}ElementAttributes_FIN General Ledger M</t>
  </si>
  <si>
    <t>}ElementAttributes_FIN General Ledger Source</t>
  </si>
  <si>
    <t>}ElementAttributes_FIN Group Cashflow Account</t>
  </si>
  <si>
    <t>}ElementAttributes_FIN Group Chart of Account</t>
  </si>
  <si>
    <t>}ElementAttributes_FIN Group Chart of Account Attributes M</t>
  </si>
  <si>
    <t>}ElementAttributes_FIN Group Consolidation Value M</t>
  </si>
  <si>
    <t>}ElementAttributes_FIN Inter-Company</t>
  </si>
  <si>
    <t>}ElementAttributes_FIN Invoice Ageing Category</t>
  </si>
  <si>
    <t>}ElementAttributes_FIN KPI M</t>
  </si>
  <si>
    <t>}ElementAttributes_FIN Partner Cost Center</t>
  </si>
  <si>
    <t>}ElementAttributes_FIN Profit Center</t>
  </si>
  <si>
    <t>}ElementAttributes_FIN Project</t>
  </si>
  <si>
    <t>}ElementAttributes_FIN Project Accounting M</t>
  </si>
  <si>
    <t>}ElementAttributes_FIN Project Group</t>
  </si>
  <si>
    <t>}ElementAttributes_FIN Revenue Planning M</t>
  </si>
  <si>
    <t>}ElementAttributes_FIN Salary Expense Planning Model</t>
  </si>
  <si>
    <t>}ElementAttributes_FIN Sales Profitability M</t>
  </si>
  <si>
    <t>}ElementAttributes_FIN Terms Of Payment</t>
  </si>
  <si>
    <t>}ElementAttributes_FIN Time M</t>
  </si>
  <si>
    <t>}ElementAttributes_FIN Vendor</t>
  </si>
  <si>
    <t>}ElementAttributes_FIN Vendor Attributes M</t>
  </si>
  <si>
    <t>}ElementAttributes_FIN Version</t>
  </si>
  <si>
    <t>}ElementAttributes_HRM Average Salary M</t>
  </si>
  <si>
    <t>}ElementAttributes_HRM Cost Center Allocation M</t>
  </si>
  <si>
    <t>}ElementAttributes_HRM Employee</t>
  </si>
  <si>
    <t>}ElementAttributes_HRM Employees M</t>
  </si>
  <si>
    <t>}ElementAttributes_HRM Salary Expense Company Parameters M</t>
  </si>
  <si>
    <t>}ElementAttributes_HRM Salary Expense Parameters M</t>
  </si>
  <si>
    <t>}ElementAttributes_HRM Salary Expense Planning M</t>
  </si>
  <si>
    <t>}ElementAttributes_HRM Time M</t>
  </si>
  <si>
    <t>}ElementAttributes_HRM Version</t>
  </si>
  <si>
    <t>}ElementAttributes_MFT Activity Type</t>
  </si>
  <si>
    <t>}ElementAttributes_MFT BOM Analysis Type</t>
  </si>
  <si>
    <t>}ElementAttributes_MFT BOM Costing M</t>
  </si>
  <si>
    <t>}ElementAttributes_MFT BOM Costing Material Item M</t>
  </si>
  <si>
    <t>}ElementAttributes_MFT BOM Costing Variant-Status</t>
  </si>
  <si>
    <t>}ElementAttributes_MFT BOM Recursion Level</t>
  </si>
  <si>
    <t>}ElementAttributes_MFT BOM Version</t>
  </si>
  <si>
    <t>}ElementAttributes_MFT Capacity Analysis M</t>
  </si>
  <si>
    <t>}ElementAttributes_MFT Capacity Parameters M</t>
  </si>
  <si>
    <t>}ElementAttributes_MFT Cost Center</t>
  </si>
  <si>
    <t>}ElementAttributes_MFT KPI M</t>
  </si>
  <si>
    <t>}ElementAttributes_MFT Production Order</t>
  </si>
  <si>
    <t>}ElementAttributes_MFT Production Order Analysis M</t>
  </si>
  <si>
    <t>}ElementAttributes_MFT Time M</t>
  </si>
  <si>
    <t>}ElementAttributes_MFT Version</t>
  </si>
  <si>
    <t>}ElementAttributes_MFT Work Center</t>
  </si>
  <si>
    <t>}ElementAttributes_SAL COGS Valuation Driver M</t>
  </si>
  <si>
    <t>}ElementAttributes_SAL Commission Recipient</t>
  </si>
  <si>
    <t>}ElementAttributes_SAL Commission Recipient Attributes M</t>
  </si>
  <si>
    <t>}ElementAttributes_SAL Cost Driver</t>
  </si>
  <si>
    <t>}ElementAttributes_SAL Currency</t>
  </si>
  <si>
    <t>}ElementAttributes_SAL Customer</t>
  </si>
  <si>
    <t>}ElementAttributes_SAL Customer ABC Classification</t>
  </si>
  <si>
    <t>}ElementAttributes_SAL Customer Group</t>
  </si>
  <si>
    <t>}ElementAttributes_SAL Customer KPI M</t>
  </si>
  <si>
    <t>}ElementAttributes_SAL Customer Planning Unit</t>
  </si>
  <si>
    <t>}ElementAttributes_SAL Customer Planning Unit Attributes M</t>
  </si>
  <si>
    <t>}ElementAttributes_SAL Customer Profile</t>
  </si>
  <si>
    <t>}ElementAttributes_SAL Ext Product Group</t>
  </si>
  <si>
    <t>}ElementAttributes_SAL Industry</t>
  </si>
  <si>
    <t>}ElementAttributes_SAL Industry Group</t>
  </si>
  <si>
    <t>}ElementAttributes_SAL Price Book Control Param</t>
  </si>
  <si>
    <t>}ElementAttributes_SAL Price Book Drivers M</t>
  </si>
  <si>
    <t>}ElementAttributes_SAL Price Book M</t>
  </si>
  <si>
    <t>}ElementAttributes_SAL Price Book V</t>
  </si>
  <si>
    <t>}ElementAttributes_SAL Product</t>
  </si>
  <si>
    <t>}ElementAttributes_SAL Product BU</t>
  </si>
  <si>
    <t>}ElementAttributes_SAL Product DimLevel04</t>
  </si>
  <si>
    <t>}ElementAttributes_SAL Product Family</t>
  </si>
  <si>
    <t>}ElementAttributes_SAL Product Group</t>
  </si>
  <si>
    <t>}ElementAttributes_SAL Product Hierarchy</t>
  </si>
  <si>
    <t>}ElementAttributes_SAL Product KPI M</t>
  </si>
  <si>
    <t>}ElementAttributes_SAL Product Planning Unit</t>
  </si>
  <si>
    <t>}ElementAttributes_SAL Sales Channel</t>
  </si>
  <si>
    <t>}ElementAttributes_SAL Sales Document Type</t>
  </si>
  <si>
    <t>}ElementAttributes_SAL Sales Invoices M</t>
  </si>
  <si>
    <t>}ElementAttributes_SAL Sales KPI M</t>
  </si>
  <si>
    <t>}ElementAttributes_SAL Sales Order</t>
  </si>
  <si>
    <t>}ElementAttributes_SAL Sales Order Attributes M</t>
  </si>
  <si>
    <t>}ElementAttributes_SAL Sales Order Customer Count M</t>
  </si>
  <si>
    <t>}ElementAttributes_SAL Sales Order Income M</t>
  </si>
  <si>
    <t>}ElementAttributes_SAL Sales Order Income V</t>
  </si>
  <si>
    <t>}ElementAttributes_SAL Sales Order Reason</t>
  </si>
  <si>
    <t>}ElementAttributes_SAL Sales Orders M</t>
  </si>
  <si>
    <t>}ElementAttributes_SAL Sales Orders V</t>
  </si>
  <si>
    <t>}ElementAttributes_SAL Sales Order Type</t>
  </si>
  <si>
    <t>}ElementAttributes_SAL Sales Organization</t>
  </si>
  <si>
    <t>}ElementAttributes_SAL Sales Planner</t>
  </si>
  <si>
    <t>}ElementAttributes_SAL Sales Planning Control Param</t>
  </si>
  <si>
    <t>}ElementAttributes_SAL Sales Planning CUST Plan Margin M</t>
  </si>
  <si>
    <t>}ElementAttributes_SAL Sales Planning Drivers M</t>
  </si>
  <si>
    <t>}ElementAttributes_SAL Sales Planning M</t>
  </si>
  <si>
    <t>}ElementAttributes_SAL Sales Planning Process Control M</t>
  </si>
  <si>
    <t>}ElementAttributes_SAL Sales Profitability Analysis M</t>
  </si>
  <si>
    <t>}ElementAttributes_SAL Sales Profitability M</t>
  </si>
  <si>
    <t>}ElementAttributes_SAL Sales Rep</t>
  </si>
  <si>
    <t>}ElementAttributes_SAL Time M</t>
  </si>
  <si>
    <t>}ElementAttributes_SAL Version</t>
  </si>
  <si>
    <t>}ElementAttributes_SCM Currency</t>
  </si>
  <si>
    <t>}ElementAttributes_SCM Inventory Balance Detail M</t>
  </si>
  <si>
    <t>}ElementAttributes_SCM Inventory Balance Summary M</t>
  </si>
  <si>
    <t>}ElementAttributes_SCM Inventory Balance Type</t>
  </si>
  <si>
    <t>}ElementAttributes_SCM Inventory KPI M</t>
  </si>
  <si>
    <t>}ElementAttributes_SCM Material</t>
  </si>
  <si>
    <t>}ElementAttributes_SCM Material Consumption Summary M</t>
  </si>
  <si>
    <t>}ElementAttributes_SCM Material Group</t>
  </si>
  <si>
    <t>}ElementAttributes_SCM Material Group Attributes M</t>
  </si>
  <si>
    <t>}ElementAttributes_SCM Material Movement Type</t>
  </si>
  <si>
    <t>}ElementAttributes_SCM Material Movement Type Full</t>
  </si>
  <si>
    <t>}ElementAttributes_SCM Material Movement Type Used</t>
  </si>
  <si>
    <t>}ElementAttributes_SCM Material Price M</t>
  </si>
  <si>
    <t>}ElementAttributes_SCM Material Price MFT BOM Cost M</t>
  </si>
  <si>
    <t>}ElementAttributes_SCM Material Production Life Cycle</t>
  </si>
  <si>
    <t>}ElementAttributes_SCM Material Type</t>
  </si>
  <si>
    <t>}ElementAttributes_SCM MRP Consumption and Balance M</t>
  </si>
  <si>
    <t>}ElementAttributes_SCM MRP Disposal Type</t>
  </si>
  <si>
    <t>}ElementAttributes_SCM MRP Material To</t>
  </si>
  <si>
    <t>}ElementAttributes_SCM Planning Strategy Group</t>
  </si>
  <si>
    <t>}ElementAttributes_SCM Plant</t>
  </si>
  <si>
    <t>}ElementAttributes_SCM Purchase Order</t>
  </si>
  <si>
    <t>}ElementAttributes_SCM Purchase Order Cost Type</t>
  </si>
  <si>
    <t>}ElementAttributes_SCM Purchase Order KPI Parameter M</t>
  </si>
  <si>
    <t>}ElementAttributes_SCM Purchase Order Line Item</t>
  </si>
  <si>
    <t>}ElementAttributes_SCM Purchase Order Line Item Detail M</t>
  </si>
  <si>
    <t>}ElementAttributes_SCM Purchase Order Line Item Text M</t>
  </si>
  <si>
    <t>}ElementAttributes_SCM Purchase Orders M</t>
  </si>
  <si>
    <t>}ElementAttributes_SCM Purchase Order Stage</t>
  </si>
  <si>
    <t>}ElementAttributes_SCM Purchase Order Type</t>
  </si>
  <si>
    <t>}ElementAttributes_SCM Sales Order Backlog M</t>
  </si>
  <si>
    <t>}ElementAttributes_SCM Sales Order Backlog V</t>
  </si>
  <si>
    <t>}ElementAttributes_SCM SOP Analysis M</t>
  </si>
  <si>
    <t>}ElementAttributes_SCM SOP Forecast Accuracy M</t>
  </si>
  <si>
    <t>}ElementAttributes_SCM SOP Forecast Offset</t>
  </si>
  <si>
    <t>}ElementAttributes_SCM SOP Planning Control Param</t>
  </si>
  <si>
    <t>}ElementAttributes_SCM SOP Planning Drivers M</t>
  </si>
  <si>
    <t>}ElementAttributes_SCM SOP Planning M</t>
  </si>
  <si>
    <t>}ElementAttributes_SCM SOP Planning Strategy</t>
  </si>
  <si>
    <t>}ElementAttributes_SCM SOP Process Control M</t>
  </si>
  <si>
    <t>}ElementAttributes_SCM SOP Version</t>
  </si>
  <si>
    <t>}ElementAttributes_SCM Storage Location</t>
  </si>
  <si>
    <t>}ElementAttributes_SCM Time M</t>
  </si>
  <si>
    <t>}ElementAttributes_SCM Version</t>
  </si>
  <si>
    <t>}ElementAttributes_SMART Alias</t>
  </si>
  <si>
    <t>}ElementAttributes_SMART Application Measures</t>
  </si>
  <si>
    <t>}ElementAttributes_SMART Client</t>
  </si>
  <si>
    <t>}ElementAttributes_SMART Client Clone Measures</t>
  </si>
  <si>
    <t>}ElementAttributes_SMART Client Measures</t>
  </si>
  <si>
    <t>}ElementAttributes_SMART Control Variables</t>
  </si>
  <si>
    <t>}ElementAttributes_SMART Dimension</t>
  </si>
  <si>
    <t>}ElementAttributes_SMART Dimension Measures</t>
  </si>
  <si>
    <t>}ElementAttributes_SMART Element</t>
  </si>
  <si>
    <t>}ElementAttributes_SMART Element Exclusion Measures</t>
  </si>
  <si>
    <t>}ElementAttributes_SMART Element Permission Measures</t>
  </si>
  <si>
    <t>}ElementAttributes_SMART Filter Measures</t>
  </si>
  <si>
    <t>}ElementAttributes_SMART Flag</t>
  </si>
  <si>
    <t>}ElementAttributes_SMART Group</t>
  </si>
  <si>
    <t>}ElementAttributes_SMART Group Inherited</t>
  </si>
  <si>
    <t>}ElementAttributes_SMART Group Measures</t>
  </si>
  <si>
    <t>}ElementAttributes_SMART Inherited Permission Measures</t>
  </si>
  <si>
    <t>}ElementAttributes_SMART Object Exclusion Measures</t>
  </si>
  <si>
    <t>}ElementAttributes_SMART Object Permission Measures</t>
  </si>
  <si>
    <t>}ElementAttributes_SMART Object Type</t>
  </si>
  <si>
    <t>}ElementAttributes_SMART Server</t>
  </si>
  <si>
    <t>}ElementAttributes_SMART Server Measures</t>
  </si>
  <si>
    <t>}ElementAttributes_SMART Synch Measures</t>
  </si>
  <si>
    <t>}ElementAttributes_SYS Chores</t>
  </si>
  <si>
    <t>}ElementAttributes_SYS Clients</t>
  </si>
  <si>
    <t>}ElementAttributes_SYS Cube Logging M</t>
  </si>
  <si>
    <t>}ElementAttributes_SYS Cubes</t>
  </si>
  <si>
    <t>}ElementAttributes_SYS Cubes Dependent</t>
  </si>
  <si>
    <t>}ElementAttributes_SYS Datasource</t>
  </si>
  <si>
    <t>}ElementAttributes_SYS Dimension Attributes M</t>
  </si>
  <si>
    <t>}ElementAttributes_SYS Dimension Properties M</t>
  </si>
  <si>
    <t>}ElementAttributes_SYS Dimensions</t>
  </si>
  <si>
    <t>}ElementAttributes_SYS Escape Characters</t>
  </si>
  <si>
    <t>}ElementAttributes_SYS Groups</t>
  </si>
  <si>
    <t>}ElementAttributes_SYS Measure Type</t>
  </si>
  <si>
    <t>}ElementAttributes_SYS Processes</t>
  </si>
  <si>
    <t>}ElementAttributes_SYS ProcessExit Code</t>
  </si>
  <si>
    <t>}ElementAttributes_SYS Process Logging M</t>
  </si>
  <si>
    <t>}ElementAttributes_SYS Security Code</t>
  </si>
  <si>
    <t>}ElementAttributes_SYS Server Log Info M</t>
  </si>
  <si>
    <t>}ElementAttributes_SYS SQL Datasource View</t>
  </si>
  <si>
    <t>}ElementAttributes_SYS SQL Datasource View Dependency</t>
  </si>
  <si>
    <t>}ElementAttributes_T CRM Close Date</t>
  </si>
  <si>
    <t>}ElementAttributes_T CRM Open Date</t>
  </si>
  <si>
    <t>}ElementAttributes_T Date</t>
  </si>
  <si>
    <t>}ElementAttributes_T Day in Month</t>
  </si>
  <si>
    <t>}ElementAttributes_T Day in Week</t>
  </si>
  <si>
    <t>}ElementAttributes_T Day in Year</t>
  </si>
  <si>
    <t>}ElementAttributes_T Hour</t>
  </si>
  <si>
    <t>}ElementAttributes_T Minute</t>
  </si>
  <si>
    <t>}ElementAttributes_T Month</t>
  </si>
  <si>
    <t>}ElementAttributes_T Quarter</t>
  </si>
  <si>
    <t>}ElementAttributes_T Relative Time M</t>
  </si>
  <si>
    <t>}ElementAttributes_T Relative Time Periods</t>
  </si>
  <si>
    <t>}ElementAttributes_TRM Cashflow Account</t>
  </si>
  <si>
    <t>}ElementAttributes_TRM Cash Opening Balance M</t>
  </si>
  <si>
    <t>}ElementAttributes_TRM Control M</t>
  </si>
  <si>
    <t>}ElementAttributes_TRM Currency</t>
  </si>
  <si>
    <t>}ElementAttributes_TRM Expense Planning Control M</t>
  </si>
  <si>
    <t>}ElementAttributes_TRM Expense Planning M</t>
  </si>
  <si>
    <t>}ElementAttributes_TRM Financing M</t>
  </si>
  <si>
    <t>}ElementAttributes_TRM Financing Source</t>
  </si>
  <si>
    <t>}ElementAttributes_TRM Financing Source Attributes M</t>
  </si>
  <si>
    <t>}ElementAttributes_TRM Financing Transactions M</t>
  </si>
  <si>
    <t>}ElementAttributes_TRM Purchase Orders Detail M</t>
  </si>
  <si>
    <t>}ElementAttributes_TRM Purchase Orders M</t>
  </si>
  <si>
    <t>}ElementAttributes_TRM Purchase Orders Tax Detail M</t>
  </si>
  <si>
    <t>}ElementAttributes_TRM Sales Orders Detail M</t>
  </si>
  <si>
    <t>}ElementAttributes_TRM Sales Orders Tax Detail M</t>
  </si>
  <si>
    <t>}ElementAttributes_TRM Tax Control M</t>
  </si>
  <si>
    <t>}ElementAttributes_TRM Tax Detail M</t>
  </si>
  <si>
    <t>}ElementAttributes_TRM Tax Percentages M</t>
  </si>
  <si>
    <t>}ElementAttributes_TRM Time M</t>
  </si>
  <si>
    <t>}ElementAttributes_TRM Transaction</t>
  </si>
  <si>
    <t>}ElementAttributes_TRM Version</t>
  </si>
  <si>
    <t>}ElementAttributes_TRM Week Type</t>
  </si>
  <si>
    <t>}ElementAttributes_T Second</t>
  </si>
  <si>
    <t>}ElementAttributes_T Sys Date</t>
  </si>
  <si>
    <t>}ElementAttributes_T Sys Year-Cal Month</t>
  </si>
  <si>
    <t>}ElementAttributes_T Sys Year-Cal Week</t>
  </si>
  <si>
    <t>}ElementAttributes_T Sys Year-Month</t>
  </si>
  <si>
    <t>}ElementAttributes_T Sys Year-Quarter</t>
  </si>
  <si>
    <t>}ElementAttributes_T Sys Year-Week</t>
  </si>
  <si>
    <t>}ElementAttributes_T Week in Month</t>
  </si>
  <si>
    <t>}ElementAttributes_T Week in Year</t>
  </si>
  <si>
    <t>}ElementAttributes_T Year</t>
  </si>
  <si>
    <t>}ElementAttributes_T Year-Month</t>
  </si>
  <si>
    <t>}ElementAttributes_T Year-Quarter</t>
  </si>
  <si>
    <t>}ElementAttributes_T Year-Week</t>
  </si>
  <si>
    <t>}ElementAttributes_ViewShare Measure</t>
  </si>
  <si>
    <t>}ElementAttributes_zTMP FIN Cost Account</t>
  </si>
  <si>
    <t>}ElementAttributes_zTMP FIN Cost Account_Total Cost Accounts by Functional Area</t>
  </si>
  <si>
    <t>}ElementAttributes_zTMP FIN Cost Center</t>
  </si>
  <si>
    <t>}ElementAttributes_}Chores</t>
  </si>
  <si>
    <t>}ElementAttributes_}Clients</t>
  </si>
  <si>
    <t>}ElementAttributes_}Cultures</t>
  </si>
  <si>
    <t>}ElementAttributes_}ElementAttributes_FIN Chart Of Account Attributes M</t>
  </si>
  <si>
    <t>}ElementAttributes_}ElementAttributes_FIN Group Chart of Account</t>
  </si>
  <si>
    <t>}ElementAttributes_}ElementAttributes_TRM Financing Source</t>
  </si>
  <si>
    <t>}ElementAttributes_}ElementAttributes_T Week in Year</t>
  </si>
  <si>
    <t>}ElementAttributes_}Groups</t>
  </si>
  <si>
    <t>}ElementAttributes_}Modeling</t>
  </si>
  <si>
    <t>}ElementAttributes_}Processes</t>
  </si>
  <si>
    <t>}ElementAttributes_}StatsStatsByClient</t>
  </si>
  <si>
    <t>}ElementAttributes_}StatsStatsByCube</t>
  </si>
  <si>
    <t>}ElementAttributes_}StatsStatsByCubeByClient</t>
  </si>
  <si>
    <t>}ElementAttributes_}StatsStatsForServer</t>
  </si>
  <si>
    <t>}ElementCaptions</t>
  </si>
  <si>
    <t>}ElementCaptionsByDimension</t>
  </si>
  <si>
    <t>}ElementSecurity_BAS apliqoC3 Modules</t>
  </si>
  <si>
    <t>}ElementSecurity_BAS Cell Annotation M</t>
  </si>
  <si>
    <t>}ElementSecurity_CRM Account</t>
  </si>
  <si>
    <t>}ElementSecurity_FIN Company</t>
  </si>
  <si>
    <t>}ElementSecurity_FIN Cost Center</t>
  </si>
  <si>
    <t>}ElementSecurity_FIN Cost Center Planning Unit</t>
  </si>
  <si>
    <t>}ElementSecurity_FIN Time M</t>
  </si>
  <si>
    <t>}ElementSecurity_FIN Version</t>
  </si>
  <si>
    <t>}ElementSecurity_HRM Time M</t>
  </si>
  <si>
    <t>}ElementSecurity_MFT Time M</t>
  </si>
  <si>
    <t>}ElementSecurity_SAL Customer</t>
  </si>
  <si>
    <t>}ElementSecurity_SAL Customer Planning Unit</t>
  </si>
  <si>
    <t>}ElementSecurity_SAL Sales Planner</t>
  </si>
  <si>
    <t>}ElementSecurity_SAL Sales Planning Drivers M</t>
  </si>
  <si>
    <t>}ElementSecurity_SAL Time M</t>
  </si>
  <si>
    <t>}ElementSecurity_SAL Version</t>
  </si>
  <si>
    <t>}ElementSecurity_SCM SOP Planning Drivers M</t>
  </si>
  <si>
    <t>}ElementSecurity_SCM SOP Planning M</t>
  </si>
  <si>
    <t>}ElementSecurity_SCM SOP Process Control M</t>
  </si>
  <si>
    <t>}ElementSecurity_SCM Time M</t>
  </si>
  <si>
    <t>}ElementSecurity_TRM Time M</t>
  </si>
  <si>
    <t>}HierarchyProperties</t>
  </si>
  <si>
    <t>}PickList_BAS Cube View Cache Control</t>
  </si>
  <si>
    <t>}PickList_BAS Dimension Attributes Maintenance</t>
  </si>
  <si>
    <t>}PickList_BAS Menu</t>
  </si>
  <si>
    <t>}PickList_BAS REC Setup Check</t>
  </si>
  <si>
    <t>}PickList_BAS REC Setup Check Elements</t>
  </si>
  <si>
    <t>}PickList_BAS RPT Client Dimension Preference</t>
  </si>
  <si>
    <t>}PickList_BAS SemiDynamic Subset Control</t>
  </si>
  <si>
    <t>}PickList_BAS Static Subset Control</t>
  </si>
  <si>
    <t>}PickList_FIN Balance Sheet Planning Drivers</t>
  </si>
  <si>
    <t>}PickList_FIN Expense Planning Control</t>
  </si>
  <si>
    <t>}PickList_FIN Expense Planning Drivers</t>
  </si>
  <si>
    <t>}PickList_SMART Dimensions</t>
  </si>
  <si>
    <t>}PickList_SMART Element Exclusion Create</t>
  </si>
  <si>
    <t>}PickList_SMART Element Exclusions</t>
  </si>
  <si>
    <t>}PickList_SMART Element Permission Create</t>
  </si>
  <si>
    <t>}PickList_SMART Element Permission Filter</t>
  </si>
  <si>
    <t>}PickList_SMART Element Permissions</t>
  </si>
  <si>
    <t>}PickList_SMART Object Exclusion Create</t>
  </si>
  <si>
    <t>}PickList_SMART Object Exclusions</t>
  </si>
  <si>
    <t>}PickList_SMART Object Permission Create</t>
  </si>
  <si>
    <t>}PickList_SMART Object Permission Filter</t>
  </si>
  <si>
    <t>}PickList_SMART Object Permissions</t>
  </si>
  <si>
    <t>}PickList_T Relative Time</t>
  </si>
  <si>
    <t>}ProcessSecurity</t>
  </si>
  <si>
    <t>}StatsByChore</t>
  </si>
  <si>
    <t>}StatsByClient</t>
  </si>
  <si>
    <t>}StatsByCube</t>
  </si>
  <si>
    <t>}StatsByCubeByClient</t>
  </si>
  <si>
    <t>}StatsByProcess</t>
  </si>
  <si>
    <t>}StatsForServer</t>
  </si>
  <si>
    <t>Applicable</t>
  </si>
  <si>
    <t>Element Default</t>
  </si>
  <si>
    <t>Element Set</t>
  </si>
  <si>
    <t>Element Used</t>
  </si>
  <si>
    <t>Required (1=Yes)</t>
  </si>
  <si>
    <t>Calculate now</t>
  </si>
  <si>
    <t>Calculated value</t>
  </si>
  <si>
    <t>Check live value</t>
  </si>
  <si>
    <t>pProcSaveStatic</t>
  </si>
  <si>
    <t>pProcSaveAlias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</si>
  <si>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</si>
  <si>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</si>
  <si>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</si>
  <si>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</si>
  <si>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</si>
  <si>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</si>
  <si>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</si>
  <si>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</si>
  <si>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</si>
  <si>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</si>
  <si>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</si>
  <si>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</si>
  <si>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</si>
  <si>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</si>
  <si>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</si>
  <si>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</si>
  <si>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</si>
  <si>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</si>
  <si>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</si>
  <si>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</si>
  <si>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</si>
  <si>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</si>
  <si>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</si>
  <si>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</si>
  <si>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</si>
  <si>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</si>
  <si>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</si>
  <si>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</si>
  <si>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</si>
  <si>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</si>
  <si>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</si>
  <si>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</si>
  <si>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</si>
  <si>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</si>
  <si>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</si>
  <si>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Value</t>
  </si>
  <si>
    <t>Non zero values show reconciliation discrepancies</t>
  </si>
  <si>
    <t>Comparison</t>
  </si>
  <si>
    <t>ACT</t>
  </si>
  <si>
    <t>R001</t>
  </si>
  <si>
    <t>R002</t>
  </si>
  <si>
    <t>R003</t>
  </si>
  <si>
    <t>Item Descriptions</t>
  </si>
  <si>
    <t>Warning! This process could take a long time to complete.</t>
  </si>
  <si>
    <t>Usually this should be scheduled as par t of a chore if needed.</t>
  </si>
  <si>
    <t>Year</t>
  </si>
  <si>
    <t>Month</t>
  </si>
  <si>
    <t>Live System/Saved Value</t>
  </si>
  <si>
    <t>Big Text!</t>
  </si>
  <si>
    <t>A</t>
  </si>
  <si>
    <t>Static</t>
  </si>
  <si>
    <t>Set Dimension Defaults</t>
  </si>
  <si>
    <t>Comparison Setup</t>
  </si>
  <si>
    <t>Item Setup</t>
  </si>
  <si>
    <t>Extended Checks Report</t>
  </si>
  <si>
    <t>Cube:</t>
  </si>
  <si>
    <t>zSYS Application Activity Back</t>
  </si>
  <si>
    <t>HomePage</t>
  </si>
  <si>
    <t>Current WebPage</t>
  </si>
  <si>
    <t>Last WebPage</t>
  </si>
  <si>
    <t>zSYS Application Activity Log</t>
  </si>
  <si>
    <t>Day</t>
  </si>
  <si>
    <t>Time</t>
  </si>
  <si>
    <t>Activity Count Old</t>
  </si>
  <si>
    <t>Activity Count</t>
  </si>
  <si>
    <t>Automatic Default</t>
  </si>
  <si>
    <t>Default Override</t>
  </si>
  <si>
    <t>Default_Member</t>
  </si>
  <si>
    <t>Product</t>
  </si>
  <si>
    <t>Sales Cube Measure</t>
  </si>
  <si>
    <t>Scale</t>
  </si>
  <si>
    <t>Time Analysis</t>
  </si>
  <si>
    <t>zSYS Cube Views</t>
  </si>
  <si>
    <t>zSYS Dimension Attributes</t>
  </si>
  <si>
    <t>zSYS Dimension Elements</t>
  </si>
  <si>
    <t>zSYS Dimension Subsets</t>
  </si>
  <si>
    <t>Override</t>
  </si>
  <si>
    <t>Default in Use</t>
  </si>
  <si>
    <t>Setup Default Member per Dimension</t>
  </si>
  <si>
    <t>Setup Reconciliation Items</t>
  </si>
  <si>
    <t>Setup Check Comparisons of Reconciliation Item Pairs</t>
  </si>
  <si>
    <t>Reconcilition Item</t>
  </si>
  <si>
    <t>zSYS Application Entries</t>
  </si>
  <si>
    <t>zSYS Application to Cube Reference</t>
  </si>
  <si>
    <t>zSYS Chore Info</t>
  </si>
  <si>
    <t>zSYS Cube Dependency</t>
  </si>
  <si>
    <t>zSYS Cube Dimension Dependency</t>
  </si>
  <si>
    <t>zSYS Cube Last Updated by Process</t>
  </si>
  <si>
    <t>zSYS Cube View Cache Control</t>
  </si>
  <si>
    <t>zSYS Dimension Attribute Matrix</t>
  </si>
  <si>
    <t>zSYS Dimension Defaults</t>
  </si>
  <si>
    <t>zSYS Dimension SemiDynamic Subsets</t>
  </si>
  <si>
    <t>zSYS Dimension Static Subsets And UDC</t>
  </si>
  <si>
    <t>zSYS Dimension Static Subsets And UDC Control</t>
  </si>
  <si>
    <t>zSYS Dimension Use</t>
  </si>
  <si>
    <t>zSYS Glossary</t>
  </si>
  <si>
    <t>zSYS Picklist Dimension</t>
  </si>
  <si>
    <t>zSYS Picklist General</t>
  </si>
  <si>
    <t>zSYS Process Execution Log</t>
  </si>
  <si>
    <t>zSYS Process Parallelization Control</t>
  </si>
  <si>
    <t>zSYS Process Parameters Info</t>
  </si>
  <si>
    <t>zSYS Process Response Message</t>
  </si>
  <si>
    <t>zSYS Process to Object Reference</t>
  </si>
  <si>
    <t>zSYS Reconciliation Check</t>
  </si>
  <si>
    <t>zSYS Reconciliation Check Extended</t>
  </si>
  <si>
    <t>zSYS Reconciliation Setup</t>
  </si>
  <si>
    <t>zSYS Reconciliation Setup Detail</t>
  </si>
  <si>
    <t>zSYS Security Effective Client Application Folder Permissions</t>
  </si>
  <si>
    <t>zSYS Security Effective Client Element Permissions</t>
  </si>
  <si>
    <t>zSYS Security Effective Client Object Permissions</t>
  </si>
  <si>
    <t>zSYS Server Message Log Info</t>
  </si>
  <si>
    <t>zSYS Settings</t>
  </si>
  <si>
    <t>zSYS Time Analysis Control</t>
  </si>
  <si>
    <t>zSYS Time Relative Time Lookup</t>
  </si>
  <si>
    <t>zSYS TM1 Transaction Log Analysis</t>
  </si>
  <si>
    <t>zSYS User Activity Log</t>
  </si>
  <si>
    <t>zSYS User Last Active</t>
  </si>
  <si>
    <t>zzSYS 50 Dim Cube</t>
  </si>
  <si>
    <t>}CellAnnotations_Sales Cube</t>
  </si>
  <si>
    <t>}CellAnnotations_Sales Summary</t>
  </si>
  <si>
    <t>}CellComments_Sales Cube_zSYS</t>
  </si>
  <si>
    <t>}CellComments_Sales Summary_zSYS</t>
  </si>
  <si>
    <t>}CellSecurity_zSYS Application Activity Back</t>
  </si>
  <si>
    <t>}CellSecurity_zSYS Application Activity Log</t>
  </si>
  <si>
    <t>}CellSecurity_zSYS Picklist Dimension</t>
  </si>
  <si>
    <t>}CellSecurity_zSYS Picklist General</t>
  </si>
  <si>
    <t>}CellSecurity_zSYS Process Response Message</t>
  </si>
  <si>
    <t>}CUBEAC Console</t>
  </si>
  <si>
    <t>}CubeDrill_Sales Cube</t>
  </si>
  <si>
    <t>}CubeDrill_Sales Summary</t>
  </si>
  <si>
    <t>}CubeDrill_zSYS Cube Last Updated by Process</t>
  </si>
  <si>
    <t>}CubeDrill_zSYS Glossary</t>
  </si>
  <si>
    <t>}CubeDrill_zSYS Process to Object Reference</t>
  </si>
  <si>
    <t>}CubeDrill_zSYS Security Effective Client Application Folder Permissions</t>
  </si>
  <si>
    <t>}CubeDrill_zSYS Security Effective Client Element Permissions</t>
  </si>
  <si>
    <t>}CubeDrill_zSYS Security Effective Client Object Permissions</t>
  </si>
  <si>
    <t>}ElementAttributes_Customer</t>
  </si>
  <si>
    <t>}ElementAttributes_Month</t>
  </si>
  <si>
    <t>}ElementAttributes_Product</t>
  </si>
  <si>
    <t>}ElementAttributes_Quarter</t>
  </si>
  <si>
    <t>}ElementAttributes_Sales Cube Measure</t>
  </si>
  <si>
    <t>}ElementAttributes_Sales Cube Version</t>
  </si>
  <si>
    <t>}ElementAttributes_Scale</t>
  </si>
  <si>
    <t>}ElementAttributes_Time Analysis</t>
  </si>
  <si>
    <t>}ElementAttributes_Year</t>
  </si>
  <si>
    <t>}ElementAttributes_YearMonth</t>
  </si>
  <si>
    <t>}ElementAttributes_zSYS Application Activity Back Measure</t>
  </si>
  <si>
    <t>}ElementAttributes_zSYS Applications</t>
  </si>
  <si>
    <t>}ElementAttributes_zSYS Application to Cube Reference Measure</t>
  </si>
  <si>
    <t>}ElementAttributes_zSYS Chore Info Parameter</t>
  </si>
  <si>
    <t>}ElementAttributes_zSYS Chores</t>
  </si>
  <si>
    <t>}ElementAttributes_zSYS Clients</t>
  </si>
  <si>
    <t>}ElementAttributes_zSYS Cube Last Updated by Process Measure</t>
  </si>
  <si>
    <t>}ElementAttributes_zSYS Cubes</t>
  </si>
  <si>
    <t>}ElementAttributes_zSYS Cube Views</t>
  </si>
  <si>
    <t>}ElementAttributes_zSYS Dimension Attribute Matrix Measure</t>
  </si>
  <si>
    <t>}ElementAttributes_zSYS Dimensions</t>
  </si>
  <si>
    <t>}ElementAttributes_zSYS Dimension SemiDynamic Subsets Measure</t>
  </si>
  <si>
    <t>}ElementAttributes_zSYS Dimension Static Subsets And UDC Control Measure</t>
  </si>
  <si>
    <t>}ElementAttributes_zSYS Dimension Static Subsets And UDC Measure</t>
  </si>
  <si>
    <t>}ElementAttributes_zSYS Dimension Subsets</t>
  </si>
  <si>
    <t>}ElementAttributes_zSYS Dimension Subsets Measure</t>
  </si>
  <si>
    <t>}ElementAttributes_zSYS Escape Characters</t>
  </si>
  <si>
    <t>}ElementAttributes_zSYS Glossary Measure</t>
  </si>
  <si>
    <t>}ElementAttributes_zSYS Groups</t>
  </si>
  <si>
    <t>}ElementAttributes_zSYS HTML Character Entity</t>
  </si>
  <si>
    <t>}ElementAttributes_zSYS Item Index</t>
  </si>
  <si>
    <t>}ElementAttributes_zSYS Parameters</t>
  </si>
  <si>
    <t>}ElementAttributes_zSYS PickList Item</t>
  </si>
  <si>
    <t>}ElementAttributes_zSYS Processes</t>
  </si>
  <si>
    <t>}ElementAttributes_zSYS Process Execution Log Measure</t>
  </si>
  <si>
    <t>}ElementAttributes_zSYS ProcessExit Code</t>
  </si>
  <si>
    <t>}ElementAttributes_zSYS Process Parameters Info Measure</t>
  </si>
  <si>
    <t>}ElementAttributes_zSYS Process to Object Reference Measure</t>
  </si>
  <si>
    <t>}ElementAttributes_zSYS Reconciliation Check Extended Measure</t>
  </si>
  <si>
    <t>}ElementAttributes_zSYS Reconciliation Check Measure</t>
  </si>
  <si>
    <t>}ElementAttributes_zSYS Reconciliation Item</t>
  </si>
  <si>
    <t>}ElementAttributes_zSYS Security Level</t>
  </si>
  <si>
    <t>}ElementAttributes_zSYS Time Analysis Control Measure</t>
  </si>
  <si>
    <t>}ElementAttributes_zSYS Time Date Lookup</t>
  </si>
  <si>
    <t>}ElementAttributes_zSYS Time Day in Year</t>
  </si>
  <si>
    <t>}ElementAttributes_zSYS Time Dimensions</t>
  </si>
  <si>
    <t>}ElementAttributes_zSYS Time Minute</t>
  </si>
  <si>
    <t>}ElementAttributes_zSYS Time Month</t>
  </si>
  <si>
    <t>}ElementAttributes_zSYS Time Quarter</t>
  </si>
  <si>
    <t>}ElementAttributes_zSYS Time Relative Time Periods</t>
  </si>
  <si>
    <t>}ElementAttributes_zSYS Time Second</t>
  </si>
  <si>
    <t>}ElementAttributes_zSYS Time Year</t>
  </si>
  <si>
    <t>}ElementAttributes_zSYS Time Year-Month</t>
  </si>
  <si>
    <t>}ElementAttributes_zSYS Time Year-Month Lookup</t>
  </si>
  <si>
    <t>}ElementAttributes_zSYS TM1 Objects</t>
  </si>
  <si>
    <t>}ElementAttributes_zSYS TM1 Object Type</t>
  </si>
  <si>
    <t>}ElementAttributes_zSYS TM1 Transaction Log Analysis Measure</t>
  </si>
  <si>
    <t>}ElementAttributes_zSYS Update Frequency</t>
  </si>
  <si>
    <t>}ElementAttributes_zSYS User Last Active Measure</t>
  </si>
  <si>
    <t>}ElementSecurity_Customer</t>
  </si>
  <si>
    <t>}ElementSecurity_zSYS Applications</t>
  </si>
  <si>
    <t>}ElementSecurity_zSYS Cubes</t>
  </si>
  <si>
    <t>}ElementSecurity_zSYS Cube Views</t>
  </si>
  <si>
    <t>}ElementSecurity_zSYS Dimensions</t>
  </si>
  <si>
    <t>}ElementSecurity_zSYS Dimension Subsets</t>
  </si>
  <si>
    <t>}PickList_zSYS Cube View Cache Control</t>
  </si>
  <si>
    <t>}PickList_zSYS Dimension Defaults</t>
  </si>
  <si>
    <t>}PickList_zSYS Dimension SemiDynamic Subsets</t>
  </si>
  <si>
    <t>}PickList_zSYS Dimension Static Subsets And UDC Control</t>
  </si>
  <si>
    <t>}PickList_zSYS Picklist Dimension</t>
  </si>
  <si>
    <t>}PickList_zSYS Picklist General</t>
  </si>
  <si>
    <t>}PickList_zSYS Process Parallelization Control</t>
  </si>
  <si>
    <t>}PickList_zSYS Process Parameters Info</t>
  </si>
  <si>
    <t>}PickList_zSYS Reconciliation Setup</t>
  </si>
  <si>
    <t>}PickList_zSYS Reconciliation Setup Detail</t>
  </si>
  <si>
    <t>}PickList_zSYS Time Relative Time Lookup</t>
  </si>
  <si>
    <t>}PlanningControl</t>
  </si>
  <si>
    <t>Description</t>
  </si>
  <si>
    <t>Item Description</t>
  </si>
  <si>
    <t>Element in Use</t>
  </si>
  <si>
    <t>Customer</t>
  </si>
  <si>
    <t>Check - Comparison Item</t>
  </si>
  <si>
    <t>Set Compared Reference Items</t>
  </si>
  <si>
    <t>Automated Check Comparisons with extended dimensions</t>
  </si>
  <si>
    <t>BUD</t>
  </si>
  <si>
    <t>Check</t>
  </si>
  <si>
    <t>Apliqode_Dev</t>
  </si>
  <si>
    <t>Apliqode_Test</t>
  </si>
  <si>
    <t>Apliqode</t>
  </si>
  <si>
    <t>}APQ Application Activity Back</t>
  </si>
  <si>
    <t>}APQ Application Activity Log</t>
  </si>
  <si>
    <t>}APQ.Cub.ReconciliationCheck.Update.Static</t>
  </si>
  <si>
    <t>}APQ.Dim.ReconciliationItem.Update.Aliases</t>
  </si>
  <si>
    <t>Quarter</t>
  </si>
  <si>
    <t>Sales Cube Version</t>
  </si>
  <si>
    <t>YearMonth</t>
  </si>
  <si>
    <t>zMonth</t>
  </si>
  <si>
    <t>Filter</t>
  </si>
  <si>
    <t>:</t>
  </si>
  <si>
    <t>Delim</t>
  </si>
  <si>
    <t>Apliqode\5 Reconciliation\Automated Reconciliation Checks.blob</t>
  </si>
  <si>
    <t>Apliqode\5 Reconciliation\Automated Reconciliation Checks</t>
  </si>
  <si>
    <t>Time Date</t>
  </si>
  <si>
    <t>Time Date Flat</t>
  </si>
  <si>
    <t>Time Period</t>
  </si>
  <si>
    <t>Time Period Index</t>
  </si>
  <si>
    <t>Time Week</t>
  </si>
  <si>
    <t>Time Week Index</t>
  </si>
  <si>
    <t>Time Year</t>
  </si>
  <si>
    <t>C002: R001 Sales Cube vs. R003 Sales Summary - Actual - Value</t>
  </si>
  <si>
    <t>C003: R003 Sales Summary vs. R002 Sales Cube 2 - Actual - Value</t>
  </si>
  <si>
    <t>C004: R001 Sales Cube vs. R004 Sales Cube - Hier Check</t>
  </si>
  <si>
    <t>Apliqode Automated Reconciliation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</si>
</sst>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\(#,##0\);&quot;-&quot;_)"/>
    <numFmt numFmtId="165" formatCode="#,##0.0_);\(#,##0.0\)"/>
  </numFmts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theme="3" tint="-0.249977111117893"/>
      <name val="Calibri"/>
      <family val="2"/>
    </font>
    <font>
      <b/>
      <sz val="10"/>
      <color indexed="8"/>
      <name val="Calibri"/>
      <family val="2"/>
    </font>
    <font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"/>
      <name val="Calibri"/>
      <family val="2"/>
    </font>
    <font>
      <b/>
      <sz val="18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/>
      <top/>
      <bottom style="medium">
        <color rgb="FF0070C0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medium">
        <color theme="4" tint="0.499984740745262"/>
      </top>
      <bottom style="medium">
        <color theme="4" tint="0.499984740745262"/>
      </bottom>
      <diagonal/>
    </border>
    <border>
      <left/>
      <right style="thin">
        <color theme="0"/>
      </right>
      <top style="thin">
        <color indexed="23"/>
      </top>
      <bottom/>
      <diagonal/>
    </border>
    <border>
      <left/>
      <right/>
      <top style="medium">
        <color theme="4" tint="0.39994506668294322"/>
      </top>
      <bottom/>
      <diagonal/>
    </border>
    <border>
      <left style="thin">
        <color theme="0"/>
      </left>
      <right/>
      <top/>
      <bottom style="medium">
        <color rgb="FF0070C0"/>
      </bottom>
      <diagonal/>
    </border>
    <border>
      <left/>
      <right style="thin">
        <color theme="0"/>
      </right>
      <top style="medium">
        <color rgb="FF0070C0"/>
      </top>
      <bottom style="medium">
        <color theme="4" tint="0.39994506668294322"/>
      </bottom>
      <diagonal/>
    </border>
    <border>
      <left/>
      <right style="thin">
        <color theme="0"/>
      </right>
      <top/>
      <bottom style="medium">
        <color theme="4" tint="0.39994506668294322"/>
      </bottom>
      <diagonal/>
    </border>
    <border>
      <left style="thin">
        <color theme="0"/>
      </left>
      <right/>
      <top/>
      <bottom style="medium">
        <color theme="4" tint="0.39994506668294322"/>
      </bottom>
      <diagonal/>
    </border>
    <border>
      <left style="thin">
        <color theme="0"/>
      </left>
      <right/>
      <top style="medium">
        <color rgb="FF0070C0"/>
      </top>
      <bottom style="medium">
        <color theme="4" tint="0.399945066682943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3"/>
      </top>
      <bottom/>
      <diagonal/>
    </border>
    <border>
      <left style="thin">
        <color theme="4" tint="0.39994506668294322"/>
      </left>
      <right/>
      <top/>
      <bottom style="medium">
        <color theme="4" tint="0.39997558519241921"/>
      </bottom>
      <diagonal/>
    </border>
    <border>
      <left style="thin">
        <color theme="4" tint="0.39994506668294322"/>
      </left>
      <right style="thin">
        <color theme="0"/>
      </right>
      <top style="medium">
        <color theme="4" tint="0.39997558519241921"/>
      </top>
      <bottom style="medium">
        <color theme="4" tint="0.3999450666829432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/>
  </cellStyleXfs>
  <cellXfs count="75">
    <xf numFmtId="0" fontId="0" fillId="0" borderId="0" xfId="0"/>
    <xf numFmtId="0" fontId="0" fillId="0" borderId="0" xfId="0" applyFill="1" applyBorder="1" applyAlignment="1"/>
    <xf numFmtId="164" fontId="7" fillId="7" borderId="4" xfId="5" applyNumberFormat="1" applyFont="1" applyFill="1" applyBorder="1" applyAlignment="1">
      <alignment vertical="center"/>
    </xf>
    <xf numFmtId="164" fontId="8" fillId="3" borderId="4" xfId="5" applyNumberFormat="1" applyFont="1" applyFill="1" applyBorder="1" applyAlignment="1">
      <alignment vertical="center"/>
    </xf>
    <xf numFmtId="164" fontId="8" fillId="4" borderId="4" xfId="5" applyNumberFormat="1" applyFont="1" applyFill="1" applyBorder="1" applyAlignment="1">
      <alignment vertical="center"/>
    </xf>
    <xf numFmtId="164" fontId="8" fillId="5" borderId="4" xfId="5" applyNumberFormat="1" applyFont="1" applyFill="1" applyBorder="1" applyAlignment="1">
      <alignment vertical="center"/>
    </xf>
    <xf numFmtId="0" fontId="10" fillId="4" borderId="6" xfId="5" applyFont="1" applyFill="1" applyBorder="1" applyAlignment="1" applyProtection="1">
      <alignment horizontal="center" vertical="center" wrapText="1"/>
    </xf>
    <xf numFmtId="0" fontId="1" fillId="0" borderId="1" xfId="1"/>
    <xf numFmtId="0" fontId="5" fillId="2" borderId="0" xfId="4" applyAlignment="1">
      <alignment horizontal="right"/>
    </xf>
    <xf numFmtId="0" fontId="2" fillId="0" borderId="2" xfId="2"/>
    <xf numFmtId="0" fontId="11" fillId="0" borderId="2" xfId="2" applyFont="1" applyAlignment="1"/>
    <xf numFmtId="0" fontId="3" fillId="8" borderId="1" xfId="1" applyFont="1" applyFill="1" applyAlignment="1"/>
    <xf numFmtId="0" fontId="12" fillId="0" borderId="7" xfId="5" applyFont="1" applyBorder="1" applyAlignment="1">
      <alignment horizontal="right" indent="1"/>
    </xf>
    <xf numFmtId="0" fontId="3" fillId="0" borderId="3" xfId="3" applyFill="1" applyAlignment="1"/>
    <xf numFmtId="0" fontId="3" fillId="0" borderId="3" xfId="3"/>
    <xf numFmtId="0" fontId="9" fillId="9" borderId="8" xfId="5" applyFont="1" applyFill="1" applyBorder="1" applyAlignment="1"/>
    <xf numFmtId="0" fontId="4" fillId="0" borderId="0" xfId="0" applyFont="1"/>
    <xf numFmtId="164" fontId="13" fillId="5" borderId="4" xfId="5" applyNumberFormat="1" applyFont="1" applyFill="1" applyBorder="1" applyAlignment="1">
      <alignment vertical="center"/>
    </xf>
    <xf numFmtId="49" fontId="13" fillId="5" borderId="4" xfId="5" applyNumberFormat="1" applyFont="1" applyFill="1" applyBorder="1" applyAlignment="1">
      <alignment vertical="center"/>
    </xf>
    <xf numFmtId="0" fontId="10" fillId="4" borderId="11" xfId="5" applyFont="1" applyFill="1" applyBorder="1" applyAlignment="1" applyProtection="1">
      <alignment horizontal="center" vertical="center" wrapText="1"/>
    </xf>
    <xf numFmtId="0" fontId="0" fillId="0" borderId="0" xfId="0" applyBorder="1"/>
    <xf numFmtId="0" fontId="5" fillId="10" borderId="0" xfId="5" applyFont="1" applyFill="1" applyBorder="1" applyAlignment="1" applyProtection="1">
      <alignment horizontal="center" vertical="center" wrapText="1"/>
    </xf>
    <xf numFmtId="0" fontId="5" fillId="0" borderId="0" xfId="0" applyFont="1"/>
    <xf numFmtId="164" fontId="15" fillId="5" borderId="4" xfId="5" applyNumberFormat="1" applyFont="1" applyFill="1" applyBorder="1" applyAlignment="1">
      <alignment vertical="center"/>
    </xf>
    <xf numFmtId="0" fontId="16" fillId="11" borderId="0" xfId="0" applyFont="1" applyFill="1" applyAlignment="1">
      <alignment horizontal="center"/>
    </xf>
    <xf numFmtId="0" fontId="0" fillId="0" borderId="0" xfId="0" applyFill="1"/>
    <xf numFmtId="0" fontId="17" fillId="0" borderId="0" xfId="0" applyNumberFormat="1" applyFont="1" applyFill="1"/>
    <xf numFmtId="0" fontId="3" fillId="0" borderId="12" xfId="3" applyFill="1" applyBorder="1" applyAlignment="1"/>
    <xf numFmtId="0" fontId="11" fillId="0" borderId="13" xfId="2" applyFont="1" applyBorder="1" applyAlignment="1"/>
    <xf numFmtId="0" fontId="11" fillId="0" borderId="14" xfId="2" applyFont="1" applyBorder="1" applyAlignment="1"/>
    <xf numFmtId="164" fontId="19" fillId="6" borderId="5" xfId="5" applyNumberFormat="1" applyFont="1" applyFill="1" applyBorder="1" applyAlignment="1" applyProtection="1">
      <alignment vertical="center"/>
    </xf>
    <xf numFmtId="164" fontId="8" fillId="5" borderId="4" xfId="5" applyNumberFormat="1" applyFont="1" applyFill="1" applyBorder="1" applyAlignment="1">
      <alignment vertical="center" wrapText="1"/>
    </xf>
    <xf numFmtId="49" fontId="8" fillId="5" borderId="4" xfId="5" applyNumberFormat="1" applyFont="1" applyFill="1" applyBorder="1" applyAlignment="1">
      <alignment vertical="center" wrapText="1"/>
    </xf>
    <xf numFmtId="0" fontId="20" fillId="0" borderId="0" xfId="0" applyFont="1"/>
    <xf numFmtId="0" fontId="10" fillId="0" borderId="6" xfId="5" applyFont="1" applyFill="1" applyBorder="1" applyAlignment="1" applyProtection="1">
      <alignment vertical="center" wrapText="1"/>
    </xf>
    <xf numFmtId="164" fontId="15" fillId="5" borderId="15" xfId="5" applyNumberFormat="1" applyFont="1" applyFill="1" applyBorder="1" applyAlignment="1">
      <alignment vertical="center"/>
    </xf>
    <xf numFmtId="0" fontId="0" fillId="0" borderId="16" xfId="0" applyFill="1" applyBorder="1" applyAlignment="1"/>
    <xf numFmtId="0" fontId="0" fillId="0" borderId="16" xfId="0" applyBorder="1"/>
    <xf numFmtId="0" fontId="11" fillId="0" borderId="13" xfId="2" applyFont="1" applyBorder="1" applyAlignment="1">
      <alignment vertical="center"/>
    </xf>
    <xf numFmtId="164" fontId="15" fillId="5" borderId="19" xfId="5" applyNumberFormat="1" applyFont="1" applyFill="1" applyBorder="1" applyAlignment="1">
      <alignment vertical="center"/>
    </xf>
    <xf numFmtId="0" fontId="10" fillId="4" borderId="18" xfId="5" applyFont="1" applyFill="1" applyBorder="1" applyAlignment="1" applyProtection="1">
      <alignment horizontal="center" vertical="center" wrapText="1"/>
    </xf>
    <xf numFmtId="164" fontId="24" fillId="5" borderId="4" xfId="5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0" borderId="0" xfId="0" applyAlignment="1"/>
    <xf numFmtId="0" fontId="25" fillId="0" borderId="0" xfId="0" applyFont="1" applyAlignment="1"/>
    <xf numFmtId="0" fontId="0" fillId="15" borderId="0" xfId="0" applyFill="1" applyAlignment="1"/>
    <xf numFmtId="0" fontId="0" fillId="0" borderId="0" xfId="0" applyAlignment="1">
      <alignment vertical="top"/>
    </xf>
    <xf numFmtId="0" fontId="0" fillId="15" borderId="0" xfId="0" applyFill="1" applyAlignment="1">
      <alignment horizontal="left"/>
    </xf>
    <xf numFmtId="0" fontId="0" fillId="0" borderId="25" xfId="0" applyBorder="1"/>
    <xf numFmtId="0" fontId="14" fillId="14" borderId="3" xfId="3" applyFont="1" applyFill="1" applyAlignment="1">
      <alignment horizontal="left"/>
    </xf>
    <xf numFmtId="0" fontId="18" fillId="14" borderId="6" xfId="5" applyFont="1" applyFill="1" applyBorder="1" applyAlignment="1" applyProtection="1">
      <alignment horizontal="center" vertical="center" wrapText="1"/>
    </xf>
    <xf numFmtId="0" fontId="14" fillId="14" borderId="3" xfId="3" applyFont="1" applyFill="1" applyBorder="1" applyAlignment="1">
      <alignment horizontal="left"/>
    </xf>
    <xf numFmtId="0" fontId="14" fillId="14" borderId="26" xfId="3" applyFont="1" applyFill="1" applyBorder="1" applyAlignment="1">
      <alignment horizontal="left"/>
    </xf>
    <xf numFmtId="164" fontId="21" fillId="5" borderId="25" xfId="5" applyNumberFormat="1" applyFont="1" applyFill="1" applyBorder="1" applyAlignment="1">
      <alignment vertical="center" wrapText="1"/>
    </xf>
    <xf numFmtId="164" fontId="21" fillId="5" borderId="27" xfId="5" applyNumberFormat="1" applyFont="1" applyFill="1" applyBorder="1" applyAlignment="1">
      <alignment vertical="center" wrapText="1"/>
    </xf>
    <xf numFmtId="0" fontId="0" fillId="14" borderId="22" xfId="0" applyFill="1" applyBorder="1" applyAlignment="1"/>
    <xf numFmtId="0" fontId="0" fillId="14" borderId="23" xfId="0" applyFill="1" applyBorder="1" applyAlignment="1"/>
    <xf numFmtId="0" fontId="0" fillId="0" borderId="24" xfId="0" applyBorder="1" applyAlignment="1"/>
    <xf numFmtId="0" fontId="9" fillId="9" borderId="8" xfId="5" applyFont="1" applyFill="1" applyBorder="1" applyAlignment="1"/>
    <xf numFmtId="0" fontId="9" fillId="9" borderId="9" xfId="5" applyFont="1" applyFill="1" applyBorder="1" applyAlignment="1"/>
    <xf numFmtId="0" fontId="9" fillId="9" borderId="10" xfId="5" applyFont="1" applyFill="1" applyBorder="1" applyAlignment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8" borderId="0" xfId="1" applyFont="1" applyFill="1" applyBorder="1" applyAlignment="1">
      <alignment horizontal="left" shrinkToFit="1"/>
    </xf>
    <xf numFmtId="0" fontId="15" fillId="12" borderId="20" xfId="5" applyNumberFormat="1" applyFont="1" applyFill="1" applyBorder="1" applyAlignment="1">
      <alignment vertical="center"/>
    </xf>
    <xf numFmtId="165" fontId="0" fillId="12" borderId="19" xfId="0" applyNumberFormat="1" applyFill="1" applyBorder="1" applyAlignment="1">
      <alignment vertical="center"/>
    </xf>
    <xf numFmtId="0" fontId="10" fillId="13" borderId="17" xfId="5" applyFont="1" applyFill="1" applyBorder="1" applyAlignment="1" applyProtection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10" fillId="13" borderId="21" xfId="5" applyFont="1" applyFill="1" applyBorder="1" applyAlignment="1" applyProtection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8" borderId="1" xfId="1" applyFont="1" applyFill="1" applyBorder="1" applyAlignment="1"/>
    <xf numFmtId="0" fontId="0" fillId="0" borderId="1" xfId="0" applyBorder="1" applyAlignment="1"/>
    <xf numFmtId="0" fontId="10" fillId="4" borderId="11" xfId="5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6">
    <cellStyle name="Accent2" xfId="4" builtinId="33"/>
    <cellStyle name="Heading 1" xfId="1" builtinId="16"/>
    <cellStyle name="Heading 2" xfId="2" builtinId="17"/>
    <cellStyle name="Heading 3" xfId="3" builtinId="18"/>
    <cellStyle name="Normal" xfId="0" builtinId="0"/>
    <cellStyle name="Normal 2" xfId="5"/>
  </cellStyles>
  <dxfs count="3"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482"/>
  <ax:ocxPr ax:name="_ExtentY" ax:value="582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18</xdr:row>
      <xdr:rowOff>0</xdr:rowOff>
    </xdr:from>
    <xdr:to>
      <xdr:col>3</xdr:col>
      <xdr:colOff>567309</xdr:colOff>
      <xdr:row>21</xdr:row>
      <xdr:rowOff>76962</xdr:rowOff>
    </xdr:to>
    <xdr:pic>
      <xdr:nvPicPr>
        <xdr:cNvPr id="3" name="Picture 2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647825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19050</xdr:colOff>
          <xdr:row>20</xdr:row>
          <xdr:rowOff>57150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1</xdr:col>
      <xdr:colOff>9525</xdr:colOff>
      <xdr:row>26</xdr:row>
      <xdr:rowOff>0</xdr:rowOff>
    </xdr:from>
    <xdr:to>
      <xdr:col>3</xdr:col>
      <xdr:colOff>567309</xdr:colOff>
      <xdr:row>29</xdr:row>
      <xdr:rowOff>96012</xdr:rowOff>
    </xdr:to>
    <xdr:pic>
      <xdr:nvPicPr>
        <xdr:cNvPr id="4" name="Picture 3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657350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5</xdr:col>
          <xdr:colOff>19050</xdr:colOff>
          <xdr:row>28</xdr:row>
          <xdr:rowOff>57150</xdr:rowOff>
        </xdr:to>
        <xdr:sp macro="" textlink="">
          <xdr:nvSpPr>
            <xdr:cNvPr id="2050" name="TI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533400</xdr:colOff>
          <xdr:row>16</xdr:row>
          <xdr:rowOff>19050</xdr:rowOff>
        </xdr:to>
        <xdr:sp macro="" textlink="">
          <xdr:nvSpPr>
            <xdr:cNvPr id="15362" name="TIButton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923925</xdr:colOff>
          <xdr:row>16</xdr:row>
          <xdr:rowOff>161925</xdr:rowOff>
        </xdr:from>
        <xdr:to>
          <xdr:col>7</xdr:col>
          <xdr:colOff>47625</xdr:colOff>
          <xdr:row>18</xdr:row>
          <xdr:rowOff>0</xdr:rowOff>
        </xdr:to>
        <xdr:sp macro="" textlink="">
          <xdr:nvSpPr>
            <xdr:cNvPr id="10245" name="TIButton2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628650</xdr:colOff>
          <xdr:row>40</xdr:row>
          <xdr:rowOff>57150</xdr:rowOff>
        </xdr:to>
        <xdr:sp macro="" textlink="">
          <xdr:nvSpPr>
            <xdr:cNvPr id="10246" name="TIButton3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47625</xdr:rowOff>
        </xdr:from>
        <xdr:to>
          <xdr:col>3</xdr:col>
          <xdr:colOff>657225</xdr:colOff>
          <xdr:row>21</xdr:row>
          <xdr:rowOff>104775</xdr:rowOff>
        </xdr:to>
        <xdr:sp macro="" textlink="">
          <xdr:nvSpPr>
            <xdr:cNvPr id="13313" name="TIButton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16</xdr:row>
          <xdr:rowOff>9525</xdr:rowOff>
        </xdr:from>
        <xdr:to>
          <xdr:col>8</xdr:col>
          <xdr:colOff>447675</xdr:colOff>
          <xdr:row>17</xdr:row>
          <xdr:rowOff>47625</xdr:rowOff>
        </xdr:to>
        <xdr:sp macro="" textlink="">
          <xdr:nvSpPr>
            <xdr:cNvPr id="13319" name="TIButton3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66675</xdr:rowOff>
        </xdr:from>
        <xdr:to>
          <xdr:col>3</xdr:col>
          <xdr:colOff>647700</xdr:colOff>
          <xdr:row>17</xdr:row>
          <xdr:rowOff>114300</xdr:rowOff>
        </xdr:to>
        <xdr:sp macro="" textlink="">
          <xdr:nvSpPr>
            <xdr:cNvPr id="14337" name="TI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9.emf"/><Relationship Id="rId4" Type="http://schemas.openxmlformats.org/officeDocument/2006/relationships/control" Target="../activeX/activeX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25"/>
  <sheetViews>
    <sheetView showGridLines="0" tabSelected="1" topLeftCell="A12" workbookViewId="0">
      <selection activeCell="A12" sqref="A12"/>
    </sheetView>
  </sheetViews>
  <sheetFormatPr defaultRowHeight="15" outlineLevelRow="1" x14ac:dyDescent="0.25"/>
  <cols>
    <col min="1" max="1" width="4.7109375" customWidth="1"/>
    <col min="12" max="12" width="7.7109375" customWidth="1"/>
  </cols>
  <sheetData>
    <row r="1" spans="1:20" hidden="1" outlineLevel="1" x14ac:dyDescent="0.25">
      <c r="B1" s="1" t="s">
        <v>783</v>
      </c>
      <c r="C1" s="1" t="str">
        <f ca="1">_xll.TM1USER(B1)</f>
        <v>Admin</v>
      </c>
      <c r="E1" s="43" t="s">
        <v>797</v>
      </c>
    </row>
    <row r="2" spans="1:20" hidden="1" outlineLevel="1" x14ac:dyDescent="0.25">
      <c r="B2" s="1" t="s">
        <v>784</v>
      </c>
      <c r="C2" s="1" t="str">
        <f ca="1">_xll.TM1USER(B2)</f>
        <v/>
      </c>
      <c r="E2" s="43" t="s">
        <v>798</v>
      </c>
    </row>
    <row r="3" spans="1:20" hidden="1" outlineLevel="1" x14ac:dyDescent="0.25">
      <c r="B3" s="1" t="s">
        <v>785</v>
      </c>
      <c r="C3" s="1" t="str">
        <f ca="1">_xll.TM1USER(B3)</f>
        <v/>
      </c>
      <c r="E3" s="44" t="s">
        <v>786</v>
      </c>
    </row>
    <row r="4" spans="1:20" hidden="1" outlineLevel="1" x14ac:dyDescent="0.25">
      <c r="E4" s="43" t="s">
        <v>618</v>
      </c>
      <c r="G4" s="43" t="str">
        <f ca="1">pServer&amp;":}APQ Application Entries"</f>
        <v>Apliqode_Dev:}APQ Application Entries</v>
      </c>
    </row>
    <row r="5" spans="1:20" hidden="1" outlineLevel="1" x14ac:dyDescent="0.25">
      <c r="B5" s="44" t="s">
        <v>787</v>
      </c>
      <c r="E5" s="45" t="str">
        <f ca="1">_xll.DBR(pServer&amp;":"&amp;CubeGoBack,pUserID,"EntryName", $E$4)</f>
        <v>01 Menu\APQ Menu</v>
      </c>
      <c r="G5" t="str">
        <f ca="1">_xll.DBRW($G$4,HomeID,"EntryURL")</f>
        <v>TM1://Apliqode_Dev/blob/PUBLIC/.\}Externals\zSYS Menu.xlsx_20151016162934.xlsx</v>
      </c>
    </row>
    <row r="6" spans="1:20" hidden="1" outlineLevel="1" x14ac:dyDescent="0.25">
      <c r="B6" s="43" t="s">
        <v>606</v>
      </c>
      <c r="C6" t="str">
        <f ca="1">TEXT(YEAR(NOW()),"@")</f>
        <v>2016</v>
      </c>
      <c r="E6" s="43" t="s">
        <v>619</v>
      </c>
      <c r="G6" s="43" t="s">
        <v>620</v>
      </c>
    </row>
    <row r="7" spans="1:20" hidden="1" outlineLevel="1" x14ac:dyDescent="0.25">
      <c r="B7" s="43" t="s">
        <v>622</v>
      </c>
      <c r="C7" t="str">
        <f ca="1">TEXT(MONTH(NOW()),"00")&amp;"-"&amp;TEXT(DAY(NOW()),"00")</f>
        <v>08-02</v>
      </c>
      <c r="E7" s="45" t="str">
        <f ca="1">_xll.DBR(pServer&amp;":"&amp;CubeGoBack,pUserID,"EntryName", $E$6)</f>
        <v>Apliqode\5 Reconciliation\Automated Reconciliation Checks</v>
      </c>
      <c r="G7" s="45" t="str">
        <f ca="1">_xll.DBR(pServer&amp;":"&amp;CubeGoBack,pUserID,"EntryName",$G$6)</f>
        <v>Apliqode\3 Catalog Reference\4 Process Info\APQ Process to Object Reference</v>
      </c>
    </row>
    <row r="8" spans="1:20" hidden="1" outlineLevel="1" x14ac:dyDescent="0.25">
      <c r="B8" s="46" t="s">
        <v>623</v>
      </c>
      <c r="C8" s="46" t="str">
        <f ca="1">TEXT(HOUR(NOW()),"00")&amp;":"&amp;TEXT(MINUTE(NOW()),"00")</f>
        <v>16:06</v>
      </c>
      <c r="E8" s="45" t="str">
        <f ca="1">IF($E$7=MenuID,"",_xll.DBSS(MenuID,pServer&amp;":"&amp;CubeGoBack,pUserID,"Entry Name",$E$6))</f>
        <v/>
      </c>
      <c r="G8" s="45" t="str">
        <f ca="1">IF($E$7=MenuID,"",_xll.DBSS($E$7,pServer&amp;":"&amp;CubeGoBack,pUserID,"EntryName",$G$6))</f>
        <v/>
      </c>
    </row>
    <row r="9" spans="1:20" hidden="1" outlineLevel="1" x14ac:dyDescent="0.25">
      <c r="B9" s="43" t="s">
        <v>624</v>
      </c>
      <c r="C9" s="47">
        <f ca="1">_xll.DBR(pServer&amp;":"&amp;CubeAppLog,$C$6,$C$7,$C$8,ReportID,pUserID,$B$10)</f>
        <v>9</v>
      </c>
    </row>
    <row r="10" spans="1:20" hidden="1" outlineLevel="1" x14ac:dyDescent="0.25">
      <c r="B10" s="43" t="s">
        <v>625</v>
      </c>
      <c r="C10" s="47">
        <f ca="1">_xll.DBS(C9+1,pServer&amp;":"&amp;CubeAppLog,$C$6,$C$7,$C$8,ReportID,pUserID,$B$10)</f>
        <v>9</v>
      </c>
      <c r="J10" s="16" t="s">
        <v>794</v>
      </c>
      <c r="L10" t="str">
        <f ca="1">"pCube"&amp;N10&amp;pCubeToStatic</f>
        <v>pCube:}APQ Reconciliation Check</v>
      </c>
      <c r="M10" s="16" t="s">
        <v>796</v>
      </c>
      <c r="N10" t="s">
        <v>795</v>
      </c>
    </row>
    <row r="11" spans="1:20" hidden="1" outlineLevel="1" x14ac:dyDescent="0.25">
      <c r="B11" s="16" t="s">
        <v>17</v>
      </c>
      <c r="C11" t="str">
        <f ca="1">IF(C1&lt;&gt;"",B1,IF(C2&lt;&gt;"",B2,IF(C3&lt;&gt;"",B3,"No server available!")))</f>
        <v>Apliqode_Dev</v>
      </c>
      <c r="E11" t="str">
        <f ca="1">_xll.TM1USER(pServer)</f>
        <v>Admin</v>
      </c>
      <c r="H11" t="str">
        <f ca="1">_xll.TM1USER(G11)</f>
        <v/>
      </c>
      <c r="J11" s="16" t="s">
        <v>559</v>
      </c>
      <c r="L11" t="s">
        <v>788</v>
      </c>
      <c r="O11" s="16" t="s">
        <v>560</v>
      </c>
      <c r="Q11" t="s">
        <v>789</v>
      </c>
    </row>
    <row r="12" spans="1:20" collapsed="1" x14ac:dyDescent="0.25"/>
    <row r="13" spans="1:20" ht="20.25" thickBot="1" x14ac:dyDescent="0.35">
      <c r="B13" s="7" t="s">
        <v>809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5.75" thickTop="1" x14ac:dyDescent="0.25"/>
    <row r="15" spans="1:20" ht="18" thickBot="1" x14ac:dyDescent="0.35">
      <c r="A15" s="8" t="s">
        <v>4</v>
      </c>
      <c r="B15" s="9" t="s">
        <v>5</v>
      </c>
      <c r="C15" s="9"/>
      <c r="D15" s="9" t="s">
        <v>614</v>
      </c>
      <c r="E15" s="9"/>
      <c r="F15" s="9"/>
      <c r="G15" s="9" t="s">
        <v>613</v>
      </c>
      <c r="H15" s="9"/>
      <c r="I15" s="9"/>
      <c r="J15" s="9" t="s">
        <v>615</v>
      </c>
      <c r="K15" s="9"/>
      <c r="L15" s="9"/>
      <c r="M15" s="9"/>
      <c r="N15" s="9" t="s">
        <v>612</v>
      </c>
      <c r="O15" s="9"/>
      <c r="P15" s="9"/>
      <c r="Q15" s="9"/>
      <c r="R15" s="9"/>
      <c r="S15" s="9"/>
      <c r="T15" s="9"/>
    </row>
    <row r="16" spans="1:20" ht="15.75" thickTop="1" x14ac:dyDescent="0.25"/>
    <row r="17" spans="2:8" ht="15.75" thickBot="1" x14ac:dyDescent="0.3">
      <c r="B17" s="14" t="s">
        <v>12</v>
      </c>
      <c r="C17" s="14"/>
      <c r="D17" s="14"/>
      <c r="E17" s="14"/>
      <c r="F17" s="14"/>
      <c r="G17" s="14"/>
      <c r="H17" s="14"/>
    </row>
    <row r="20" spans="2:8" x14ac:dyDescent="0.25">
      <c r="F20" t="s">
        <v>604</v>
      </c>
    </row>
    <row r="21" spans="2:8" x14ac:dyDescent="0.25">
      <c r="F21" t="s">
        <v>605</v>
      </c>
    </row>
    <row r="23" spans="2:8" x14ac:dyDescent="0.25">
      <c r="D23" s="42" t="s">
        <v>616</v>
      </c>
      <c r="E23" s="55" t="str">
        <f ca="1">_xll.SUBNM(pServer&amp;":}APQ Cubes","Automated Reconciliation Cubes",1)</f>
        <v>}APQ Reconciliation Check</v>
      </c>
      <c r="F23" s="56"/>
      <c r="G23" s="56"/>
      <c r="H23" s="57"/>
    </row>
    <row r="25" spans="2:8" ht="15.75" thickBot="1" x14ac:dyDescent="0.3">
      <c r="B25" s="14" t="s">
        <v>13</v>
      </c>
      <c r="C25" s="14"/>
      <c r="D25" s="14"/>
      <c r="E25" s="14"/>
      <c r="F25" s="14"/>
      <c r="G25" s="14"/>
      <c r="H25" s="14"/>
    </row>
  </sheetData>
  <mergeCells count="1">
    <mergeCell ref="E23:H23"/>
  </mergeCells>
  <hyperlinks>
    <hyperlink ref="B15" location="Start!A1" display="Home"/>
    <hyperlink ref="D15" location="Checks!A1" display="Checks"/>
    <hyperlink ref="G15" location="Comparisons!A1" display="Comparisons"/>
    <hyperlink ref="J15" location="Extended!A1" display="Extended Checks Report"/>
    <hyperlink ref="N15" location="'Set Defaults'!A1" display="Set Defaults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r:id="rId5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5</xdr:col>
                <xdr:colOff>19050</xdr:colOff>
                <xdr:row>20</xdr:row>
                <xdr:rowOff>57150</xdr:rowOff>
              </to>
            </anchor>
          </controlPr>
        </control>
      </mc:Choice>
      <mc:Fallback>
        <control shapeId="2049" r:id="rId4" name="TIButton1"/>
      </mc:Fallback>
    </mc:AlternateContent>
    <mc:AlternateContent xmlns:mc="http://schemas.openxmlformats.org/markup-compatibility/2006">
      <mc:Choice Requires="x14">
        <control shapeId="2050" r:id="rId6" name="TIButton2">
          <controlPr defaultSize="0" print="0" autoLine="0" r:id="rId7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5</xdr:col>
                <xdr:colOff>19050</xdr:colOff>
                <xdr:row>28</xdr:row>
                <xdr:rowOff>57150</xdr:rowOff>
              </to>
            </anchor>
          </controlPr>
        </control>
      </mc:Choice>
      <mc:Fallback>
        <control shapeId="2050" r:id="rId6" name="TI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33"/>
  <sheetViews>
    <sheetView workbookViewId="0"/>
  </sheetViews>
  <sheetFormatPr defaultRowHeight="15" x14ac:dyDescent="0.25"/>
  <sheetData>
    <row r="1" spans="1:1" ht="14.45" x14ac:dyDescent="0.3">
      <c r="A1" t="s">
        <v>600</v>
      </c>
    </row>
    <row r="2" spans="1:1" ht="14.45" x14ac:dyDescent="0.3">
      <c r="A2" t="s">
        <v>601</v>
      </c>
    </row>
    <row r="3" spans="1:1" ht="14.45" x14ac:dyDescent="0.3">
      <c r="A3" t="s">
        <v>602</v>
      </c>
    </row>
    <row r="4" spans="1:1" ht="14.45" x14ac:dyDescent="0.3">
      <c r="A4" t="s">
        <v>617</v>
      </c>
    </row>
    <row r="5" spans="1:1" ht="14.45" x14ac:dyDescent="0.3">
      <c r="A5" t="s">
        <v>621</v>
      </c>
    </row>
    <row r="6" spans="1:1" ht="14.45" x14ac:dyDescent="0.3">
      <c r="A6" t="s">
        <v>643</v>
      </c>
    </row>
    <row r="7" spans="1:1" ht="14.45" x14ac:dyDescent="0.3">
      <c r="A7" t="s">
        <v>644</v>
      </c>
    </row>
    <row r="8" spans="1:1" ht="14.45" x14ac:dyDescent="0.3">
      <c r="A8" t="s">
        <v>645</v>
      </c>
    </row>
    <row r="9" spans="1:1" ht="14.45" x14ac:dyDescent="0.3">
      <c r="A9" t="s">
        <v>646</v>
      </c>
    </row>
    <row r="10" spans="1:1" ht="14.45" x14ac:dyDescent="0.3">
      <c r="A10" t="s">
        <v>647</v>
      </c>
    </row>
    <row r="11" spans="1:1" ht="14.45" x14ac:dyDescent="0.3">
      <c r="A11" t="s">
        <v>648</v>
      </c>
    </row>
    <row r="12" spans="1:1" ht="14.45" x14ac:dyDescent="0.3">
      <c r="A12" t="s">
        <v>649</v>
      </c>
    </row>
    <row r="13" spans="1:1" ht="14.45" x14ac:dyDescent="0.3">
      <c r="A13" t="s">
        <v>633</v>
      </c>
    </row>
    <row r="14" spans="1:1" ht="14.45" x14ac:dyDescent="0.3">
      <c r="A14" t="s">
        <v>650</v>
      </c>
    </row>
    <row r="15" spans="1:1" ht="14.45" x14ac:dyDescent="0.3">
      <c r="A15" t="s">
        <v>634</v>
      </c>
    </row>
    <row r="16" spans="1:1" ht="14.45" x14ac:dyDescent="0.3">
      <c r="A16" t="s">
        <v>651</v>
      </c>
    </row>
    <row r="17" spans="1:1" ht="14.45" x14ac:dyDescent="0.3">
      <c r="A17" t="s">
        <v>635</v>
      </c>
    </row>
    <row r="18" spans="1:1" ht="14.45" x14ac:dyDescent="0.3">
      <c r="A18" t="s">
        <v>652</v>
      </c>
    </row>
    <row r="19" spans="1:1" ht="14.45" x14ac:dyDescent="0.3">
      <c r="A19" t="s">
        <v>653</v>
      </c>
    </row>
    <row r="20" spans="1:1" ht="14.45" x14ac:dyDescent="0.3">
      <c r="A20" t="s">
        <v>654</v>
      </c>
    </row>
    <row r="21" spans="1:1" ht="14.45" x14ac:dyDescent="0.3">
      <c r="A21" t="s">
        <v>636</v>
      </c>
    </row>
    <row r="22" spans="1:1" ht="14.45" x14ac:dyDescent="0.3">
      <c r="A22" t="s">
        <v>655</v>
      </c>
    </row>
    <row r="23" spans="1:1" ht="14.45" x14ac:dyDescent="0.3">
      <c r="A23" t="s">
        <v>656</v>
      </c>
    </row>
    <row r="24" spans="1:1" ht="14.45" x14ac:dyDescent="0.3">
      <c r="A24" t="s">
        <v>657</v>
      </c>
    </row>
    <row r="25" spans="1:1" ht="14.45" x14ac:dyDescent="0.3">
      <c r="A25" t="s">
        <v>658</v>
      </c>
    </row>
    <row r="26" spans="1:1" ht="14.45" x14ac:dyDescent="0.3">
      <c r="A26" t="s">
        <v>659</v>
      </c>
    </row>
    <row r="27" spans="1:1" ht="14.45" x14ac:dyDescent="0.3">
      <c r="A27" t="s">
        <v>660</v>
      </c>
    </row>
    <row r="28" spans="1:1" ht="14.45" x14ac:dyDescent="0.3">
      <c r="A28" t="s">
        <v>661</v>
      </c>
    </row>
    <row r="29" spans="1:1" ht="14.45" x14ac:dyDescent="0.3">
      <c r="A29" t="s">
        <v>662</v>
      </c>
    </row>
    <row r="30" spans="1:1" ht="14.45" x14ac:dyDescent="0.3">
      <c r="A30" t="s">
        <v>663</v>
      </c>
    </row>
    <row r="31" spans="1:1" ht="14.45" x14ac:dyDescent="0.3">
      <c r="A31" t="s">
        <v>664</v>
      </c>
    </row>
    <row r="32" spans="1:1" ht="14.45" x14ac:dyDescent="0.3">
      <c r="A32" t="s">
        <v>665</v>
      </c>
    </row>
    <row r="33" spans="1:1" ht="14.45" x14ac:dyDescent="0.3">
      <c r="A33" t="s">
        <v>666</v>
      </c>
    </row>
    <row r="34" spans="1:1" ht="14.45" x14ac:dyDescent="0.3">
      <c r="A34" t="s">
        <v>667</v>
      </c>
    </row>
    <row r="35" spans="1:1" ht="14.45" x14ac:dyDescent="0.3">
      <c r="A35" t="s">
        <v>668</v>
      </c>
    </row>
    <row r="36" spans="1:1" ht="14.45" x14ac:dyDescent="0.3">
      <c r="A36" t="s">
        <v>669</v>
      </c>
    </row>
    <row r="37" spans="1:1" x14ac:dyDescent="0.25">
      <c r="A37" t="s">
        <v>670</v>
      </c>
    </row>
    <row r="38" spans="1:1" x14ac:dyDescent="0.25">
      <c r="A38" t="s">
        <v>671</v>
      </c>
    </row>
    <row r="39" spans="1:1" x14ac:dyDescent="0.25">
      <c r="A39" t="s">
        <v>672</v>
      </c>
    </row>
    <row r="40" spans="1:1" x14ac:dyDescent="0.25">
      <c r="A40" t="s">
        <v>673</v>
      </c>
    </row>
    <row r="41" spans="1:1" x14ac:dyDescent="0.25">
      <c r="A41" t="s">
        <v>674</v>
      </c>
    </row>
    <row r="42" spans="1:1" x14ac:dyDescent="0.25">
      <c r="A42" t="s">
        <v>675</v>
      </c>
    </row>
    <row r="43" spans="1:1" x14ac:dyDescent="0.25">
      <c r="A43" t="s">
        <v>676</v>
      </c>
    </row>
    <row r="44" spans="1:1" x14ac:dyDescent="0.25">
      <c r="A44" t="s">
        <v>677</v>
      </c>
    </row>
    <row r="45" spans="1:1" x14ac:dyDescent="0.25">
      <c r="A45" t="s">
        <v>678</v>
      </c>
    </row>
    <row r="46" spans="1:1" x14ac:dyDescent="0.25">
      <c r="A46" t="s">
        <v>87</v>
      </c>
    </row>
    <row r="47" spans="1:1" x14ac:dyDescent="0.25">
      <c r="A47" t="s">
        <v>88</v>
      </c>
    </row>
    <row r="48" spans="1:1" x14ac:dyDescent="0.25">
      <c r="A48" t="s">
        <v>679</v>
      </c>
    </row>
    <row r="49" spans="1:1" x14ac:dyDescent="0.25">
      <c r="A49" t="s">
        <v>680</v>
      </c>
    </row>
    <row r="50" spans="1:1" x14ac:dyDescent="0.25">
      <c r="A50" t="s">
        <v>681</v>
      </c>
    </row>
    <row r="51" spans="1:1" x14ac:dyDescent="0.25">
      <c r="A51" t="s">
        <v>682</v>
      </c>
    </row>
    <row r="52" spans="1:1" x14ac:dyDescent="0.25">
      <c r="A52" t="s">
        <v>683</v>
      </c>
    </row>
    <row r="53" spans="1:1" x14ac:dyDescent="0.25">
      <c r="A53" t="s">
        <v>684</v>
      </c>
    </row>
    <row r="54" spans="1:1" x14ac:dyDescent="0.25">
      <c r="A54" t="s">
        <v>685</v>
      </c>
    </row>
    <row r="55" spans="1:1" x14ac:dyDescent="0.25">
      <c r="A55" t="s">
        <v>686</v>
      </c>
    </row>
    <row r="56" spans="1:1" x14ac:dyDescent="0.25">
      <c r="A56" t="s">
        <v>687</v>
      </c>
    </row>
    <row r="57" spans="1:1" x14ac:dyDescent="0.25">
      <c r="A57" t="s">
        <v>104</v>
      </c>
    </row>
    <row r="58" spans="1:1" x14ac:dyDescent="0.25">
      <c r="A58" t="s">
        <v>105</v>
      </c>
    </row>
    <row r="59" spans="1:1" x14ac:dyDescent="0.25">
      <c r="A59" t="s">
        <v>106</v>
      </c>
    </row>
    <row r="60" spans="1:1" x14ac:dyDescent="0.25">
      <c r="A60" t="s">
        <v>107</v>
      </c>
    </row>
    <row r="61" spans="1:1" x14ac:dyDescent="0.25">
      <c r="A61" t="s">
        <v>108</v>
      </c>
    </row>
    <row r="62" spans="1:1" x14ac:dyDescent="0.25">
      <c r="A62" t="s">
        <v>688</v>
      </c>
    </row>
    <row r="63" spans="1:1" x14ac:dyDescent="0.25">
      <c r="A63" t="s">
        <v>689</v>
      </c>
    </row>
    <row r="64" spans="1:1" x14ac:dyDescent="0.25">
      <c r="A64" t="s">
        <v>690</v>
      </c>
    </row>
    <row r="65" spans="1:1" x14ac:dyDescent="0.25">
      <c r="A65" t="s">
        <v>691</v>
      </c>
    </row>
    <row r="66" spans="1:1" x14ac:dyDescent="0.25">
      <c r="A66" t="s">
        <v>692</v>
      </c>
    </row>
    <row r="67" spans="1:1" x14ac:dyDescent="0.25">
      <c r="A67" t="s">
        <v>693</v>
      </c>
    </row>
    <row r="68" spans="1:1" x14ac:dyDescent="0.25">
      <c r="A68" t="s">
        <v>694</v>
      </c>
    </row>
    <row r="69" spans="1:1" x14ac:dyDescent="0.25">
      <c r="A69" t="s">
        <v>695</v>
      </c>
    </row>
    <row r="70" spans="1:1" x14ac:dyDescent="0.25">
      <c r="A70" t="s">
        <v>696</v>
      </c>
    </row>
    <row r="71" spans="1:1" x14ac:dyDescent="0.25">
      <c r="A71" t="s">
        <v>123</v>
      </c>
    </row>
    <row r="72" spans="1:1" x14ac:dyDescent="0.25">
      <c r="A72" t="s">
        <v>124</v>
      </c>
    </row>
    <row r="73" spans="1:1" x14ac:dyDescent="0.25">
      <c r="A73" t="s">
        <v>125</v>
      </c>
    </row>
    <row r="74" spans="1:1" x14ac:dyDescent="0.25">
      <c r="A74" t="s">
        <v>126</v>
      </c>
    </row>
    <row r="75" spans="1:1" x14ac:dyDescent="0.25">
      <c r="A75" t="s">
        <v>128</v>
      </c>
    </row>
    <row r="76" spans="1:1" x14ac:dyDescent="0.25">
      <c r="A76" t="s">
        <v>129</v>
      </c>
    </row>
    <row r="77" spans="1:1" x14ac:dyDescent="0.25">
      <c r="A77" t="s">
        <v>697</v>
      </c>
    </row>
    <row r="78" spans="1:1" x14ac:dyDescent="0.25">
      <c r="A78" t="s">
        <v>698</v>
      </c>
    </row>
    <row r="79" spans="1:1" x14ac:dyDescent="0.25">
      <c r="A79" t="s">
        <v>699</v>
      </c>
    </row>
    <row r="80" spans="1:1" x14ac:dyDescent="0.25">
      <c r="A80" t="s">
        <v>700</v>
      </c>
    </row>
    <row r="81" spans="1:1" x14ac:dyDescent="0.25">
      <c r="A81" t="s">
        <v>701</v>
      </c>
    </row>
    <row r="82" spans="1:1" x14ac:dyDescent="0.25">
      <c r="A82" t="s">
        <v>702</v>
      </c>
    </row>
    <row r="83" spans="1:1" x14ac:dyDescent="0.25">
      <c r="A83" t="s">
        <v>703</v>
      </c>
    </row>
    <row r="84" spans="1:1" x14ac:dyDescent="0.25">
      <c r="A84" t="s">
        <v>704</v>
      </c>
    </row>
    <row r="85" spans="1:1" x14ac:dyDescent="0.25">
      <c r="A85" t="s">
        <v>705</v>
      </c>
    </row>
    <row r="86" spans="1:1" x14ac:dyDescent="0.25">
      <c r="A86" t="s">
        <v>706</v>
      </c>
    </row>
    <row r="87" spans="1:1" x14ac:dyDescent="0.25">
      <c r="A87" t="s">
        <v>707</v>
      </c>
    </row>
    <row r="88" spans="1:1" x14ac:dyDescent="0.25">
      <c r="A88" t="s">
        <v>708</v>
      </c>
    </row>
    <row r="89" spans="1:1" x14ac:dyDescent="0.25">
      <c r="A89" t="s">
        <v>709</v>
      </c>
    </row>
    <row r="90" spans="1:1" x14ac:dyDescent="0.25">
      <c r="A90" t="s">
        <v>710</v>
      </c>
    </row>
    <row r="91" spans="1:1" x14ac:dyDescent="0.25">
      <c r="A91" t="s">
        <v>711</v>
      </c>
    </row>
    <row r="92" spans="1:1" x14ac:dyDescent="0.25">
      <c r="A92" t="s">
        <v>712</v>
      </c>
    </row>
    <row r="93" spans="1:1" x14ac:dyDescent="0.25">
      <c r="A93" t="s">
        <v>713</v>
      </c>
    </row>
    <row r="94" spans="1:1" x14ac:dyDescent="0.25">
      <c r="A94" t="s">
        <v>714</v>
      </c>
    </row>
    <row r="95" spans="1:1" x14ac:dyDescent="0.25">
      <c r="A95" t="s">
        <v>715</v>
      </c>
    </row>
    <row r="96" spans="1:1" x14ac:dyDescent="0.25">
      <c r="A96" t="s">
        <v>716</v>
      </c>
    </row>
    <row r="97" spans="1:1" x14ac:dyDescent="0.25">
      <c r="A97" t="s">
        <v>717</v>
      </c>
    </row>
    <row r="98" spans="1:1" x14ac:dyDescent="0.25">
      <c r="A98" t="s">
        <v>718</v>
      </c>
    </row>
    <row r="99" spans="1:1" x14ac:dyDescent="0.25">
      <c r="A99" t="s">
        <v>719</v>
      </c>
    </row>
    <row r="100" spans="1:1" x14ac:dyDescent="0.25">
      <c r="A100" t="s">
        <v>720</v>
      </c>
    </row>
    <row r="101" spans="1:1" x14ac:dyDescent="0.25">
      <c r="A101" t="s">
        <v>721</v>
      </c>
    </row>
    <row r="102" spans="1:1" x14ac:dyDescent="0.25">
      <c r="A102" t="s">
        <v>722</v>
      </c>
    </row>
    <row r="103" spans="1:1" x14ac:dyDescent="0.25">
      <c r="A103" t="s">
        <v>723</v>
      </c>
    </row>
    <row r="104" spans="1:1" x14ac:dyDescent="0.25">
      <c r="A104" t="s">
        <v>724</v>
      </c>
    </row>
    <row r="105" spans="1:1" x14ac:dyDescent="0.25">
      <c r="A105" t="s">
        <v>725</v>
      </c>
    </row>
    <row r="106" spans="1:1" x14ac:dyDescent="0.25">
      <c r="A106" t="s">
        <v>726</v>
      </c>
    </row>
    <row r="107" spans="1:1" x14ac:dyDescent="0.25">
      <c r="A107" t="s">
        <v>727</v>
      </c>
    </row>
    <row r="108" spans="1:1" x14ac:dyDescent="0.25">
      <c r="A108" t="s">
        <v>728</v>
      </c>
    </row>
    <row r="109" spans="1:1" x14ac:dyDescent="0.25">
      <c r="A109" t="s">
        <v>729</v>
      </c>
    </row>
    <row r="110" spans="1:1" x14ac:dyDescent="0.25">
      <c r="A110" t="s">
        <v>730</v>
      </c>
    </row>
    <row r="111" spans="1:1" x14ac:dyDescent="0.25">
      <c r="A111" t="s">
        <v>731</v>
      </c>
    </row>
    <row r="112" spans="1:1" x14ac:dyDescent="0.25">
      <c r="A112" t="s">
        <v>732</v>
      </c>
    </row>
    <row r="113" spans="1:1" x14ac:dyDescent="0.25">
      <c r="A113" t="s">
        <v>733</v>
      </c>
    </row>
    <row r="114" spans="1:1" x14ac:dyDescent="0.25">
      <c r="A114" t="s">
        <v>734</v>
      </c>
    </row>
    <row r="115" spans="1:1" x14ac:dyDescent="0.25">
      <c r="A115" t="s">
        <v>735</v>
      </c>
    </row>
    <row r="116" spans="1:1" x14ac:dyDescent="0.25">
      <c r="A116" t="s">
        <v>736</v>
      </c>
    </row>
    <row r="117" spans="1:1" x14ac:dyDescent="0.25">
      <c r="A117" t="s">
        <v>737</v>
      </c>
    </row>
    <row r="118" spans="1:1" x14ac:dyDescent="0.25">
      <c r="A118" t="s">
        <v>738</v>
      </c>
    </row>
    <row r="119" spans="1:1" x14ac:dyDescent="0.25">
      <c r="A119" t="s">
        <v>739</v>
      </c>
    </row>
    <row r="120" spans="1:1" x14ac:dyDescent="0.25">
      <c r="A120" t="s">
        <v>740</v>
      </c>
    </row>
    <row r="121" spans="1:1" x14ac:dyDescent="0.25">
      <c r="A121" t="s">
        <v>741</v>
      </c>
    </row>
    <row r="122" spans="1:1" x14ac:dyDescent="0.25">
      <c r="A122" t="s">
        <v>742</v>
      </c>
    </row>
    <row r="123" spans="1:1" x14ac:dyDescent="0.25">
      <c r="A123" t="s">
        <v>743</v>
      </c>
    </row>
    <row r="124" spans="1:1" x14ac:dyDescent="0.25">
      <c r="A124" t="s">
        <v>744</v>
      </c>
    </row>
    <row r="125" spans="1:1" x14ac:dyDescent="0.25">
      <c r="A125" t="s">
        <v>745</v>
      </c>
    </row>
    <row r="126" spans="1:1" x14ac:dyDescent="0.25">
      <c r="A126" t="s">
        <v>746</v>
      </c>
    </row>
    <row r="127" spans="1:1" x14ac:dyDescent="0.25">
      <c r="A127" t="s">
        <v>747</v>
      </c>
    </row>
    <row r="128" spans="1:1" x14ac:dyDescent="0.25">
      <c r="A128" t="s">
        <v>748</v>
      </c>
    </row>
    <row r="129" spans="1:1" x14ac:dyDescent="0.25">
      <c r="A129" t="s">
        <v>749</v>
      </c>
    </row>
    <row r="130" spans="1:1" x14ac:dyDescent="0.25">
      <c r="A130" t="s">
        <v>750</v>
      </c>
    </row>
    <row r="131" spans="1:1" x14ac:dyDescent="0.25">
      <c r="A131" t="s">
        <v>751</v>
      </c>
    </row>
    <row r="132" spans="1:1" x14ac:dyDescent="0.25">
      <c r="A132" t="s">
        <v>752</v>
      </c>
    </row>
    <row r="133" spans="1:1" x14ac:dyDescent="0.25">
      <c r="A133" t="s">
        <v>753</v>
      </c>
    </row>
    <row r="134" spans="1:1" x14ac:dyDescent="0.25">
      <c r="A134" t="s">
        <v>754</v>
      </c>
    </row>
    <row r="135" spans="1:1" x14ac:dyDescent="0.25">
      <c r="A135" t="s">
        <v>755</v>
      </c>
    </row>
    <row r="136" spans="1:1" x14ac:dyDescent="0.25">
      <c r="A136" t="s">
        <v>484</v>
      </c>
    </row>
    <row r="137" spans="1:1" x14ac:dyDescent="0.25">
      <c r="A137" t="s">
        <v>485</v>
      </c>
    </row>
    <row r="138" spans="1:1" x14ac:dyDescent="0.25">
      <c r="A138" t="s">
        <v>490</v>
      </c>
    </row>
    <row r="139" spans="1:1" x14ac:dyDescent="0.25">
      <c r="A139" t="s">
        <v>492</v>
      </c>
    </row>
    <row r="140" spans="1:1" x14ac:dyDescent="0.25">
      <c r="A140" t="s">
        <v>756</v>
      </c>
    </row>
    <row r="141" spans="1:1" x14ac:dyDescent="0.25">
      <c r="A141" t="s">
        <v>757</v>
      </c>
    </row>
    <row r="142" spans="1:1" x14ac:dyDescent="0.25">
      <c r="A142" t="s">
        <v>758</v>
      </c>
    </row>
    <row r="143" spans="1:1" x14ac:dyDescent="0.25">
      <c r="A143" t="s">
        <v>759</v>
      </c>
    </row>
    <row r="144" spans="1:1" x14ac:dyDescent="0.25">
      <c r="A144" t="s">
        <v>760</v>
      </c>
    </row>
    <row r="145" spans="1:1" x14ac:dyDescent="0.25">
      <c r="A145" t="s">
        <v>761</v>
      </c>
    </row>
    <row r="146" spans="1:1" x14ac:dyDescent="0.25">
      <c r="A146" t="s">
        <v>520</v>
      </c>
    </row>
    <row r="147" spans="1:1" x14ac:dyDescent="0.25">
      <c r="A147" t="s">
        <v>762</v>
      </c>
    </row>
    <row r="148" spans="1:1" x14ac:dyDescent="0.25">
      <c r="A148" t="s">
        <v>763</v>
      </c>
    </row>
    <row r="149" spans="1:1" x14ac:dyDescent="0.25">
      <c r="A149" t="s">
        <v>764</v>
      </c>
    </row>
    <row r="150" spans="1:1" x14ac:dyDescent="0.25">
      <c r="A150" t="s">
        <v>765</v>
      </c>
    </row>
    <row r="151" spans="1:1" x14ac:dyDescent="0.25">
      <c r="A151" t="s">
        <v>766</v>
      </c>
    </row>
    <row r="152" spans="1:1" x14ac:dyDescent="0.25">
      <c r="A152" t="s">
        <v>767</v>
      </c>
    </row>
    <row r="153" spans="1:1" x14ac:dyDescent="0.25">
      <c r="A153" t="s">
        <v>768</v>
      </c>
    </row>
    <row r="154" spans="1:1" x14ac:dyDescent="0.25">
      <c r="A154" t="s">
        <v>769</v>
      </c>
    </row>
    <row r="155" spans="1:1" x14ac:dyDescent="0.25">
      <c r="A155" t="s">
        <v>770</v>
      </c>
    </row>
    <row r="156" spans="1:1" x14ac:dyDescent="0.25">
      <c r="A156" t="s">
        <v>771</v>
      </c>
    </row>
    <row r="157" spans="1:1" x14ac:dyDescent="0.25">
      <c r="A157" t="s">
        <v>772</v>
      </c>
    </row>
    <row r="158" spans="1:1" x14ac:dyDescent="0.25">
      <c r="A158" t="s">
        <v>773</v>
      </c>
    </row>
    <row r="159" spans="1:1" x14ac:dyDescent="0.25">
      <c r="A159" t="s">
        <v>544</v>
      </c>
    </row>
    <row r="160" spans="1:1" x14ac:dyDescent="0.25">
      <c r="A160" t="s">
        <v>545</v>
      </c>
    </row>
    <row r="161" spans="1:1" x14ac:dyDescent="0.25">
      <c r="A161" t="s">
        <v>546</v>
      </c>
    </row>
    <row r="162" spans="1:1" x14ac:dyDescent="0.25">
      <c r="A162" t="s">
        <v>547</v>
      </c>
    </row>
    <row r="163" spans="1:1" x14ac:dyDescent="0.25">
      <c r="A163" t="s">
        <v>548</v>
      </c>
    </row>
    <row r="164" spans="1:1" x14ac:dyDescent="0.25">
      <c r="A164" t="s">
        <v>549</v>
      </c>
    </row>
    <row r="165" spans="1:1" x14ac:dyDescent="0.25">
      <c r="A165" t="s">
        <v>550</v>
      </c>
    </row>
    <row r="166" spans="1:1" x14ac:dyDescent="0.25">
      <c r="A166" t="s">
        <v>561</v>
      </c>
    </row>
    <row r="167" spans="1:1" x14ac:dyDescent="0.25">
      <c r="A167" t="s">
        <v>562</v>
      </c>
    </row>
    <row r="168" spans="1:1" x14ac:dyDescent="0.25">
      <c r="A168" t="s">
        <v>563</v>
      </c>
    </row>
    <row r="169" spans="1:1" x14ac:dyDescent="0.25">
      <c r="A169" t="s">
        <v>564</v>
      </c>
    </row>
    <row r="170" spans="1:1" x14ac:dyDescent="0.25">
      <c r="A170" t="s">
        <v>565</v>
      </c>
    </row>
    <row r="171" spans="1:1" x14ac:dyDescent="0.25">
      <c r="A171" t="s">
        <v>566</v>
      </c>
    </row>
    <row r="172" spans="1:1" x14ac:dyDescent="0.25">
      <c r="A172" t="s">
        <v>567</v>
      </c>
    </row>
    <row r="173" spans="1:1" x14ac:dyDescent="0.25">
      <c r="A173" t="s">
        <v>568</v>
      </c>
    </row>
    <row r="174" spans="1:1" x14ac:dyDescent="0.25">
      <c r="A174" t="s">
        <v>569</v>
      </c>
    </row>
    <row r="175" spans="1:1" x14ac:dyDescent="0.25">
      <c r="A175" t="s">
        <v>570</v>
      </c>
    </row>
    <row r="176" spans="1:1" x14ac:dyDescent="0.25">
      <c r="A176" t="s">
        <v>571</v>
      </c>
    </row>
    <row r="177" spans="1:1" x14ac:dyDescent="0.25">
      <c r="A177" t="s">
        <v>572</v>
      </c>
    </row>
    <row r="178" spans="1:1" x14ac:dyDescent="0.25">
      <c r="A178" t="s">
        <v>573</v>
      </c>
    </row>
    <row r="179" spans="1:1" x14ac:dyDescent="0.25">
      <c r="A179" t="s">
        <v>574</v>
      </c>
    </row>
    <row r="180" spans="1:1" x14ac:dyDescent="0.25">
      <c r="A180" t="s">
        <v>575</v>
      </c>
    </row>
    <row r="181" spans="1:1" x14ac:dyDescent="0.25">
      <c r="A181" t="s">
        <v>576</v>
      </c>
    </row>
    <row r="182" spans="1:1" x14ac:dyDescent="0.25">
      <c r="A182" t="s">
        <v>577</v>
      </c>
    </row>
    <row r="183" spans="1:1" x14ac:dyDescent="0.25">
      <c r="A183" t="s">
        <v>578</v>
      </c>
    </row>
    <row r="184" spans="1:1" x14ac:dyDescent="0.25">
      <c r="A184" t="s">
        <v>579</v>
      </c>
    </row>
    <row r="185" spans="1:1" x14ac:dyDescent="0.25">
      <c r="A185" t="s">
        <v>580</v>
      </c>
    </row>
    <row r="186" spans="1:1" x14ac:dyDescent="0.25">
      <c r="A186" t="s">
        <v>581</v>
      </c>
    </row>
    <row r="187" spans="1:1" x14ac:dyDescent="0.25">
      <c r="A187" t="s">
        <v>582</v>
      </c>
    </row>
    <row r="188" spans="1:1" x14ac:dyDescent="0.25">
      <c r="A188" t="s">
        <v>583</v>
      </c>
    </row>
    <row r="189" spans="1:1" x14ac:dyDescent="0.25">
      <c r="A189" t="s">
        <v>584</v>
      </c>
    </row>
    <row r="190" spans="1:1" x14ac:dyDescent="0.25">
      <c r="A190" t="s">
        <v>585</v>
      </c>
    </row>
    <row r="191" spans="1:1" x14ac:dyDescent="0.25">
      <c r="A191" t="s">
        <v>586</v>
      </c>
    </row>
    <row r="192" spans="1:1" x14ac:dyDescent="0.25">
      <c r="A192" t="s">
        <v>587</v>
      </c>
    </row>
    <row r="193" spans="1:1" x14ac:dyDescent="0.25">
      <c r="A193" t="s">
        <v>588</v>
      </c>
    </row>
    <row r="194" spans="1:1" x14ac:dyDescent="0.25">
      <c r="A194" t="s">
        <v>589</v>
      </c>
    </row>
    <row r="195" spans="1:1" x14ac:dyDescent="0.25">
      <c r="A195" t="s">
        <v>590</v>
      </c>
    </row>
    <row r="196" spans="1:1" x14ac:dyDescent="0.25">
      <c r="A196" t="s">
        <v>591</v>
      </c>
    </row>
    <row r="197" spans="1:1" x14ac:dyDescent="0.25">
      <c r="A197" t="s">
        <v>592</v>
      </c>
    </row>
    <row r="198" spans="1:1" x14ac:dyDescent="0.25">
      <c r="A198" t="s">
        <v>593</v>
      </c>
    </row>
    <row r="199" spans="1:1" x14ac:dyDescent="0.25">
      <c r="A199" t="s">
        <v>594</v>
      </c>
    </row>
    <row r="200" spans="1:1" x14ac:dyDescent="0.25">
      <c r="A200" t="s">
        <v>595</v>
      </c>
    </row>
    <row r="201" spans="1:1" x14ac:dyDescent="0.25">
      <c r="A201" t="s">
        <v>18</v>
      </c>
    </row>
    <row r="202" spans="1:1" x14ac:dyDescent="0.25">
      <c r="A202" t="s">
        <v>19</v>
      </c>
    </row>
    <row r="203" spans="1:1" x14ac:dyDescent="0.25">
      <c r="A203" t="s">
        <v>20</v>
      </c>
    </row>
    <row r="204" spans="1:1" x14ac:dyDescent="0.25">
      <c r="A204" t="s">
        <v>21</v>
      </c>
    </row>
    <row r="205" spans="1:1" x14ac:dyDescent="0.25">
      <c r="A205" t="s">
        <v>22</v>
      </c>
    </row>
    <row r="206" spans="1:1" x14ac:dyDescent="0.25">
      <c r="A206" t="s">
        <v>23</v>
      </c>
    </row>
    <row r="207" spans="1:1" x14ac:dyDescent="0.25">
      <c r="A207" t="s">
        <v>24</v>
      </c>
    </row>
    <row r="208" spans="1:1" x14ac:dyDescent="0.25">
      <c r="A208" t="s">
        <v>25</v>
      </c>
    </row>
    <row r="209" spans="1:1" x14ac:dyDescent="0.25">
      <c r="A209" t="s">
        <v>26</v>
      </c>
    </row>
    <row r="210" spans="1:1" x14ac:dyDescent="0.25">
      <c r="A210" t="s">
        <v>27</v>
      </c>
    </row>
    <row r="211" spans="1:1" x14ac:dyDescent="0.25">
      <c r="A211" t="s">
        <v>28</v>
      </c>
    </row>
    <row r="212" spans="1:1" x14ac:dyDescent="0.25">
      <c r="A212" t="s">
        <v>29</v>
      </c>
    </row>
    <row r="213" spans="1:1" x14ac:dyDescent="0.25">
      <c r="A213" t="s">
        <v>30</v>
      </c>
    </row>
    <row r="214" spans="1:1" x14ac:dyDescent="0.25">
      <c r="A214" t="s">
        <v>31</v>
      </c>
    </row>
    <row r="215" spans="1:1" x14ac:dyDescent="0.25">
      <c r="A215" t="s">
        <v>32</v>
      </c>
    </row>
    <row r="216" spans="1:1" x14ac:dyDescent="0.25">
      <c r="A216" t="s">
        <v>33</v>
      </c>
    </row>
    <row r="217" spans="1:1" x14ac:dyDescent="0.25">
      <c r="A217" t="s">
        <v>34</v>
      </c>
    </row>
    <row r="218" spans="1:1" x14ac:dyDescent="0.25">
      <c r="A218" t="s">
        <v>35</v>
      </c>
    </row>
    <row r="219" spans="1:1" x14ac:dyDescent="0.25">
      <c r="A219" t="s">
        <v>36</v>
      </c>
    </row>
    <row r="220" spans="1:1" x14ac:dyDescent="0.25">
      <c r="A220" t="s">
        <v>37</v>
      </c>
    </row>
    <row r="221" spans="1:1" x14ac:dyDescent="0.25">
      <c r="A221" t="s">
        <v>38</v>
      </c>
    </row>
    <row r="222" spans="1:1" x14ac:dyDescent="0.25">
      <c r="A222" t="s">
        <v>39</v>
      </c>
    </row>
    <row r="223" spans="1:1" x14ac:dyDescent="0.25">
      <c r="A223" t="s">
        <v>40</v>
      </c>
    </row>
    <row r="224" spans="1:1" x14ac:dyDescent="0.25">
      <c r="A224" t="s">
        <v>41</v>
      </c>
    </row>
    <row r="225" spans="1:1" x14ac:dyDescent="0.25">
      <c r="A225" t="s">
        <v>42</v>
      </c>
    </row>
    <row r="226" spans="1:1" x14ac:dyDescent="0.25">
      <c r="A226" t="s">
        <v>43</v>
      </c>
    </row>
    <row r="227" spans="1:1" x14ac:dyDescent="0.25">
      <c r="A227" t="s">
        <v>44</v>
      </c>
    </row>
    <row r="228" spans="1:1" x14ac:dyDescent="0.25">
      <c r="A228" t="s">
        <v>45</v>
      </c>
    </row>
    <row r="229" spans="1:1" x14ac:dyDescent="0.25">
      <c r="A229" t="s">
        <v>46</v>
      </c>
    </row>
    <row r="230" spans="1:1" x14ac:dyDescent="0.25">
      <c r="A230" t="s">
        <v>47</v>
      </c>
    </row>
    <row r="231" spans="1:1" x14ac:dyDescent="0.25">
      <c r="A231" t="s">
        <v>48</v>
      </c>
    </row>
    <row r="232" spans="1:1" x14ac:dyDescent="0.25">
      <c r="A232" t="s">
        <v>49</v>
      </c>
    </row>
    <row r="233" spans="1:1" x14ac:dyDescent="0.25">
      <c r="A233" t="s">
        <v>50</v>
      </c>
    </row>
    <row r="234" spans="1:1" x14ac:dyDescent="0.25">
      <c r="A234" t="s">
        <v>51</v>
      </c>
    </row>
    <row r="235" spans="1:1" x14ac:dyDescent="0.25">
      <c r="A235" t="s">
        <v>52</v>
      </c>
    </row>
    <row r="236" spans="1:1" x14ac:dyDescent="0.25">
      <c r="A236" t="s">
        <v>53</v>
      </c>
    </row>
    <row r="237" spans="1:1" x14ac:dyDescent="0.25">
      <c r="A237" t="s">
        <v>54</v>
      </c>
    </row>
    <row r="238" spans="1:1" x14ac:dyDescent="0.25">
      <c r="A238" t="s">
        <v>55</v>
      </c>
    </row>
    <row r="239" spans="1:1" x14ac:dyDescent="0.25">
      <c r="A239" t="s">
        <v>56</v>
      </c>
    </row>
    <row r="240" spans="1:1" x14ac:dyDescent="0.25">
      <c r="A240" t="s">
        <v>57</v>
      </c>
    </row>
    <row r="241" spans="1:1" x14ac:dyDescent="0.25">
      <c r="A241" t="s">
        <v>58</v>
      </c>
    </row>
    <row r="242" spans="1:1" x14ac:dyDescent="0.25">
      <c r="A242" t="s">
        <v>59</v>
      </c>
    </row>
    <row r="243" spans="1:1" x14ac:dyDescent="0.25">
      <c r="A243" t="s">
        <v>60</v>
      </c>
    </row>
    <row r="244" spans="1:1" x14ac:dyDescent="0.25">
      <c r="A244" t="s">
        <v>61</v>
      </c>
    </row>
    <row r="245" spans="1:1" x14ac:dyDescent="0.25">
      <c r="A245" t="s">
        <v>62</v>
      </c>
    </row>
    <row r="246" spans="1:1" x14ac:dyDescent="0.25">
      <c r="A246" t="s">
        <v>63</v>
      </c>
    </row>
    <row r="247" spans="1:1" x14ac:dyDescent="0.25">
      <c r="A247" t="s">
        <v>64</v>
      </c>
    </row>
    <row r="248" spans="1:1" x14ac:dyDescent="0.25">
      <c r="A248" t="s">
        <v>65</v>
      </c>
    </row>
    <row r="249" spans="1:1" x14ac:dyDescent="0.25">
      <c r="A249" t="s">
        <v>66</v>
      </c>
    </row>
    <row r="250" spans="1:1" x14ac:dyDescent="0.25">
      <c r="A250" t="s">
        <v>67</v>
      </c>
    </row>
    <row r="251" spans="1:1" x14ac:dyDescent="0.25">
      <c r="A251" t="s">
        <v>68</v>
      </c>
    </row>
    <row r="252" spans="1:1" x14ac:dyDescent="0.25">
      <c r="A252" t="s">
        <v>69</v>
      </c>
    </row>
    <row r="253" spans="1:1" x14ac:dyDescent="0.25">
      <c r="A253" t="s">
        <v>70</v>
      </c>
    </row>
    <row r="254" spans="1:1" x14ac:dyDescent="0.25">
      <c r="A254" t="s">
        <v>71</v>
      </c>
    </row>
    <row r="255" spans="1:1" x14ac:dyDescent="0.25">
      <c r="A255" t="s">
        <v>72</v>
      </c>
    </row>
    <row r="256" spans="1:1" x14ac:dyDescent="0.25">
      <c r="A256" t="s">
        <v>73</v>
      </c>
    </row>
    <row r="257" spans="1:1" x14ac:dyDescent="0.25">
      <c r="A257" t="s">
        <v>74</v>
      </c>
    </row>
    <row r="258" spans="1:1" x14ac:dyDescent="0.25">
      <c r="A258" t="s">
        <v>75</v>
      </c>
    </row>
    <row r="259" spans="1:1" x14ac:dyDescent="0.25">
      <c r="A259" t="s">
        <v>76</v>
      </c>
    </row>
    <row r="260" spans="1:1" x14ac:dyDescent="0.25">
      <c r="A260" t="s">
        <v>77</v>
      </c>
    </row>
    <row r="261" spans="1:1" x14ac:dyDescent="0.25">
      <c r="A261" t="s">
        <v>78</v>
      </c>
    </row>
    <row r="262" spans="1:1" x14ac:dyDescent="0.25">
      <c r="A262" t="s">
        <v>79</v>
      </c>
    </row>
    <row r="263" spans="1:1" x14ac:dyDescent="0.25">
      <c r="A263" t="s">
        <v>80</v>
      </c>
    </row>
    <row r="264" spans="1:1" x14ac:dyDescent="0.25">
      <c r="A264" t="s">
        <v>81</v>
      </c>
    </row>
    <row r="265" spans="1:1" x14ac:dyDescent="0.25">
      <c r="A265" t="s">
        <v>82</v>
      </c>
    </row>
    <row r="266" spans="1:1" x14ac:dyDescent="0.25">
      <c r="A266" t="s">
        <v>83</v>
      </c>
    </row>
    <row r="267" spans="1:1" x14ac:dyDescent="0.25">
      <c r="A267" t="s">
        <v>84</v>
      </c>
    </row>
    <row r="268" spans="1:1" x14ac:dyDescent="0.25">
      <c r="A268" t="s">
        <v>85</v>
      </c>
    </row>
    <row r="269" spans="1:1" x14ac:dyDescent="0.25">
      <c r="A269" t="s">
        <v>86</v>
      </c>
    </row>
    <row r="270" spans="1:1" x14ac:dyDescent="0.25">
      <c r="A270" t="s">
        <v>87</v>
      </c>
    </row>
    <row r="271" spans="1:1" x14ac:dyDescent="0.25">
      <c r="A271" t="s">
        <v>88</v>
      </c>
    </row>
    <row r="272" spans="1:1" x14ac:dyDescent="0.25">
      <c r="A272" t="s">
        <v>89</v>
      </c>
    </row>
    <row r="273" spans="1:1" x14ac:dyDescent="0.25">
      <c r="A273" t="s">
        <v>90</v>
      </c>
    </row>
    <row r="274" spans="1:1" x14ac:dyDescent="0.25">
      <c r="A274" t="s">
        <v>91</v>
      </c>
    </row>
    <row r="275" spans="1:1" x14ac:dyDescent="0.25">
      <c r="A275" t="s">
        <v>92</v>
      </c>
    </row>
    <row r="276" spans="1:1" x14ac:dyDescent="0.25">
      <c r="A276" t="s">
        <v>93</v>
      </c>
    </row>
    <row r="277" spans="1:1" x14ac:dyDescent="0.25">
      <c r="A277" t="s">
        <v>94</v>
      </c>
    </row>
    <row r="278" spans="1:1" x14ac:dyDescent="0.25">
      <c r="A278" t="s">
        <v>95</v>
      </c>
    </row>
    <row r="279" spans="1:1" x14ac:dyDescent="0.25">
      <c r="A279" t="s">
        <v>96</v>
      </c>
    </row>
    <row r="280" spans="1:1" x14ac:dyDescent="0.25">
      <c r="A280" t="s">
        <v>97</v>
      </c>
    </row>
    <row r="281" spans="1:1" x14ac:dyDescent="0.25">
      <c r="A281" t="s">
        <v>98</v>
      </c>
    </row>
    <row r="282" spans="1:1" x14ac:dyDescent="0.25">
      <c r="A282" t="s">
        <v>99</v>
      </c>
    </row>
    <row r="283" spans="1:1" x14ac:dyDescent="0.25">
      <c r="A283" t="s">
        <v>100</v>
      </c>
    </row>
    <row r="284" spans="1:1" x14ac:dyDescent="0.25">
      <c r="A284" t="s">
        <v>101</v>
      </c>
    </row>
    <row r="285" spans="1:1" x14ac:dyDescent="0.25">
      <c r="A285" t="s">
        <v>102</v>
      </c>
    </row>
    <row r="286" spans="1:1" x14ac:dyDescent="0.25">
      <c r="A286" t="s">
        <v>103</v>
      </c>
    </row>
    <row r="287" spans="1:1" x14ac:dyDescent="0.25">
      <c r="A287" t="s">
        <v>104</v>
      </c>
    </row>
    <row r="288" spans="1:1" x14ac:dyDescent="0.25">
      <c r="A288" t="s">
        <v>105</v>
      </c>
    </row>
    <row r="289" spans="1:1" x14ac:dyDescent="0.25">
      <c r="A289" t="s">
        <v>106</v>
      </c>
    </row>
    <row r="290" spans="1:1" x14ac:dyDescent="0.25">
      <c r="A290" t="s">
        <v>107</v>
      </c>
    </row>
    <row r="291" spans="1:1" x14ac:dyDescent="0.25">
      <c r="A291" t="s">
        <v>108</v>
      </c>
    </row>
    <row r="292" spans="1:1" x14ac:dyDescent="0.25">
      <c r="A292" t="s">
        <v>109</v>
      </c>
    </row>
    <row r="293" spans="1:1" x14ac:dyDescent="0.25">
      <c r="A293" t="s">
        <v>110</v>
      </c>
    </row>
    <row r="294" spans="1:1" x14ac:dyDescent="0.25">
      <c r="A294" t="s">
        <v>111</v>
      </c>
    </row>
    <row r="295" spans="1:1" x14ac:dyDescent="0.25">
      <c r="A295" t="s">
        <v>112</v>
      </c>
    </row>
    <row r="296" spans="1:1" x14ac:dyDescent="0.25">
      <c r="A296" t="s">
        <v>113</v>
      </c>
    </row>
    <row r="297" spans="1:1" x14ac:dyDescent="0.25">
      <c r="A297" t="s">
        <v>114</v>
      </c>
    </row>
    <row r="298" spans="1:1" x14ac:dyDescent="0.25">
      <c r="A298" t="s">
        <v>115</v>
      </c>
    </row>
    <row r="299" spans="1:1" x14ac:dyDescent="0.25">
      <c r="A299" t="s">
        <v>116</v>
      </c>
    </row>
    <row r="300" spans="1:1" x14ac:dyDescent="0.25">
      <c r="A300" t="s">
        <v>117</v>
      </c>
    </row>
    <row r="301" spans="1:1" x14ac:dyDescent="0.25">
      <c r="A301" t="s">
        <v>118</v>
      </c>
    </row>
    <row r="302" spans="1:1" x14ac:dyDescent="0.25">
      <c r="A302" t="s">
        <v>119</v>
      </c>
    </row>
    <row r="303" spans="1:1" x14ac:dyDescent="0.25">
      <c r="A303" t="s">
        <v>120</v>
      </c>
    </row>
    <row r="304" spans="1:1" x14ac:dyDescent="0.25">
      <c r="A304" t="s">
        <v>121</v>
      </c>
    </row>
    <row r="305" spans="1:1" x14ac:dyDescent="0.25">
      <c r="A305" t="s">
        <v>122</v>
      </c>
    </row>
    <row r="306" spans="1:1" x14ac:dyDescent="0.25">
      <c r="A306" t="s">
        <v>123</v>
      </c>
    </row>
    <row r="307" spans="1:1" x14ac:dyDescent="0.25">
      <c r="A307" t="s">
        <v>124</v>
      </c>
    </row>
    <row r="308" spans="1:1" x14ac:dyDescent="0.25">
      <c r="A308" t="s">
        <v>125</v>
      </c>
    </row>
    <row r="309" spans="1:1" x14ac:dyDescent="0.25">
      <c r="A309" t="s">
        <v>126</v>
      </c>
    </row>
    <row r="310" spans="1:1" x14ac:dyDescent="0.25">
      <c r="A310" t="s">
        <v>127</v>
      </c>
    </row>
    <row r="311" spans="1:1" x14ac:dyDescent="0.25">
      <c r="A311" t="s">
        <v>128</v>
      </c>
    </row>
    <row r="312" spans="1:1" x14ac:dyDescent="0.25">
      <c r="A312" t="s">
        <v>129</v>
      </c>
    </row>
    <row r="313" spans="1:1" x14ac:dyDescent="0.25">
      <c r="A313" t="s">
        <v>130</v>
      </c>
    </row>
    <row r="314" spans="1:1" x14ac:dyDescent="0.25">
      <c r="A314" t="s">
        <v>131</v>
      </c>
    </row>
    <row r="315" spans="1:1" x14ac:dyDescent="0.25">
      <c r="A315" t="s">
        <v>132</v>
      </c>
    </row>
    <row r="316" spans="1:1" x14ac:dyDescent="0.25">
      <c r="A316" t="s">
        <v>133</v>
      </c>
    </row>
    <row r="317" spans="1:1" x14ac:dyDescent="0.25">
      <c r="A317" t="s">
        <v>134</v>
      </c>
    </row>
    <row r="318" spans="1:1" x14ac:dyDescent="0.25">
      <c r="A318" t="s">
        <v>135</v>
      </c>
    </row>
    <row r="319" spans="1:1" x14ac:dyDescent="0.25">
      <c r="A319" t="s">
        <v>136</v>
      </c>
    </row>
    <row r="320" spans="1:1" x14ac:dyDescent="0.25">
      <c r="A320" t="s">
        <v>137</v>
      </c>
    </row>
    <row r="321" spans="1:1" x14ac:dyDescent="0.25">
      <c r="A321" t="s">
        <v>138</v>
      </c>
    </row>
    <row r="322" spans="1:1" x14ac:dyDescent="0.25">
      <c r="A322" t="s">
        <v>139</v>
      </c>
    </row>
    <row r="323" spans="1:1" x14ac:dyDescent="0.25">
      <c r="A323" t="s">
        <v>140</v>
      </c>
    </row>
    <row r="324" spans="1:1" x14ac:dyDescent="0.25">
      <c r="A324" t="s">
        <v>141</v>
      </c>
    </row>
    <row r="325" spans="1:1" x14ac:dyDescent="0.25">
      <c r="A325" t="s">
        <v>142</v>
      </c>
    </row>
    <row r="326" spans="1:1" x14ac:dyDescent="0.25">
      <c r="A326" t="s">
        <v>143</v>
      </c>
    </row>
    <row r="327" spans="1:1" x14ac:dyDescent="0.25">
      <c r="A327" t="s">
        <v>144</v>
      </c>
    </row>
    <row r="328" spans="1:1" x14ac:dyDescent="0.25">
      <c r="A328" t="s">
        <v>145</v>
      </c>
    </row>
    <row r="329" spans="1:1" x14ac:dyDescent="0.25">
      <c r="A329" t="s">
        <v>146</v>
      </c>
    </row>
    <row r="330" spans="1:1" x14ac:dyDescent="0.25">
      <c r="A330" t="s">
        <v>147</v>
      </c>
    </row>
    <row r="331" spans="1:1" x14ac:dyDescent="0.25">
      <c r="A331" t="s">
        <v>148</v>
      </c>
    </row>
    <row r="332" spans="1:1" x14ac:dyDescent="0.25">
      <c r="A332" t="s">
        <v>149</v>
      </c>
    </row>
    <row r="333" spans="1:1" x14ac:dyDescent="0.25">
      <c r="A333" t="s">
        <v>150</v>
      </c>
    </row>
    <row r="334" spans="1:1" x14ac:dyDescent="0.25">
      <c r="A334" t="s">
        <v>151</v>
      </c>
    </row>
    <row r="335" spans="1:1" x14ac:dyDescent="0.25">
      <c r="A335" t="s">
        <v>152</v>
      </c>
    </row>
    <row r="336" spans="1:1" x14ac:dyDescent="0.25">
      <c r="A336" t="s">
        <v>153</v>
      </c>
    </row>
    <row r="337" spans="1:1" x14ac:dyDescent="0.25">
      <c r="A337" t="s">
        <v>154</v>
      </c>
    </row>
    <row r="338" spans="1:1" x14ac:dyDescent="0.25">
      <c r="A338" t="s">
        <v>155</v>
      </c>
    </row>
    <row r="339" spans="1:1" x14ac:dyDescent="0.25">
      <c r="A339" t="s">
        <v>156</v>
      </c>
    </row>
    <row r="340" spans="1:1" x14ac:dyDescent="0.25">
      <c r="A340" t="s">
        <v>157</v>
      </c>
    </row>
    <row r="341" spans="1:1" x14ac:dyDescent="0.25">
      <c r="A341" t="s">
        <v>158</v>
      </c>
    </row>
    <row r="342" spans="1:1" x14ac:dyDescent="0.25">
      <c r="A342" t="s">
        <v>159</v>
      </c>
    </row>
    <row r="343" spans="1:1" x14ac:dyDescent="0.25">
      <c r="A343" t="s">
        <v>160</v>
      </c>
    </row>
    <row r="344" spans="1:1" x14ac:dyDescent="0.25">
      <c r="A344" t="s">
        <v>161</v>
      </c>
    </row>
    <row r="345" spans="1:1" x14ac:dyDescent="0.25">
      <c r="A345" t="s">
        <v>162</v>
      </c>
    </row>
    <row r="346" spans="1:1" x14ac:dyDescent="0.25">
      <c r="A346" t="s">
        <v>163</v>
      </c>
    </row>
    <row r="347" spans="1:1" x14ac:dyDescent="0.25">
      <c r="A347" t="s">
        <v>164</v>
      </c>
    </row>
    <row r="348" spans="1:1" x14ac:dyDescent="0.25">
      <c r="A348" t="s">
        <v>165</v>
      </c>
    </row>
    <row r="349" spans="1:1" x14ac:dyDescent="0.25">
      <c r="A349" t="s">
        <v>166</v>
      </c>
    </row>
    <row r="350" spans="1:1" x14ac:dyDescent="0.25">
      <c r="A350" t="s">
        <v>167</v>
      </c>
    </row>
    <row r="351" spans="1:1" x14ac:dyDescent="0.25">
      <c r="A351" t="s">
        <v>168</v>
      </c>
    </row>
    <row r="352" spans="1:1" x14ac:dyDescent="0.25">
      <c r="A352" t="s">
        <v>169</v>
      </c>
    </row>
    <row r="353" spans="1:1" x14ac:dyDescent="0.25">
      <c r="A353" t="s">
        <v>170</v>
      </c>
    </row>
    <row r="354" spans="1:1" x14ac:dyDescent="0.25">
      <c r="A354" t="s">
        <v>171</v>
      </c>
    </row>
    <row r="355" spans="1:1" x14ac:dyDescent="0.25">
      <c r="A355" t="s">
        <v>172</v>
      </c>
    </row>
    <row r="356" spans="1:1" x14ac:dyDescent="0.25">
      <c r="A356" t="s">
        <v>173</v>
      </c>
    </row>
    <row r="357" spans="1:1" x14ac:dyDescent="0.25">
      <c r="A357" t="s">
        <v>174</v>
      </c>
    </row>
    <row r="358" spans="1:1" x14ac:dyDescent="0.25">
      <c r="A358" t="s">
        <v>175</v>
      </c>
    </row>
    <row r="359" spans="1:1" x14ac:dyDescent="0.25">
      <c r="A359" t="s">
        <v>176</v>
      </c>
    </row>
    <row r="360" spans="1:1" x14ac:dyDescent="0.25">
      <c r="A360" t="s">
        <v>177</v>
      </c>
    </row>
    <row r="361" spans="1:1" x14ac:dyDescent="0.25">
      <c r="A361" t="s">
        <v>178</v>
      </c>
    </row>
    <row r="362" spans="1:1" x14ac:dyDescent="0.25">
      <c r="A362" t="s">
        <v>179</v>
      </c>
    </row>
    <row r="363" spans="1:1" x14ac:dyDescent="0.25">
      <c r="A363" t="s">
        <v>180</v>
      </c>
    </row>
    <row r="364" spans="1:1" x14ac:dyDescent="0.25">
      <c r="A364" t="s">
        <v>181</v>
      </c>
    </row>
    <row r="365" spans="1:1" x14ac:dyDescent="0.25">
      <c r="A365" t="s">
        <v>182</v>
      </c>
    </row>
    <row r="366" spans="1:1" x14ac:dyDescent="0.25">
      <c r="A366" t="s">
        <v>183</v>
      </c>
    </row>
    <row r="367" spans="1:1" x14ac:dyDescent="0.25">
      <c r="A367" t="s">
        <v>184</v>
      </c>
    </row>
    <row r="368" spans="1:1" x14ac:dyDescent="0.25">
      <c r="A368" t="s">
        <v>185</v>
      </c>
    </row>
    <row r="369" spans="1:1" x14ac:dyDescent="0.25">
      <c r="A369" t="s">
        <v>186</v>
      </c>
    </row>
    <row r="370" spans="1:1" x14ac:dyDescent="0.25">
      <c r="A370" t="s">
        <v>187</v>
      </c>
    </row>
    <row r="371" spans="1:1" x14ac:dyDescent="0.25">
      <c r="A371" t="s">
        <v>188</v>
      </c>
    </row>
    <row r="372" spans="1:1" x14ac:dyDescent="0.25">
      <c r="A372" t="s">
        <v>189</v>
      </c>
    </row>
    <row r="373" spans="1:1" x14ac:dyDescent="0.25">
      <c r="A373" t="s">
        <v>190</v>
      </c>
    </row>
    <row r="374" spans="1:1" x14ac:dyDescent="0.25">
      <c r="A374" t="s">
        <v>191</v>
      </c>
    </row>
    <row r="375" spans="1:1" x14ac:dyDescent="0.25">
      <c r="A375" t="s">
        <v>192</v>
      </c>
    </row>
    <row r="376" spans="1:1" x14ac:dyDescent="0.25">
      <c r="A376" t="s">
        <v>193</v>
      </c>
    </row>
    <row r="377" spans="1:1" x14ac:dyDescent="0.25">
      <c r="A377" t="s">
        <v>194</v>
      </c>
    </row>
    <row r="378" spans="1:1" x14ac:dyDescent="0.25">
      <c r="A378" t="s">
        <v>195</v>
      </c>
    </row>
    <row r="379" spans="1:1" x14ac:dyDescent="0.25">
      <c r="A379" t="s">
        <v>196</v>
      </c>
    </row>
    <row r="380" spans="1:1" x14ac:dyDescent="0.25">
      <c r="A380" t="s">
        <v>197</v>
      </c>
    </row>
    <row r="381" spans="1:1" x14ac:dyDescent="0.25">
      <c r="A381" t="s">
        <v>198</v>
      </c>
    </row>
    <row r="382" spans="1:1" x14ac:dyDescent="0.25">
      <c r="A382" t="s">
        <v>199</v>
      </c>
    </row>
    <row r="383" spans="1:1" x14ac:dyDescent="0.25">
      <c r="A383" t="s">
        <v>200</v>
      </c>
    </row>
    <row r="384" spans="1:1" x14ac:dyDescent="0.25">
      <c r="A384" t="s">
        <v>201</v>
      </c>
    </row>
    <row r="385" spans="1:1" x14ac:dyDescent="0.25">
      <c r="A385" t="s">
        <v>202</v>
      </c>
    </row>
    <row r="386" spans="1:1" x14ac:dyDescent="0.25">
      <c r="A386" t="s">
        <v>203</v>
      </c>
    </row>
    <row r="387" spans="1:1" x14ac:dyDescent="0.25">
      <c r="A387" t="s">
        <v>204</v>
      </c>
    </row>
    <row r="388" spans="1:1" x14ac:dyDescent="0.25">
      <c r="A388" t="s">
        <v>205</v>
      </c>
    </row>
    <row r="389" spans="1:1" x14ac:dyDescent="0.25">
      <c r="A389" t="s">
        <v>206</v>
      </c>
    </row>
    <row r="390" spans="1:1" x14ac:dyDescent="0.25">
      <c r="A390" t="s">
        <v>207</v>
      </c>
    </row>
    <row r="391" spans="1:1" x14ac:dyDescent="0.25">
      <c r="A391" t="s">
        <v>208</v>
      </c>
    </row>
    <row r="392" spans="1:1" x14ac:dyDescent="0.25">
      <c r="A392" t="s">
        <v>209</v>
      </c>
    </row>
    <row r="393" spans="1:1" x14ac:dyDescent="0.25">
      <c r="A393" t="s">
        <v>210</v>
      </c>
    </row>
    <row r="394" spans="1:1" x14ac:dyDescent="0.25">
      <c r="A394" t="s">
        <v>211</v>
      </c>
    </row>
    <row r="395" spans="1:1" x14ac:dyDescent="0.25">
      <c r="A395" t="s">
        <v>212</v>
      </c>
    </row>
    <row r="396" spans="1:1" x14ac:dyDescent="0.25">
      <c r="A396" t="s">
        <v>213</v>
      </c>
    </row>
    <row r="397" spans="1:1" x14ac:dyDescent="0.25">
      <c r="A397" t="s">
        <v>214</v>
      </c>
    </row>
    <row r="398" spans="1:1" x14ac:dyDescent="0.25">
      <c r="A398" t="s">
        <v>215</v>
      </c>
    </row>
    <row r="399" spans="1:1" x14ac:dyDescent="0.25">
      <c r="A399" t="s">
        <v>216</v>
      </c>
    </row>
    <row r="400" spans="1:1" x14ac:dyDescent="0.25">
      <c r="A400" t="s">
        <v>217</v>
      </c>
    </row>
    <row r="401" spans="1:1" x14ac:dyDescent="0.25">
      <c r="A401" t="s">
        <v>218</v>
      </c>
    </row>
    <row r="402" spans="1:1" x14ac:dyDescent="0.25">
      <c r="A402" t="s">
        <v>219</v>
      </c>
    </row>
    <row r="403" spans="1:1" x14ac:dyDescent="0.25">
      <c r="A403" t="s">
        <v>220</v>
      </c>
    </row>
    <row r="404" spans="1:1" x14ac:dyDescent="0.25">
      <c r="A404" t="s">
        <v>221</v>
      </c>
    </row>
    <row r="405" spans="1:1" x14ac:dyDescent="0.25">
      <c r="A405" t="s">
        <v>222</v>
      </c>
    </row>
    <row r="406" spans="1:1" x14ac:dyDescent="0.25">
      <c r="A406" t="s">
        <v>223</v>
      </c>
    </row>
    <row r="407" spans="1:1" x14ac:dyDescent="0.25">
      <c r="A407" t="s">
        <v>224</v>
      </c>
    </row>
    <row r="408" spans="1:1" x14ac:dyDescent="0.25">
      <c r="A408" t="s">
        <v>225</v>
      </c>
    </row>
    <row r="409" spans="1:1" x14ac:dyDescent="0.25">
      <c r="A409" t="s">
        <v>226</v>
      </c>
    </row>
    <row r="410" spans="1:1" x14ac:dyDescent="0.25">
      <c r="A410" t="s">
        <v>227</v>
      </c>
    </row>
    <row r="411" spans="1:1" x14ac:dyDescent="0.25">
      <c r="A411" t="s">
        <v>228</v>
      </c>
    </row>
    <row r="412" spans="1:1" x14ac:dyDescent="0.25">
      <c r="A412" t="s">
        <v>229</v>
      </c>
    </row>
    <row r="413" spans="1:1" x14ac:dyDescent="0.25">
      <c r="A413" t="s">
        <v>230</v>
      </c>
    </row>
    <row r="414" spans="1:1" x14ac:dyDescent="0.25">
      <c r="A414" t="s">
        <v>231</v>
      </c>
    </row>
    <row r="415" spans="1:1" x14ac:dyDescent="0.25">
      <c r="A415" t="s">
        <v>232</v>
      </c>
    </row>
    <row r="416" spans="1:1" x14ac:dyDescent="0.25">
      <c r="A416" t="s">
        <v>233</v>
      </c>
    </row>
    <row r="417" spans="1:1" x14ac:dyDescent="0.25">
      <c r="A417" t="s">
        <v>234</v>
      </c>
    </row>
    <row r="418" spans="1:1" x14ac:dyDescent="0.25">
      <c r="A418" t="s">
        <v>235</v>
      </c>
    </row>
    <row r="419" spans="1:1" x14ac:dyDescent="0.25">
      <c r="A419" t="s">
        <v>236</v>
      </c>
    </row>
    <row r="420" spans="1:1" x14ac:dyDescent="0.25">
      <c r="A420" t="s">
        <v>237</v>
      </c>
    </row>
    <row r="421" spans="1:1" x14ac:dyDescent="0.25">
      <c r="A421" t="s">
        <v>238</v>
      </c>
    </row>
    <row r="422" spans="1:1" x14ac:dyDescent="0.25">
      <c r="A422" t="s">
        <v>239</v>
      </c>
    </row>
    <row r="423" spans="1:1" x14ac:dyDescent="0.25">
      <c r="A423" t="s">
        <v>240</v>
      </c>
    </row>
    <row r="424" spans="1:1" x14ac:dyDescent="0.25">
      <c r="A424" t="s">
        <v>241</v>
      </c>
    </row>
    <row r="425" spans="1:1" x14ac:dyDescent="0.25">
      <c r="A425" t="s">
        <v>242</v>
      </c>
    </row>
    <row r="426" spans="1:1" x14ac:dyDescent="0.25">
      <c r="A426" t="s">
        <v>243</v>
      </c>
    </row>
    <row r="427" spans="1:1" x14ac:dyDescent="0.25">
      <c r="A427" t="s">
        <v>244</v>
      </c>
    </row>
    <row r="428" spans="1:1" x14ac:dyDescent="0.25">
      <c r="A428" t="s">
        <v>245</v>
      </c>
    </row>
    <row r="429" spans="1:1" x14ac:dyDescent="0.25">
      <c r="A429" t="s">
        <v>246</v>
      </c>
    </row>
    <row r="430" spans="1:1" x14ac:dyDescent="0.25">
      <c r="A430" t="s">
        <v>247</v>
      </c>
    </row>
    <row r="431" spans="1:1" x14ac:dyDescent="0.25">
      <c r="A431" t="s">
        <v>248</v>
      </c>
    </row>
    <row r="432" spans="1:1" x14ac:dyDescent="0.25">
      <c r="A432" t="s">
        <v>249</v>
      </c>
    </row>
    <row r="433" spans="1:1" x14ac:dyDescent="0.25">
      <c r="A433" t="s">
        <v>250</v>
      </c>
    </row>
    <row r="434" spans="1:1" x14ac:dyDescent="0.25">
      <c r="A434" t="s">
        <v>251</v>
      </c>
    </row>
    <row r="435" spans="1:1" x14ac:dyDescent="0.25">
      <c r="A435" t="s">
        <v>252</v>
      </c>
    </row>
    <row r="436" spans="1:1" x14ac:dyDescent="0.25">
      <c r="A436" t="s">
        <v>253</v>
      </c>
    </row>
    <row r="437" spans="1:1" x14ac:dyDescent="0.25">
      <c r="A437" t="s">
        <v>254</v>
      </c>
    </row>
    <row r="438" spans="1:1" x14ac:dyDescent="0.25">
      <c r="A438" t="s">
        <v>255</v>
      </c>
    </row>
    <row r="439" spans="1:1" x14ac:dyDescent="0.25">
      <c r="A439" t="s">
        <v>256</v>
      </c>
    </row>
    <row r="440" spans="1:1" x14ac:dyDescent="0.25">
      <c r="A440" t="s">
        <v>257</v>
      </c>
    </row>
    <row r="441" spans="1:1" x14ac:dyDescent="0.25">
      <c r="A441" t="s">
        <v>258</v>
      </c>
    </row>
    <row r="442" spans="1:1" x14ac:dyDescent="0.25">
      <c r="A442" t="s">
        <v>259</v>
      </c>
    </row>
    <row r="443" spans="1:1" x14ac:dyDescent="0.25">
      <c r="A443" t="s">
        <v>260</v>
      </c>
    </row>
    <row r="444" spans="1:1" x14ac:dyDescent="0.25">
      <c r="A444" t="s">
        <v>261</v>
      </c>
    </row>
    <row r="445" spans="1:1" x14ac:dyDescent="0.25">
      <c r="A445" t="s">
        <v>262</v>
      </c>
    </row>
    <row r="446" spans="1:1" x14ac:dyDescent="0.25">
      <c r="A446" t="s">
        <v>263</v>
      </c>
    </row>
    <row r="447" spans="1:1" x14ac:dyDescent="0.25">
      <c r="A447" t="s">
        <v>264</v>
      </c>
    </row>
    <row r="448" spans="1:1" x14ac:dyDescent="0.25">
      <c r="A448" t="s">
        <v>265</v>
      </c>
    </row>
    <row r="449" spans="1:1" x14ac:dyDescent="0.25">
      <c r="A449" t="s">
        <v>266</v>
      </c>
    </row>
    <row r="450" spans="1:1" x14ac:dyDescent="0.25">
      <c r="A450" t="s">
        <v>267</v>
      </c>
    </row>
    <row r="451" spans="1:1" x14ac:dyDescent="0.25">
      <c r="A451" t="s">
        <v>268</v>
      </c>
    </row>
    <row r="452" spans="1:1" x14ac:dyDescent="0.25">
      <c r="A452" t="s">
        <v>269</v>
      </c>
    </row>
    <row r="453" spans="1:1" x14ac:dyDescent="0.25">
      <c r="A453" t="s">
        <v>270</v>
      </c>
    </row>
    <row r="454" spans="1:1" x14ac:dyDescent="0.25">
      <c r="A454" t="s">
        <v>271</v>
      </c>
    </row>
    <row r="455" spans="1:1" x14ac:dyDescent="0.25">
      <c r="A455" t="s">
        <v>272</v>
      </c>
    </row>
    <row r="456" spans="1:1" x14ac:dyDescent="0.25">
      <c r="A456" t="s">
        <v>273</v>
      </c>
    </row>
    <row r="457" spans="1:1" x14ac:dyDescent="0.25">
      <c r="A457" t="s">
        <v>274</v>
      </c>
    </row>
    <row r="458" spans="1:1" x14ac:dyDescent="0.25">
      <c r="A458" t="s">
        <v>275</v>
      </c>
    </row>
    <row r="459" spans="1:1" x14ac:dyDescent="0.25">
      <c r="A459" t="s">
        <v>276</v>
      </c>
    </row>
    <row r="460" spans="1:1" x14ac:dyDescent="0.25">
      <c r="A460" t="s">
        <v>277</v>
      </c>
    </row>
    <row r="461" spans="1:1" x14ac:dyDescent="0.25">
      <c r="A461" t="s">
        <v>278</v>
      </c>
    </row>
    <row r="462" spans="1:1" x14ac:dyDescent="0.25">
      <c r="A462" t="s">
        <v>279</v>
      </c>
    </row>
    <row r="463" spans="1:1" x14ac:dyDescent="0.25">
      <c r="A463" t="s">
        <v>280</v>
      </c>
    </row>
    <row r="464" spans="1:1" x14ac:dyDescent="0.25">
      <c r="A464" t="s">
        <v>281</v>
      </c>
    </row>
    <row r="465" spans="1:1" x14ac:dyDescent="0.25">
      <c r="A465" t="s">
        <v>282</v>
      </c>
    </row>
    <row r="466" spans="1:1" x14ac:dyDescent="0.25">
      <c r="A466" t="s">
        <v>283</v>
      </c>
    </row>
    <row r="467" spans="1:1" x14ac:dyDescent="0.25">
      <c r="A467" t="s">
        <v>284</v>
      </c>
    </row>
    <row r="468" spans="1:1" x14ac:dyDescent="0.25">
      <c r="A468" t="s">
        <v>285</v>
      </c>
    </row>
    <row r="469" spans="1:1" x14ac:dyDescent="0.25">
      <c r="A469" t="s">
        <v>286</v>
      </c>
    </row>
    <row r="470" spans="1:1" x14ac:dyDescent="0.25">
      <c r="A470" t="s">
        <v>287</v>
      </c>
    </row>
    <row r="471" spans="1:1" x14ac:dyDescent="0.25">
      <c r="A471" t="s">
        <v>288</v>
      </c>
    </row>
    <row r="472" spans="1:1" x14ac:dyDescent="0.25">
      <c r="A472" t="s">
        <v>289</v>
      </c>
    </row>
    <row r="473" spans="1:1" x14ac:dyDescent="0.25">
      <c r="A473" t="s">
        <v>290</v>
      </c>
    </row>
    <row r="474" spans="1:1" x14ac:dyDescent="0.25">
      <c r="A474" t="s">
        <v>291</v>
      </c>
    </row>
    <row r="475" spans="1:1" x14ac:dyDescent="0.25">
      <c r="A475" t="s">
        <v>292</v>
      </c>
    </row>
    <row r="476" spans="1:1" x14ac:dyDescent="0.25">
      <c r="A476" t="s">
        <v>293</v>
      </c>
    </row>
    <row r="477" spans="1:1" x14ac:dyDescent="0.25">
      <c r="A477" t="s">
        <v>294</v>
      </c>
    </row>
    <row r="478" spans="1:1" x14ac:dyDescent="0.25">
      <c r="A478" t="s">
        <v>295</v>
      </c>
    </row>
    <row r="479" spans="1:1" x14ac:dyDescent="0.25">
      <c r="A479" t="s">
        <v>296</v>
      </c>
    </row>
    <row r="480" spans="1:1" x14ac:dyDescent="0.25">
      <c r="A480" t="s">
        <v>297</v>
      </c>
    </row>
    <row r="481" spans="1:1" x14ac:dyDescent="0.25">
      <c r="A481" t="s">
        <v>298</v>
      </c>
    </row>
    <row r="482" spans="1:1" x14ac:dyDescent="0.25">
      <c r="A482" t="s">
        <v>299</v>
      </c>
    </row>
    <row r="483" spans="1:1" x14ac:dyDescent="0.25">
      <c r="A483" t="s">
        <v>300</v>
      </c>
    </row>
    <row r="484" spans="1:1" x14ac:dyDescent="0.25">
      <c r="A484" t="s">
        <v>301</v>
      </c>
    </row>
    <row r="485" spans="1:1" x14ac:dyDescent="0.25">
      <c r="A485" t="s">
        <v>302</v>
      </c>
    </row>
    <row r="486" spans="1:1" x14ac:dyDescent="0.25">
      <c r="A486" t="s">
        <v>303</v>
      </c>
    </row>
    <row r="487" spans="1:1" x14ac:dyDescent="0.25">
      <c r="A487" t="s">
        <v>304</v>
      </c>
    </row>
    <row r="488" spans="1:1" x14ac:dyDescent="0.25">
      <c r="A488" t="s">
        <v>305</v>
      </c>
    </row>
    <row r="489" spans="1:1" x14ac:dyDescent="0.25">
      <c r="A489" t="s">
        <v>306</v>
      </c>
    </row>
    <row r="490" spans="1:1" x14ac:dyDescent="0.25">
      <c r="A490" t="s">
        <v>307</v>
      </c>
    </row>
    <row r="491" spans="1:1" x14ac:dyDescent="0.25">
      <c r="A491" t="s">
        <v>308</v>
      </c>
    </row>
    <row r="492" spans="1:1" x14ac:dyDescent="0.25">
      <c r="A492" t="s">
        <v>309</v>
      </c>
    </row>
    <row r="493" spans="1:1" x14ac:dyDescent="0.25">
      <c r="A493" t="s">
        <v>310</v>
      </c>
    </row>
    <row r="494" spans="1:1" x14ac:dyDescent="0.25">
      <c r="A494" t="s">
        <v>311</v>
      </c>
    </row>
    <row r="495" spans="1:1" x14ac:dyDescent="0.25">
      <c r="A495" t="s">
        <v>312</v>
      </c>
    </row>
    <row r="496" spans="1:1" x14ac:dyDescent="0.25">
      <c r="A496" t="s">
        <v>313</v>
      </c>
    </row>
    <row r="497" spans="1:1" x14ac:dyDescent="0.25">
      <c r="A497" t="s">
        <v>314</v>
      </c>
    </row>
    <row r="498" spans="1:1" x14ac:dyDescent="0.25">
      <c r="A498" t="s">
        <v>315</v>
      </c>
    </row>
    <row r="499" spans="1:1" x14ac:dyDescent="0.25">
      <c r="A499" t="s">
        <v>316</v>
      </c>
    </row>
    <row r="500" spans="1:1" x14ac:dyDescent="0.25">
      <c r="A500" t="s">
        <v>317</v>
      </c>
    </row>
    <row r="501" spans="1:1" x14ac:dyDescent="0.25">
      <c r="A501" t="s">
        <v>318</v>
      </c>
    </row>
    <row r="502" spans="1:1" x14ac:dyDescent="0.25">
      <c r="A502" t="s">
        <v>319</v>
      </c>
    </row>
    <row r="503" spans="1:1" x14ac:dyDescent="0.25">
      <c r="A503" t="s">
        <v>320</v>
      </c>
    </row>
    <row r="504" spans="1:1" x14ac:dyDescent="0.25">
      <c r="A504" t="s">
        <v>321</v>
      </c>
    </row>
    <row r="505" spans="1:1" x14ac:dyDescent="0.25">
      <c r="A505" t="s">
        <v>322</v>
      </c>
    </row>
    <row r="506" spans="1:1" x14ac:dyDescent="0.25">
      <c r="A506" t="s">
        <v>323</v>
      </c>
    </row>
    <row r="507" spans="1:1" x14ac:dyDescent="0.25">
      <c r="A507" t="s">
        <v>324</v>
      </c>
    </row>
    <row r="508" spans="1:1" x14ac:dyDescent="0.25">
      <c r="A508" t="s">
        <v>325</v>
      </c>
    </row>
    <row r="509" spans="1:1" x14ac:dyDescent="0.25">
      <c r="A509" t="s">
        <v>326</v>
      </c>
    </row>
    <row r="510" spans="1:1" x14ac:dyDescent="0.25">
      <c r="A510" t="s">
        <v>327</v>
      </c>
    </row>
    <row r="511" spans="1:1" x14ac:dyDescent="0.25">
      <c r="A511" t="s">
        <v>328</v>
      </c>
    </row>
    <row r="512" spans="1:1" x14ac:dyDescent="0.25">
      <c r="A512" t="s">
        <v>329</v>
      </c>
    </row>
    <row r="513" spans="1:1" x14ac:dyDescent="0.25">
      <c r="A513" t="s">
        <v>330</v>
      </c>
    </row>
    <row r="514" spans="1:1" x14ac:dyDescent="0.25">
      <c r="A514" t="s">
        <v>331</v>
      </c>
    </row>
    <row r="515" spans="1:1" x14ac:dyDescent="0.25">
      <c r="A515" t="s">
        <v>332</v>
      </c>
    </row>
    <row r="516" spans="1:1" x14ac:dyDescent="0.25">
      <c r="A516" t="s">
        <v>333</v>
      </c>
    </row>
    <row r="517" spans="1:1" x14ac:dyDescent="0.25">
      <c r="A517" t="s">
        <v>334</v>
      </c>
    </row>
    <row r="518" spans="1:1" x14ac:dyDescent="0.25">
      <c r="A518" t="s">
        <v>335</v>
      </c>
    </row>
    <row r="519" spans="1:1" x14ac:dyDescent="0.25">
      <c r="A519" t="s">
        <v>336</v>
      </c>
    </row>
    <row r="520" spans="1:1" x14ac:dyDescent="0.25">
      <c r="A520" t="s">
        <v>337</v>
      </c>
    </row>
    <row r="521" spans="1:1" x14ac:dyDescent="0.25">
      <c r="A521" t="s">
        <v>338</v>
      </c>
    </row>
    <row r="522" spans="1:1" x14ac:dyDescent="0.25">
      <c r="A522" t="s">
        <v>339</v>
      </c>
    </row>
    <row r="523" spans="1:1" x14ac:dyDescent="0.25">
      <c r="A523" t="s">
        <v>340</v>
      </c>
    </row>
    <row r="524" spans="1:1" x14ac:dyDescent="0.25">
      <c r="A524" t="s">
        <v>341</v>
      </c>
    </row>
    <row r="525" spans="1:1" x14ac:dyDescent="0.25">
      <c r="A525" t="s">
        <v>342</v>
      </c>
    </row>
    <row r="526" spans="1:1" x14ac:dyDescent="0.25">
      <c r="A526" t="s">
        <v>343</v>
      </c>
    </row>
    <row r="527" spans="1:1" x14ac:dyDescent="0.25">
      <c r="A527" t="s">
        <v>344</v>
      </c>
    </row>
    <row r="528" spans="1:1" x14ac:dyDescent="0.25">
      <c r="A528" t="s">
        <v>345</v>
      </c>
    </row>
    <row r="529" spans="1:1" x14ac:dyDescent="0.25">
      <c r="A529" t="s">
        <v>346</v>
      </c>
    </row>
    <row r="530" spans="1:1" x14ac:dyDescent="0.25">
      <c r="A530" t="s">
        <v>347</v>
      </c>
    </row>
    <row r="531" spans="1:1" x14ac:dyDescent="0.25">
      <c r="A531" t="s">
        <v>348</v>
      </c>
    </row>
    <row r="532" spans="1:1" x14ac:dyDescent="0.25">
      <c r="A532" t="s">
        <v>349</v>
      </c>
    </row>
    <row r="533" spans="1:1" x14ac:dyDescent="0.25">
      <c r="A533" t="s">
        <v>350</v>
      </c>
    </row>
    <row r="534" spans="1:1" x14ac:dyDescent="0.25">
      <c r="A534" t="s">
        <v>351</v>
      </c>
    </row>
    <row r="535" spans="1:1" x14ac:dyDescent="0.25">
      <c r="A535" t="s">
        <v>352</v>
      </c>
    </row>
    <row r="536" spans="1:1" x14ac:dyDescent="0.25">
      <c r="A536" t="s">
        <v>353</v>
      </c>
    </row>
    <row r="537" spans="1:1" x14ac:dyDescent="0.25">
      <c r="A537" t="s">
        <v>354</v>
      </c>
    </row>
    <row r="538" spans="1:1" x14ac:dyDescent="0.25">
      <c r="A538" t="s">
        <v>355</v>
      </c>
    </row>
    <row r="539" spans="1:1" x14ac:dyDescent="0.25">
      <c r="A539" t="s">
        <v>356</v>
      </c>
    </row>
    <row r="540" spans="1:1" x14ac:dyDescent="0.25">
      <c r="A540" t="s">
        <v>357</v>
      </c>
    </row>
    <row r="541" spans="1:1" x14ac:dyDescent="0.25">
      <c r="A541" t="s">
        <v>358</v>
      </c>
    </row>
    <row r="542" spans="1:1" x14ac:dyDescent="0.25">
      <c r="A542" t="s">
        <v>359</v>
      </c>
    </row>
    <row r="543" spans="1:1" x14ac:dyDescent="0.25">
      <c r="A543" t="s">
        <v>360</v>
      </c>
    </row>
    <row r="544" spans="1:1" x14ac:dyDescent="0.25">
      <c r="A544" t="s">
        <v>361</v>
      </c>
    </row>
    <row r="545" spans="1:1" x14ac:dyDescent="0.25">
      <c r="A545" t="s">
        <v>362</v>
      </c>
    </row>
    <row r="546" spans="1:1" x14ac:dyDescent="0.25">
      <c r="A546" t="s">
        <v>363</v>
      </c>
    </row>
    <row r="547" spans="1:1" x14ac:dyDescent="0.25">
      <c r="A547" t="s">
        <v>364</v>
      </c>
    </row>
    <row r="548" spans="1:1" x14ac:dyDescent="0.25">
      <c r="A548" t="s">
        <v>365</v>
      </c>
    </row>
    <row r="549" spans="1:1" x14ac:dyDescent="0.25">
      <c r="A549" t="s">
        <v>366</v>
      </c>
    </row>
    <row r="550" spans="1:1" x14ac:dyDescent="0.25">
      <c r="A550" t="s">
        <v>367</v>
      </c>
    </row>
    <row r="551" spans="1:1" x14ac:dyDescent="0.25">
      <c r="A551" t="s">
        <v>368</v>
      </c>
    </row>
    <row r="552" spans="1:1" x14ac:dyDescent="0.25">
      <c r="A552" t="s">
        <v>369</v>
      </c>
    </row>
    <row r="553" spans="1:1" x14ac:dyDescent="0.25">
      <c r="A553" t="s">
        <v>370</v>
      </c>
    </row>
    <row r="554" spans="1:1" x14ac:dyDescent="0.25">
      <c r="A554" t="s">
        <v>371</v>
      </c>
    </row>
    <row r="555" spans="1:1" x14ac:dyDescent="0.25">
      <c r="A555" t="s">
        <v>372</v>
      </c>
    </row>
    <row r="556" spans="1:1" x14ac:dyDescent="0.25">
      <c r="A556" t="s">
        <v>373</v>
      </c>
    </row>
    <row r="557" spans="1:1" x14ac:dyDescent="0.25">
      <c r="A557" t="s">
        <v>374</v>
      </c>
    </row>
    <row r="558" spans="1:1" x14ac:dyDescent="0.25">
      <c r="A558" t="s">
        <v>375</v>
      </c>
    </row>
    <row r="559" spans="1:1" x14ac:dyDescent="0.25">
      <c r="A559" t="s">
        <v>376</v>
      </c>
    </row>
    <row r="560" spans="1:1" x14ac:dyDescent="0.25">
      <c r="A560" t="s">
        <v>377</v>
      </c>
    </row>
    <row r="561" spans="1:1" x14ac:dyDescent="0.25">
      <c r="A561" t="s">
        <v>378</v>
      </c>
    </row>
    <row r="562" spans="1:1" x14ac:dyDescent="0.25">
      <c r="A562" t="s">
        <v>379</v>
      </c>
    </row>
    <row r="563" spans="1:1" x14ac:dyDescent="0.25">
      <c r="A563" t="s">
        <v>380</v>
      </c>
    </row>
    <row r="564" spans="1:1" x14ac:dyDescent="0.25">
      <c r="A564" t="s">
        <v>381</v>
      </c>
    </row>
    <row r="565" spans="1:1" x14ac:dyDescent="0.25">
      <c r="A565" t="s">
        <v>382</v>
      </c>
    </row>
    <row r="566" spans="1:1" x14ac:dyDescent="0.25">
      <c r="A566" t="s">
        <v>383</v>
      </c>
    </row>
    <row r="567" spans="1:1" x14ac:dyDescent="0.25">
      <c r="A567" t="s">
        <v>384</v>
      </c>
    </row>
    <row r="568" spans="1:1" x14ac:dyDescent="0.25">
      <c r="A568" t="s">
        <v>385</v>
      </c>
    </row>
    <row r="569" spans="1:1" x14ac:dyDescent="0.25">
      <c r="A569" t="s">
        <v>386</v>
      </c>
    </row>
    <row r="570" spans="1:1" x14ac:dyDescent="0.25">
      <c r="A570" t="s">
        <v>387</v>
      </c>
    </row>
    <row r="571" spans="1:1" x14ac:dyDescent="0.25">
      <c r="A571" t="s">
        <v>388</v>
      </c>
    </row>
    <row r="572" spans="1:1" x14ac:dyDescent="0.25">
      <c r="A572" t="s">
        <v>389</v>
      </c>
    </row>
    <row r="573" spans="1:1" x14ac:dyDescent="0.25">
      <c r="A573" t="s">
        <v>390</v>
      </c>
    </row>
    <row r="574" spans="1:1" x14ac:dyDescent="0.25">
      <c r="A574" t="s">
        <v>391</v>
      </c>
    </row>
    <row r="575" spans="1:1" x14ac:dyDescent="0.25">
      <c r="A575" t="s">
        <v>392</v>
      </c>
    </row>
    <row r="576" spans="1:1" x14ac:dyDescent="0.25">
      <c r="A576" t="s">
        <v>393</v>
      </c>
    </row>
    <row r="577" spans="1:1" x14ac:dyDescent="0.25">
      <c r="A577" t="s">
        <v>394</v>
      </c>
    </row>
    <row r="578" spans="1:1" x14ac:dyDescent="0.25">
      <c r="A578" t="s">
        <v>395</v>
      </c>
    </row>
    <row r="579" spans="1:1" x14ac:dyDescent="0.25">
      <c r="A579" t="s">
        <v>396</v>
      </c>
    </row>
    <row r="580" spans="1:1" x14ac:dyDescent="0.25">
      <c r="A580" t="s">
        <v>397</v>
      </c>
    </row>
    <row r="581" spans="1:1" x14ac:dyDescent="0.25">
      <c r="A581" t="s">
        <v>398</v>
      </c>
    </row>
    <row r="582" spans="1:1" x14ac:dyDescent="0.25">
      <c r="A582" t="s">
        <v>399</v>
      </c>
    </row>
    <row r="583" spans="1:1" x14ac:dyDescent="0.25">
      <c r="A583" t="s">
        <v>400</v>
      </c>
    </row>
    <row r="584" spans="1:1" x14ac:dyDescent="0.25">
      <c r="A584" t="s">
        <v>401</v>
      </c>
    </row>
    <row r="585" spans="1:1" x14ac:dyDescent="0.25">
      <c r="A585" t="s">
        <v>402</v>
      </c>
    </row>
    <row r="586" spans="1:1" x14ac:dyDescent="0.25">
      <c r="A586" t="s">
        <v>403</v>
      </c>
    </row>
    <row r="587" spans="1:1" x14ac:dyDescent="0.25">
      <c r="A587" t="s">
        <v>404</v>
      </c>
    </row>
    <row r="588" spans="1:1" x14ac:dyDescent="0.25">
      <c r="A588" t="s">
        <v>405</v>
      </c>
    </row>
    <row r="589" spans="1:1" x14ac:dyDescent="0.25">
      <c r="A589" t="s">
        <v>406</v>
      </c>
    </row>
    <row r="590" spans="1:1" x14ac:dyDescent="0.25">
      <c r="A590" t="s">
        <v>407</v>
      </c>
    </row>
    <row r="591" spans="1:1" x14ac:dyDescent="0.25">
      <c r="A591" t="s">
        <v>408</v>
      </c>
    </row>
    <row r="592" spans="1:1" x14ac:dyDescent="0.25">
      <c r="A592" t="s">
        <v>409</v>
      </c>
    </row>
    <row r="593" spans="1:1" x14ac:dyDescent="0.25">
      <c r="A593" t="s">
        <v>410</v>
      </c>
    </row>
    <row r="594" spans="1:1" x14ac:dyDescent="0.25">
      <c r="A594" t="s">
        <v>411</v>
      </c>
    </row>
    <row r="595" spans="1:1" x14ac:dyDescent="0.25">
      <c r="A595" t="s">
        <v>412</v>
      </c>
    </row>
    <row r="596" spans="1:1" x14ac:dyDescent="0.25">
      <c r="A596" t="s">
        <v>413</v>
      </c>
    </row>
    <row r="597" spans="1:1" x14ac:dyDescent="0.25">
      <c r="A597" t="s">
        <v>414</v>
      </c>
    </row>
    <row r="598" spans="1:1" x14ac:dyDescent="0.25">
      <c r="A598" t="s">
        <v>415</v>
      </c>
    </row>
    <row r="599" spans="1:1" x14ac:dyDescent="0.25">
      <c r="A599" t="s">
        <v>416</v>
      </c>
    </row>
    <row r="600" spans="1:1" x14ac:dyDescent="0.25">
      <c r="A600" t="s">
        <v>417</v>
      </c>
    </row>
    <row r="601" spans="1:1" x14ac:dyDescent="0.25">
      <c r="A601" t="s">
        <v>418</v>
      </c>
    </row>
    <row r="602" spans="1:1" x14ac:dyDescent="0.25">
      <c r="A602" t="s">
        <v>419</v>
      </c>
    </row>
    <row r="603" spans="1:1" x14ac:dyDescent="0.25">
      <c r="A603" t="s">
        <v>420</v>
      </c>
    </row>
    <row r="604" spans="1:1" x14ac:dyDescent="0.25">
      <c r="A604" t="s">
        <v>421</v>
      </c>
    </row>
    <row r="605" spans="1:1" x14ac:dyDescent="0.25">
      <c r="A605" t="s">
        <v>422</v>
      </c>
    </row>
    <row r="606" spans="1:1" x14ac:dyDescent="0.25">
      <c r="A606" t="s">
        <v>423</v>
      </c>
    </row>
    <row r="607" spans="1:1" x14ac:dyDescent="0.25">
      <c r="A607" t="s">
        <v>424</v>
      </c>
    </row>
    <row r="608" spans="1:1" x14ac:dyDescent="0.25">
      <c r="A608" t="s">
        <v>425</v>
      </c>
    </row>
    <row r="609" spans="1:1" x14ac:dyDescent="0.25">
      <c r="A609" t="s">
        <v>426</v>
      </c>
    </row>
    <row r="610" spans="1:1" x14ac:dyDescent="0.25">
      <c r="A610" t="s">
        <v>427</v>
      </c>
    </row>
    <row r="611" spans="1:1" x14ac:dyDescent="0.25">
      <c r="A611" t="s">
        <v>428</v>
      </c>
    </row>
    <row r="612" spans="1:1" x14ac:dyDescent="0.25">
      <c r="A612" t="s">
        <v>429</v>
      </c>
    </row>
    <row r="613" spans="1:1" x14ac:dyDescent="0.25">
      <c r="A613" t="s">
        <v>430</v>
      </c>
    </row>
    <row r="614" spans="1:1" x14ac:dyDescent="0.25">
      <c r="A614" t="s">
        <v>431</v>
      </c>
    </row>
    <row r="615" spans="1:1" x14ac:dyDescent="0.25">
      <c r="A615" t="s">
        <v>432</v>
      </c>
    </row>
    <row r="616" spans="1:1" x14ac:dyDescent="0.25">
      <c r="A616" t="s">
        <v>433</v>
      </c>
    </row>
    <row r="617" spans="1:1" x14ac:dyDescent="0.25">
      <c r="A617" t="s">
        <v>434</v>
      </c>
    </row>
    <row r="618" spans="1:1" x14ac:dyDescent="0.25">
      <c r="A618" t="s">
        <v>435</v>
      </c>
    </row>
    <row r="619" spans="1:1" x14ac:dyDescent="0.25">
      <c r="A619" t="s">
        <v>436</v>
      </c>
    </row>
    <row r="620" spans="1:1" x14ac:dyDescent="0.25">
      <c r="A620" t="s">
        <v>437</v>
      </c>
    </row>
    <row r="621" spans="1:1" x14ac:dyDescent="0.25">
      <c r="A621" t="s">
        <v>438</v>
      </c>
    </row>
    <row r="622" spans="1:1" x14ac:dyDescent="0.25">
      <c r="A622" t="s">
        <v>439</v>
      </c>
    </row>
    <row r="623" spans="1:1" x14ac:dyDescent="0.25">
      <c r="A623" t="s">
        <v>440</v>
      </c>
    </row>
    <row r="624" spans="1:1" x14ac:dyDescent="0.25">
      <c r="A624" t="s">
        <v>441</v>
      </c>
    </row>
    <row r="625" spans="1:1" x14ac:dyDescent="0.25">
      <c r="A625" t="s">
        <v>442</v>
      </c>
    </row>
    <row r="626" spans="1:1" x14ac:dyDescent="0.25">
      <c r="A626" t="s">
        <v>443</v>
      </c>
    </row>
    <row r="627" spans="1:1" x14ac:dyDescent="0.25">
      <c r="A627" t="s">
        <v>444</v>
      </c>
    </row>
    <row r="628" spans="1:1" x14ac:dyDescent="0.25">
      <c r="A628" t="s">
        <v>445</v>
      </c>
    </row>
    <row r="629" spans="1:1" x14ac:dyDescent="0.25">
      <c r="A629" t="s">
        <v>446</v>
      </c>
    </row>
    <row r="630" spans="1:1" x14ac:dyDescent="0.25">
      <c r="A630" t="s">
        <v>447</v>
      </c>
    </row>
    <row r="631" spans="1:1" x14ac:dyDescent="0.25">
      <c r="A631" t="s">
        <v>448</v>
      </c>
    </row>
    <row r="632" spans="1:1" x14ac:dyDescent="0.25">
      <c r="A632" t="s">
        <v>449</v>
      </c>
    </row>
    <row r="633" spans="1:1" x14ac:dyDescent="0.25">
      <c r="A633" t="s">
        <v>450</v>
      </c>
    </row>
    <row r="634" spans="1:1" x14ac:dyDescent="0.25">
      <c r="A634" t="s">
        <v>451</v>
      </c>
    </row>
    <row r="635" spans="1:1" x14ac:dyDescent="0.25">
      <c r="A635" t="s">
        <v>452</v>
      </c>
    </row>
    <row r="636" spans="1:1" x14ac:dyDescent="0.25">
      <c r="A636" t="s">
        <v>453</v>
      </c>
    </row>
    <row r="637" spans="1:1" x14ac:dyDescent="0.25">
      <c r="A637" t="s">
        <v>454</v>
      </c>
    </row>
    <row r="638" spans="1:1" x14ac:dyDescent="0.25">
      <c r="A638" t="s">
        <v>455</v>
      </c>
    </row>
    <row r="639" spans="1:1" x14ac:dyDescent="0.25">
      <c r="A639" t="s">
        <v>456</v>
      </c>
    </row>
    <row r="640" spans="1:1" x14ac:dyDescent="0.25">
      <c r="A640" t="s">
        <v>457</v>
      </c>
    </row>
    <row r="641" spans="1:1" x14ac:dyDescent="0.25">
      <c r="A641" t="s">
        <v>458</v>
      </c>
    </row>
    <row r="642" spans="1:1" x14ac:dyDescent="0.25">
      <c r="A642" t="s">
        <v>459</v>
      </c>
    </row>
    <row r="643" spans="1:1" x14ac:dyDescent="0.25">
      <c r="A643" t="s">
        <v>460</v>
      </c>
    </row>
    <row r="644" spans="1:1" x14ac:dyDescent="0.25">
      <c r="A644" t="s">
        <v>461</v>
      </c>
    </row>
    <row r="645" spans="1:1" x14ac:dyDescent="0.25">
      <c r="A645" t="s">
        <v>462</v>
      </c>
    </row>
    <row r="646" spans="1:1" x14ac:dyDescent="0.25">
      <c r="A646" t="s">
        <v>463</v>
      </c>
    </row>
    <row r="647" spans="1:1" x14ac:dyDescent="0.25">
      <c r="A647" t="s">
        <v>464</v>
      </c>
    </row>
    <row r="648" spans="1:1" x14ac:dyDescent="0.25">
      <c r="A648" t="s">
        <v>465</v>
      </c>
    </row>
    <row r="649" spans="1:1" x14ac:dyDescent="0.25">
      <c r="A649" t="s">
        <v>466</v>
      </c>
    </row>
    <row r="650" spans="1:1" x14ac:dyDescent="0.25">
      <c r="A650" t="s">
        <v>467</v>
      </c>
    </row>
    <row r="651" spans="1:1" x14ac:dyDescent="0.25">
      <c r="A651" t="s">
        <v>468</v>
      </c>
    </row>
    <row r="652" spans="1:1" x14ac:dyDescent="0.25">
      <c r="A652" t="s">
        <v>469</v>
      </c>
    </row>
    <row r="653" spans="1:1" x14ac:dyDescent="0.25">
      <c r="A653" t="s">
        <v>470</v>
      </c>
    </row>
    <row r="654" spans="1:1" x14ac:dyDescent="0.25">
      <c r="A654" t="s">
        <v>471</v>
      </c>
    </row>
    <row r="655" spans="1:1" x14ac:dyDescent="0.25">
      <c r="A655" t="s">
        <v>472</v>
      </c>
    </row>
    <row r="656" spans="1:1" x14ac:dyDescent="0.25">
      <c r="A656" t="s">
        <v>473</v>
      </c>
    </row>
    <row r="657" spans="1:1" x14ac:dyDescent="0.25">
      <c r="A657" t="s">
        <v>474</v>
      </c>
    </row>
    <row r="658" spans="1:1" x14ac:dyDescent="0.25">
      <c r="A658" t="s">
        <v>475</v>
      </c>
    </row>
    <row r="659" spans="1:1" x14ac:dyDescent="0.25">
      <c r="A659" t="s">
        <v>476</v>
      </c>
    </row>
    <row r="660" spans="1:1" x14ac:dyDescent="0.25">
      <c r="A660" t="s">
        <v>477</v>
      </c>
    </row>
    <row r="661" spans="1:1" x14ac:dyDescent="0.25">
      <c r="A661" t="s">
        <v>478</v>
      </c>
    </row>
    <row r="662" spans="1:1" x14ac:dyDescent="0.25">
      <c r="A662" t="s">
        <v>479</v>
      </c>
    </row>
    <row r="663" spans="1:1" x14ac:dyDescent="0.25">
      <c r="A663" t="s">
        <v>480</v>
      </c>
    </row>
    <row r="664" spans="1:1" x14ac:dyDescent="0.25">
      <c r="A664" t="s">
        <v>481</v>
      </c>
    </row>
    <row r="665" spans="1:1" x14ac:dyDescent="0.25">
      <c r="A665" t="s">
        <v>482</v>
      </c>
    </row>
    <row r="666" spans="1:1" x14ac:dyDescent="0.25">
      <c r="A666" t="s">
        <v>483</v>
      </c>
    </row>
    <row r="667" spans="1:1" x14ac:dyDescent="0.25">
      <c r="A667" t="s">
        <v>484</v>
      </c>
    </row>
    <row r="668" spans="1:1" x14ac:dyDescent="0.25">
      <c r="A668" t="s">
        <v>485</v>
      </c>
    </row>
    <row r="669" spans="1:1" x14ac:dyDescent="0.25">
      <c r="A669" t="s">
        <v>486</v>
      </c>
    </row>
    <row r="670" spans="1:1" x14ac:dyDescent="0.25">
      <c r="A670" t="s">
        <v>487</v>
      </c>
    </row>
    <row r="671" spans="1:1" x14ac:dyDescent="0.25">
      <c r="A671" t="s">
        <v>488</v>
      </c>
    </row>
    <row r="672" spans="1:1" x14ac:dyDescent="0.25">
      <c r="A672" t="s">
        <v>489</v>
      </c>
    </row>
    <row r="673" spans="1:1" x14ac:dyDescent="0.25">
      <c r="A673" t="s">
        <v>490</v>
      </c>
    </row>
    <row r="674" spans="1:1" x14ac:dyDescent="0.25">
      <c r="A674" t="s">
        <v>491</v>
      </c>
    </row>
    <row r="675" spans="1:1" x14ac:dyDescent="0.25">
      <c r="A675" t="s">
        <v>492</v>
      </c>
    </row>
    <row r="676" spans="1:1" x14ac:dyDescent="0.25">
      <c r="A676" t="s">
        <v>493</v>
      </c>
    </row>
    <row r="677" spans="1:1" x14ac:dyDescent="0.25">
      <c r="A677" t="s">
        <v>494</v>
      </c>
    </row>
    <row r="678" spans="1:1" x14ac:dyDescent="0.25">
      <c r="A678" t="s">
        <v>495</v>
      </c>
    </row>
    <row r="679" spans="1:1" x14ac:dyDescent="0.25">
      <c r="A679" t="s">
        <v>496</v>
      </c>
    </row>
    <row r="680" spans="1:1" x14ac:dyDescent="0.25">
      <c r="A680" t="s">
        <v>497</v>
      </c>
    </row>
    <row r="681" spans="1:1" x14ac:dyDescent="0.25">
      <c r="A681" t="s">
        <v>498</v>
      </c>
    </row>
    <row r="682" spans="1:1" x14ac:dyDescent="0.25">
      <c r="A682" t="s">
        <v>499</v>
      </c>
    </row>
    <row r="683" spans="1:1" x14ac:dyDescent="0.25">
      <c r="A683" t="s">
        <v>500</v>
      </c>
    </row>
    <row r="684" spans="1:1" x14ac:dyDescent="0.25">
      <c r="A684" t="s">
        <v>501</v>
      </c>
    </row>
    <row r="685" spans="1:1" x14ac:dyDescent="0.25">
      <c r="A685" t="s">
        <v>502</v>
      </c>
    </row>
    <row r="686" spans="1:1" x14ac:dyDescent="0.25">
      <c r="A686" t="s">
        <v>503</v>
      </c>
    </row>
    <row r="687" spans="1:1" x14ac:dyDescent="0.25">
      <c r="A687" t="s">
        <v>504</v>
      </c>
    </row>
    <row r="688" spans="1:1" x14ac:dyDescent="0.25">
      <c r="A688" t="s">
        <v>505</v>
      </c>
    </row>
    <row r="689" spans="1:1" x14ac:dyDescent="0.25">
      <c r="A689" t="s">
        <v>506</v>
      </c>
    </row>
    <row r="690" spans="1:1" x14ac:dyDescent="0.25">
      <c r="A690" t="s">
        <v>507</v>
      </c>
    </row>
    <row r="691" spans="1:1" x14ac:dyDescent="0.25">
      <c r="A691" t="s">
        <v>508</v>
      </c>
    </row>
    <row r="692" spans="1:1" x14ac:dyDescent="0.25">
      <c r="A692" t="s">
        <v>509</v>
      </c>
    </row>
    <row r="693" spans="1:1" x14ac:dyDescent="0.25">
      <c r="A693" t="s">
        <v>510</v>
      </c>
    </row>
    <row r="694" spans="1:1" x14ac:dyDescent="0.25">
      <c r="A694" t="s">
        <v>511</v>
      </c>
    </row>
    <row r="695" spans="1:1" x14ac:dyDescent="0.25">
      <c r="A695" t="s">
        <v>512</v>
      </c>
    </row>
    <row r="696" spans="1:1" x14ac:dyDescent="0.25">
      <c r="A696" t="s">
        <v>513</v>
      </c>
    </row>
    <row r="697" spans="1:1" x14ac:dyDescent="0.25">
      <c r="A697" t="s">
        <v>514</v>
      </c>
    </row>
    <row r="698" spans="1:1" x14ac:dyDescent="0.25">
      <c r="A698" t="s">
        <v>515</v>
      </c>
    </row>
    <row r="699" spans="1:1" x14ac:dyDescent="0.25">
      <c r="A699" t="s">
        <v>516</v>
      </c>
    </row>
    <row r="700" spans="1:1" x14ac:dyDescent="0.25">
      <c r="A700" t="s">
        <v>517</v>
      </c>
    </row>
    <row r="701" spans="1:1" x14ac:dyDescent="0.25">
      <c r="A701" t="s">
        <v>518</v>
      </c>
    </row>
    <row r="702" spans="1:1" x14ac:dyDescent="0.25">
      <c r="A702" t="s">
        <v>519</v>
      </c>
    </row>
    <row r="703" spans="1:1" x14ac:dyDescent="0.25">
      <c r="A703" t="s">
        <v>520</v>
      </c>
    </row>
    <row r="704" spans="1:1" x14ac:dyDescent="0.25">
      <c r="A704" t="s">
        <v>521</v>
      </c>
    </row>
    <row r="705" spans="1:1" x14ac:dyDescent="0.25">
      <c r="A705" t="s">
        <v>522</v>
      </c>
    </row>
    <row r="706" spans="1:1" x14ac:dyDescent="0.25">
      <c r="A706" t="s">
        <v>523</v>
      </c>
    </row>
    <row r="707" spans="1:1" x14ac:dyDescent="0.25">
      <c r="A707" t="s">
        <v>524</v>
      </c>
    </row>
    <row r="708" spans="1:1" x14ac:dyDescent="0.25">
      <c r="A708" t="s">
        <v>525</v>
      </c>
    </row>
    <row r="709" spans="1:1" x14ac:dyDescent="0.25">
      <c r="A709" t="s">
        <v>526</v>
      </c>
    </row>
    <row r="710" spans="1:1" x14ac:dyDescent="0.25">
      <c r="A710" t="s">
        <v>527</v>
      </c>
    </row>
    <row r="711" spans="1:1" x14ac:dyDescent="0.25">
      <c r="A711" t="s">
        <v>528</v>
      </c>
    </row>
    <row r="712" spans="1:1" x14ac:dyDescent="0.25">
      <c r="A712" t="s">
        <v>529</v>
      </c>
    </row>
    <row r="713" spans="1:1" x14ac:dyDescent="0.25">
      <c r="A713" t="s">
        <v>530</v>
      </c>
    </row>
    <row r="714" spans="1:1" x14ac:dyDescent="0.25">
      <c r="A714" t="s">
        <v>531</v>
      </c>
    </row>
    <row r="715" spans="1:1" x14ac:dyDescent="0.25">
      <c r="A715" t="s">
        <v>532</v>
      </c>
    </row>
    <row r="716" spans="1:1" x14ac:dyDescent="0.25">
      <c r="A716" t="s">
        <v>533</v>
      </c>
    </row>
    <row r="717" spans="1:1" x14ac:dyDescent="0.25">
      <c r="A717" t="s">
        <v>534</v>
      </c>
    </row>
    <row r="718" spans="1:1" x14ac:dyDescent="0.25">
      <c r="A718" t="s">
        <v>535</v>
      </c>
    </row>
    <row r="719" spans="1:1" x14ac:dyDescent="0.25">
      <c r="A719" t="s">
        <v>536</v>
      </c>
    </row>
    <row r="720" spans="1:1" x14ac:dyDescent="0.25">
      <c r="A720" t="s">
        <v>537</v>
      </c>
    </row>
    <row r="721" spans="1:1" x14ac:dyDescent="0.25">
      <c r="A721" t="s">
        <v>538</v>
      </c>
    </row>
    <row r="722" spans="1:1" x14ac:dyDescent="0.25">
      <c r="A722" t="s">
        <v>539</v>
      </c>
    </row>
    <row r="723" spans="1:1" x14ac:dyDescent="0.25">
      <c r="A723" t="s">
        <v>540</v>
      </c>
    </row>
    <row r="724" spans="1:1" x14ac:dyDescent="0.25">
      <c r="A724" t="s">
        <v>541</v>
      </c>
    </row>
    <row r="725" spans="1:1" x14ac:dyDescent="0.25">
      <c r="A725" t="s">
        <v>542</v>
      </c>
    </row>
    <row r="726" spans="1:1" x14ac:dyDescent="0.25">
      <c r="A726" t="s">
        <v>543</v>
      </c>
    </row>
    <row r="727" spans="1:1" x14ac:dyDescent="0.25">
      <c r="A727" t="s">
        <v>544</v>
      </c>
    </row>
    <row r="728" spans="1:1" x14ac:dyDescent="0.25">
      <c r="A728" t="s">
        <v>545</v>
      </c>
    </row>
    <row r="729" spans="1:1" x14ac:dyDescent="0.25">
      <c r="A729" t="s">
        <v>546</v>
      </c>
    </row>
    <row r="730" spans="1:1" x14ac:dyDescent="0.25">
      <c r="A730" t="s">
        <v>547</v>
      </c>
    </row>
    <row r="731" spans="1:1" x14ac:dyDescent="0.25">
      <c r="A731" t="s">
        <v>548</v>
      </c>
    </row>
    <row r="732" spans="1:1" x14ac:dyDescent="0.25">
      <c r="A732" t="s">
        <v>549</v>
      </c>
    </row>
    <row r="733" spans="1:1" x14ac:dyDescent="0.25">
      <c r="A733" t="s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37"/>
  <sheetViews>
    <sheetView showGridLines="0" workbookViewId="0">
      <pane ySplit="18" topLeftCell="A19" activePane="bottomLeft" state="frozen"/>
      <selection pane="bottomLeft" activeCell="D20" sqref="D20"/>
    </sheetView>
  </sheetViews>
  <sheetFormatPr defaultRowHeight="15" outlineLevelRow="1" outlineLevelCol="1" x14ac:dyDescent="0.25"/>
  <cols>
    <col min="1" max="1" width="2.7109375" hidden="1" customWidth="1" outlineLevel="1"/>
    <col min="2" max="2" width="8.28515625" hidden="1" customWidth="1" outlineLevel="1"/>
    <col min="3" max="3" width="4.7109375" customWidth="1" collapsed="1"/>
    <col min="4" max="4" width="39.5703125" customWidth="1"/>
    <col min="5" max="7" width="30.7109375" customWidth="1"/>
  </cols>
  <sheetData>
    <row r="1" spans="1:10" hidden="1" outlineLevel="1" x14ac:dyDescent="0.25">
      <c r="A1" t="s">
        <v>2</v>
      </c>
    </row>
    <row r="2" spans="1:10" hidden="1" outlineLevel="1" x14ac:dyDescent="0.25">
      <c r="A2">
        <f>0</f>
        <v>0</v>
      </c>
      <c r="D2" s="2"/>
      <c r="E2" s="2"/>
      <c r="F2" s="2"/>
      <c r="G2" s="2"/>
      <c r="I2" s="44" t="s">
        <v>787</v>
      </c>
    </row>
    <row r="3" spans="1:10" hidden="1" outlineLevel="1" x14ac:dyDescent="0.25">
      <c r="A3">
        <f>1</f>
        <v>1</v>
      </c>
      <c r="D3" s="3"/>
      <c r="E3" s="3"/>
      <c r="F3" s="3"/>
      <c r="G3" s="3"/>
      <c r="I3" s="43" t="s">
        <v>606</v>
      </c>
      <c r="J3" t="str">
        <f ca="1">TEXT(YEAR(NOW()),"@")</f>
        <v>2016</v>
      </c>
    </row>
    <row r="4" spans="1:10" hidden="1" outlineLevel="1" x14ac:dyDescent="0.25">
      <c r="A4">
        <f>2</f>
        <v>2</v>
      </c>
      <c r="D4" s="4"/>
      <c r="E4" s="4"/>
      <c r="F4" s="4"/>
      <c r="G4" s="4"/>
      <c r="I4" s="43" t="s">
        <v>622</v>
      </c>
      <c r="J4" t="str">
        <f ca="1">TEXT(MONTH(NOW()),"00")&amp;"-"&amp;TEXT(DAY(NOW()),"00")</f>
        <v>08-02</v>
      </c>
    </row>
    <row r="5" spans="1:10" hidden="1" outlineLevel="1" x14ac:dyDescent="0.25">
      <c r="A5">
        <f>3</f>
        <v>3</v>
      </c>
      <c r="D5" s="5"/>
      <c r="E5" s="5"/>
      <c r="F5" s="5"/>
      <c r="G5" s="5"/>
      <c r="I5" s="46" t="s">
        <v>623</v>
      </c>
      <c r="J5" s="46" t="str">
        <f ca="1">TEXT(HOUR(NOW()),"00")&amp;":"&amp;TEXT(MINUTE(NOW()),"00")</f>
        <v>16:06</v>
      </c>
    </row>
    <row r="6" spans="1:10" hidden="1" outlineLevel="1" x14ac:dyDescent="0.25">
      <c r="A6" t="s">
        <v>0</v>
      </c>
      <c r="D6" s="5"/>
      <c r="E6" s="5"/>
      <c r="F6" s="5"/>
      <c r="G6" s="5"/>
      <c r="I6" s="43" t="s">
        <v>624</v>
      </c>
      <c r="J6" s="47">
        <f ca="1">_xll.DBR(pServer&amp;":"&amp;CubeAppLog,$J$3,$J$4,$J$5,ReportID,pUserID,$I$7)</f>
        <v>9</v>
      </c>
    </row>
    <row r="7" spans="1:10" hidden="1" outlineLevel="1" x14ac:dyDescent="0.25">
      <c r="A7" t="s">
        <v>1</v>
      </c>
      <c r="D7" s="17" t="s">
        <v>6</v>
      </c>
      <c r="E7" s="5" t="s">
        <v>552</v>
      </c>
      <c r="F7" s="30" t="s">
        <v>552</v>
      </c>
      <c r="G7" s="5" t="s">
        <v>552</v>
      </c>
      <c r="I7" s="43" t="s">
        <v>625</v>
      </c>
      <c r="J7" s="47">
        <f ca="1">_xll.DBS(J6+1,pServer&amp;":"&amp;CubeAppLog,$J$3,$J$4,$J$5,ReportID,pUserID,$I$7)</f>
        <v>9</v>
      </c>
    </row>
    <row r="8" spans="1:10" hidden="1" outlineLevel="1" x14ac:dyDescent="0.25">
      <c r="A8" t="s">
        <v>3</v>
      </c>
    </row>
    <row r="9" spans="1:10" hidden="1" outlineLevel="1" x14ac:dyDescent="0.25">
      <c r="B9" t="str">
        <f ca="1">_xll.TM1RPTVIEW(pServer&amp;":}APQ Dimension Defaults:DIMCHK1", 0,TM1RPTFMTRNG,TM1RPTFMTIDCOL)</f>
        <v>Apliqode_Dev:}APQ Dimension Defaults:DIMCHK1</v>
      </c>
    </row>
    <row r="10" spans="1:10" hidden="1" outlineLevel="1" x14ac:dyDescent="0.25"/>
    <row r="11" spans="1:10" collapsed="1" x14ac:dyDescent="0.25"/>
    <row r="12" spans="1:10" ht="20.25" thickBot="1" x14ac:dyDescent="0.35">
      <c r="D12" s="7" t="s">
        <v>639</v>
      </c>
      <c r="E12" s="7"/>
      <c r="F12" s="7"/>
      <c r="G12" s="7"/>
      <c r="H12" s="7"/>
      <c r="I12" s="7"/>
    </row>
    <row r="13" spans="1:10" ht="15.75" thickTop="1" x14ac:dyDescent="0.25"/>
    <row r="14" spans="1:10" ht="18" thickBot="1" x14ac:dyDescent="0.35">
      <c r="C14" s="8" t="s">
        <v>4</v>
      </c>
      <c r="D14" s="9" t="s">
        <v>5</v>
      </c>
      <c r="E14" s="9" t="s">
        <v>9</v>
      </c>
      <c r="F14" s="9" t="s">
        <v>10</v>
      </c>
      <c r="G14" s="9" t="s">
        <v>615</v>
      </c>
      <c r="H14" s="9" t="s">
        <v>14</v>
      </c>
      <c r="I14" s="9"/>
    </row>
    <row r="15" spans="1:10" ht="15.75" thickTop="1" x14ac:dyDescent="0.25">
      <c r="C15" s="1"/>
      <c r="D15" s="1"/>
      <c r="E15" s="1"/>
      <c r="F15" s="1"/>
      <c r="G15" s="1"/>
    </row>
    <row r="18" spans="1:7" ht="15.75" thickBot="1" x14ac:dyDescent="0.3">
      <c r="D18" s="6" t="s">
        <v>6</v>
      </c>
      <c r="E18" s="6" t="s">
        <v>626</v>
      </c>
      <c r="F18" s="6" t="s">
        <v>637</v>
      </c>
      <c r="G18" s="6" t="s">
        <v>638</v>
      </c>
    </row>
    <row r="19" spans="1:7" hidden="1" outlineLevel="1" x14ac:dyDescent="0.25">
      <c r="D19" t="s">
        <v>6</v>
      </c>
      <c r="E19" s="24" t="s">
        <v>626</v>
      </c>
      <c r="F19" s="24" t="s">
        <v>627</v>
      </c>
      <c r="G19" s="24" t="s">
        <v>628</v>
      </c>
    </row>
    <row r="20" spans="1:7" collapsed="1" x14ac:dyDescent="0.25">
      <c r="A20" t="str">
        <f ca="1">IF(_xll.TM1RPTELISCONSOLIDATED($D$20,$D20),IF(_xll.TM1RPTELLEV($D$20,$D20)&lt;=3,_xll.TM1RPTELLEV($D$20,$D20),"D"),"N")</f>
        <v>N</v>
      </c>
      <c r="D20" s="18" t="str">
        <f ca="1">_xll.TM1RPTROW($B$9,pServer&amp;":}APQ Dimensions","All end user dimensions",,"",0)</f>
        <v>Customer</v>
      </c>
      <c r="E20" s="5" t="str">
        <f ca="1">_xll.DBRW($B$9,$D20,E$19)</f>
        <v>Total Customer</v>
      </c>
      <c r="F20" s="30" t="str">
        <f ca="1">_xll.DBRW($B$9,$D20,F$19)</f>
        <v/>
      </c>
      <c r="G20" s="5" t="str">
        <f ca="1">_xll.DBRW($B$9,$D20,G$19)</f>
        <v>Total Customer</v>
      </c>
    </row>
    <row r="21" spans="1:7" x14ac:dyDescent="0.25">
      <c r="A21" t="str">
        <f ca="1">IF(_xll.TM1RPTELISCONSOLIDATED($D$20,$D21),IF(_xll.TM1RPTELLEV($D$20,$D21)&lt;=3,_xll.TM1RPTELLEV($D$20,$D21),"D"),"N")</f>
        <v>N</v>
      </c>
      <c r="D21" s="18" t="s">
        <v>607</v>
      </c>
      <c r="E21" s="5" t="str">
        <f ca="1">_xll.DBRW($B$9,$D21,E$19)</f>
        <v>Month Rollups</v>
      </c>
      <c r="F21" s="30" t="str">
        <f ca="1">_xll.DBRW($B$9,$D21,F$19)</f>
        <v/>
      </c>
      <c r="G21" s="5" t="str">
        <f ca="1">_xll.DBRW($B$9,$D21,G$19)</f>
        <v>Month Rollups</v>
      </c>
    </row>
    <row r="22" spans="1:7" x14ac:dyDescent="0.25">
      <c r="A22" t="str">
        <f ca="1">IF(_xll.TM1RPTELISCONSOLIDATED($D$20,$D22),IF(_xll.TM1RPTELLEV($D$20,$D22)&lt;=3,_xll.TM1RPTELLEV($D$20,$D22),"D"),"N")</f>
        <v>N</v>
      </c>
      <c r="D22" s="18" t="s">
        <v>629</v>
      </c>
      <c r="E22" s="5" t="str">
        <f ca="1">_xll.DBRW($B$9,$D22,E$19)</f>
        <v>Product Rollups</v>
      </c>
      <c r="F22" s="30" t="str">
        <f ca="1">_xll.DBRW($B$9,$D22,F$19)</f>
        <v/>
      </c>
      <c r="G22" s="5" t="str">
        <f ca="1">_xll.DBRW($B$9,$D22,G$19)</f>
        <v>Product Rollups</v>
      </c>
    </row>
    <row r="23" spans="1:7" x14ac:dyDescent="0.25">
      <c r="A23" t="str">
        <f ca="1">IF(_xll.TM1RPTELISCONSOLIDATED($D$20,$D23),IF(_xll.TM1RPTELLEV($D$20,$D23)&lt;=3,_xll.TM1RPTELLEV($D$20,$D23),"D"),"N")</f>
        <v>N</v>
      </c>
      <c r="D23" s="18" t="s">
        <v>790</v>
      </c>
      <c r="E23" s="5" t="str">
        <f ca="1">_xll.DBRW($B$9,$D23,E$19)</f>
        <v>Quarter Rollups</v>
      </c>
      <c r="F23" s="30" t="str">
        <f ca="1">_xll.DBRW($B$9,$D23,F$19)</f>
        <v/>
      </c>
      <c r="G23" s="5" t="str">
        <f ca="1">_xll.DBRW($B$9,$D23,G$19)</f>
        <v>Quarter Rollups</v>
      </c>
    </row>
    <row r="24" spans="1:7" x14ac:dyDescent="0.25">
      <c r="A24" t="str">
        <f ca="1">IF(_xll.TM1RPTELISCONSOLIDATED($D$20,$D24),IF(_xll.TM1RPTELLEV($D$20,$D24)&lt;=3,_xll.TM1RPTELLEV($D$20,$D24),"D"),"N")</f>
        <v>N</v>
      </c>
      <c r="D24" s="18" t="s">
        <v>630</v>
      </c>
      <c r="E24" s="5" t="str">
        <f ca="1">_xll.DBRW($B$9,$D24,E$19)</f>
        <v>ASP</v>
      </c>
      <c r="F24" s="30" t="str">
        <f ca="1">_xll.DBRW($B$9,$D24,F$19)</f>
        <v/>
      </c>
      <c r="G24" s="5" t="str">
        <f ca="1">_xll.DBRW($B$9,$D24,G$19)</f>
        <v>ASP</v>
      </c>
    </row>
    <row r="25" spans="1:7" x14ac:dyDescent="0.25">
      <c r="A25" t="str">
        <f ca="1">IF(_xll.TM1RPTELISCONSOLIDATED($D$20,$D25),IF(_xll.TM1RPTELLEV($D$20,$D25)&lt;=3,_xll.TM1RPTELLEV($D$20,$D25),"D"),"N")</f>
        <v>N</v>
      </c>
      <c r="D25" s="18" t="s">
        <v>791</v>
      </c>
      <c r="E25" s="5" t="str">
        <f ca="1">_xll.DBRW($B$9,$D25,E$19)</f>
        <v>ACT Vs BUD %</v>
      </c>
      <c r="F25" s="30" t="str">
        <f ca="1">_xll.DBRW($B$9,$D25,F$19)</f>
        <v/>
      </c>
      <c r="G25" s="5" t="str">
        <f ca="1">_xll.DBRW($B$9,$D25,G$19)</f>
        <v>ACT Vs BUD %</v>
      </c>
    </row>
    <row r="26" spans="1:7" x14ac:dyDescent="0.25">
      <c r="A26" t="str">
        <f ca="1">IF(_xll.TM1RPTELISCONSOLIDATED($D$20,$D26),IF(_xll.TM1RPTELLEV($D$20,$D26)&lt;=3,_xll.TM1RPTELLEV($D$20,$D26),"D"),"N")</f>
        <v>N</v>
      </c>
      <c r="D26" s="18" t="s">
        <v>631</v>
      </c>
      <c r="E26" s="5" t="str">
        <f ca="1">_xll.DBRW($B$9,$D26,E$19)</f>
        <v>BASE_div_1e3</v>
      </c>
      <c r="F26" s="30" t="str">
        <f ca="1">_xll.DBRW($B$9,$D26,F$19)</f>
        <v/>
      </c>
      <c r="G26" s="5" t="str">
        <f ca="1">_xll.DBRW($B$9,$D26,G$19)</f>
        <v>BASE_div_1e3</v>
      </c>
    </row>
    <row r="27" spans="1:7" x14ac:dyDescent="0.25">
      <c r="A27" t="str">
        <f ca="1">IF(_xll.TM1RPTELISCONSOLIDATED($D$20,$D27),IF(_xll.TM1RPTELLEV($D$20,$D27)&lt;=3,_xll.TM1RPTELLEV($D$20,$D27),"D"),"N")</f>
        <v>N</v>
      </c>
      <c r="D27" s="18" t="s">
        <v>632</v>
      </c>
      <c r="E27" s="5" t="str">
        <f ca="1">_xll.DBRW($B$9,$D27,E$19)</f>
        <v>LY VAR %</v>
      </c>
      <c r="F27" s="30" t="str">
        <f ca="1">_xll.DBRW($B$9,$D27,F$19)</f>
        <v/>
      </c>
      <c r="G27" s="5" t="str">
        <f ca="1">_xll.DBRW($B$9,$D27,G$19)</f>
        <v>LY VAR %</v>
      </c>
    </row>
    <row r="28" spans="1:7" x14ac:dyDescent="0.25">
      <c r="A28" t="str">
        <f ca="1">IF(_xll.TM1RPTELISCONSOLIDATED($D$20,$D28),IF(_xll.TM1RPTELLEV($D$20,$D28)&lt;=3,_xll.TM1RPTELLEV($D$20,$D28),"D"),"N")</f>
        <v>N</v>
      </c>
      <c r="D28" s="18" t="s">
        <v>799</v>
      </c>
      <c r="E28" s="5" t="str">
        <f ca="1">_xll.DBRW($B$9,$D28,E$19)</f>
        <v/>
      </c>
      <c r="F28" s="30" t="str">
        <f ca="1">_xll.DBRW($B$9,$D28,F$19)</f>
        <v/>
      </c>
      <c r="G28" s="5" t="str">
        <f ca="1">_xll.DBRW($B$9,$D28,G$19)</f>
        <v>Time Date Rollup</v>
      </c>
    </row>
    <row r="29" spans="1:7" x14ac:dyDescent="0.25">
      <c r="A29" t="str">
        <f ca="1">IF(_xll.TM1RPTELISCONSOLIDATED($D$20,$D29),IF(_xll.TM1RPTELLEV($D$20,$D29)&lt;=3,_xll.TM1RPTELLEV($D$20,$D29),"D"),"N")</f>
        <v>N</v>
      </c>
      <c r="D29" s="18" t="s">
        <v>800</v>
      </c>
      <c r="E29" s="5" t="str">
        <f ca="1">_xll.DBRW($B$9,$D29,E$19)</f>
        <v/>
      </c>
      <c r="F29" s="30" t="str">
        <f ca="1">_xll.DBRW($B$9,$D29,F$19)</f>
        <v/>
      </c>
      <c r="G29" s="5" t="str">
        <f ca="1">_xll.DBRW($B$9,$D29,G$19)</f>
        <v>Total Years</v>
      </c>
    </row>
    <row r="30" spans="1:7" x14ac:dyDescent="0.25">
      <c r="A30" t="str">
        <f ca="1">IF(_xll.TM1RPTELISCONSOLIDATED($D$20,$D30),IF(_xll.TM1RPTELLEV($D$20,$D30)&lt;=3,_xll.TM1RPTELLEV($D$20,$D30),"D"),"N")</f>
        <v>N</v>
      </c>
      <c r="D30" s="18" t="s">
        <v>801</v>
      </c>
      <c r="E30" s="5" t="str">
        <f ca="1">_xll.DBRW($B$9,$D30,E$19)</f>
        <v/>
      </c>
      <c r="F30" s="30" t="str">
        <f ca="1">_xll.DBRW($B$9,$D30,F$19)</f>
        <v/>
      </c>
      <c r="G30" s="5" t="str">
        <f ca="1">_xll.DBRW($B$9,$D30,G$19)</f>
        <v>Time Period Rollup</v>
      </c>
    </row>
    <row r="31" spans="1:7" x14ac:dyDescent="0.25">
      <c r="A31" t="str">
        <f ca="1">IF(_xll.TM1RPTELISCONSOLIDATED($D$20,$D31),IF(_xll.TM1RPTELLEV($D$20,$D31)&lt;=3,_xll.TM1RPTELLEV($D$20,$D31),"D"),"N")</f>
        <v>N</v>
      </c>
      <c r="D31" s="18" t="s">
        <v>802</v>
      </c>
      <c r="E31" s="5" t="str">
        <f ca="1">_xll.DBRW($B$9,$D31,E$19)</f>
        <v/>
      </c>
      <c r="F31" s="30" t="str">
        <f ca="1">_xll.DBRW($B$9,$D31,F$19)</f>
        <v/>
      </c>
      <c r="G31" s="5" t="str">
        <f ca="1">_xll.DBRW($B$9,$D31,G$19)</f>
        <v>Plus Months</v>
      </c>
    </row>
    <row r="32" spans="1:7" x14ac:dyDescent="0.25">
      <c r="A32" t="str">
        <f ca="1">IF(_xll.TM1RPTELISCONSOLIDATED($D$20,$D32),IF(_xll.TM1RPTELLEV($D$20,$D32)&lt;=3,_xll.TM1RPTELLEV($D$20,$D32),"D"),"N")</f>
        <v>N</v>
      </c>
      <c r="D32" s="18" t="s">
        <v>803</v>
      </c>
      <c r="E32" s="5" t="str">
        <f ca="1">_xll.DBRW($B$9,$D32,E$19)</f>
        <v/>
      </c>
      <c r="F32" s="30" t="str">
        <f ca="1">_xll.DBRW($B$9,$D32,F$19)</f>
        <v/>
      </c>
      <c r="G32" s="5" t="str">
        <f ca="1">_xll.DBRW($B$9,$D32,G$19)</f>
        <v>Time Week Rollup</v>
      </c>
    </row>
    <row r="33" spans="1:7" x14ac:dyDescent="0.25">
      <c r="A33" t="str">
        <f ca="1">IF(_xll.TM1RPTELISCONSOLIDATED($D$20,$D33),IF(_xll.TM1RPTELLEV($D$20,$D33)&lt;=3,_xll.TM1RPTELLEV($D$20,$D33),"D"),"N")</f>
        <v>N</v>
      </c>
      <c r="D33" s="18" t="s">
        <v>804</v>
      </c>
      <c r="E33" s="5" t="str">
        <f ca="1">_xll.DBRW($B$9,$D33,E$19)</f>
        <v/>
      </c>
      <c r="F33" s="30" t="str">
        <f ca="1">_xll.DBRW($B$9,$D33,F$19)</f>
        <v/>
      </c>
      <c r="G33" s="5" t="str">
        <f ca="1">_xll.DBRW($B$9,$D33,G$19)</f>
        <v>Plus Weeks</v>
      </c>
    </row>
    <row r="34" spans="1:7" x14ac:dyDescent="0.25">
      <c r="A34" t="str">
        <f ca="1">IF(_xll.TM1RPTELISCONSOLIDATED($D$20,$D34),IF(_xll.TM1RPTELLEV($D$20,$D34)&lt;=3,_xll.TM1RPTELLEV($D$20,$D34),"D"),"N")</f>
        <v>N</v>
      </c>
      <c r="D34" s="18" t="s">
        <v>805</v>
      </c>
      <c r="E34" s="5" t="str">
        <f ca="1">_xll.DBRW($B$9,$D34,E$19)</f>
        <v/>
      </c>
      <c r="F34" s="30" t="str">
        <f ca="1">_xll.DBRW($B$9,$D34,F$19)</f>
        <v/>
      </c>
      <c r="G34" s="5" t="str">
        <f ca="1">_xll.DBRW($B$9,$D34,G$19)</f>
        <v>Time Year Rollup</v>
      </c>
    </row>
    <row r="35" spans="1:7" x14ac:dyDescent="0.25">
      <c r="A35" t="str">
        <f ca="1">IF(_xll.TM1RPTELISCONSOLIDATED($D$20,$D35),IF(_xll.TM1RPTELLEV($D$20,$D35)&lt;=3,_xll.TM1RPTELLEV($D$20,$D35),"D"),"N")</f>
        <v>N</v>
      </c>
      <c r="D35" s="18" t="s">
        <v>606</v>
      </c>
      <c r="E35" s="5" t="str">
        <f ca="1">_xll.DBRW($B$9,$D35,E$19)</f>
        <v>Year Rollups</v>
      </c>
      <c r="F35" s="30" t="str">
        <f ca="1">_xll.DBRW($B$9,$D35,F$19)</f>
        <v/>
      </c>
      <c r="G35" s="5" t="str">
        <f ca="1">_xll.DBRW($B$9,$D35,G$19)</f>
        <v>Year Rollups</v>
      </c>
    </row>
    <row r="36" spans="1:7" x14ac:dyDescent="0.25">
      <c r="A36" t="str">
        <f ca="1">IF(_xll.TM1RPTELISCONSOLIDATED($D$20,$D36),IF(_xll.TM1RPTELLEV($D$20,$D36)&lt;=3,_xll.TM1RPTELLEV($D$20,$D36),"D"),"N")</f>
        <v>N</v>
      </c>
      <c r="D36" s="18" t="s">
        <v>792</v>
      </c>
      <c r="E36" s="5" t="str">
        <f ca="1">_xll.DBRW($B$9,$D36,E$19)</f>
        <v>Month Rollups</v>
      </c>
      <c r="F36" s="30" t="str">
        <f ca="1">_xll.DBRW($B$9,$D36,F$19)</f>
        <v/>
      </c>
      <c r="G36" s="5" t="str">
        <f ca="1">_xll.DBRW($B$9,$D36,G$19)</f>
        <v>Month Rollups</v>
      </c>
    </row>
    <row r="37" spans="1:7" x14ac:dyDescent="0.25">
      <c r="A37" t="str">
        <f ca="1">IF(_xll.TM1RPTELISCONSOLIDATED($D$20,$D37),IF(_xll.TM1RPTELLEV($D$20,$D37)&lt;=3,_xll.TM1RPTELLEV($D$20,$D37),"D"),"N")</f>
        <v>N</v>
      </c>
      <c r="D37" s="18" t="s">
        <v>793</v>
      </c>
      <c r="E37" s="5" t="str">
        <f ca="1">_xll.DBRW($B$9,$D37,E$19)</f>
        <v>Jan</v>
      </c>
      <c r="F37" s="30" t="str">
        <f ca="1">_xll.DBRW($B$9,$D37,F$19)</f>
        <v/>
      </c>
      <c r="G37" s="5" t="str">
        <f ca="1">_xll.DBRW($B$9,$D37,G$19)</f>
        <v>Jan</v>
      </c>
    </row>
  </sheetData>
  <hyperlinks>
    <hyperlink ref="D14" location="Start!A1" display="Home"/>
    <hyperlink ref="E14" location="Checks!A1" display="Checks"/>
    <hyperlink ref="F14" location="Comparisons!A1" display="Comparisons"/>
    <hyperlink ref="H14" location="'Set Defaults'!A1" display="Set Defaults"/>
    <hyperlink ref="G14" location="Extended!A1" display="Extended Checks Report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2" r:id="rId3" name="TIButton1">
          <controlPr defaultSize="0" print="0" autoLine="0" r:id="rId4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533400</xdr:colOff>
                <xdr:row>16</xdr:row>
                <xdr:rowOff>19050</xdr:rowOff>
              </to>
            </anchor>
          </controlPr>
        </control>
      </mc:Choice>
      <mc:Fallback>
        <control shapeId="15362" r:id="rId3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42"/>
  <sheetViews>
    <sheetView showGridLines="0" workbookViewId="0">
      <pane ySplit="30" topLeftCell="A31" activePane="bottomLeft" state="frozen"/>
      <selection pane="bottomLeft" activeCell="F16" sqref="F16"/>
    </sheetView>
  </sheetViews>
  <sheetFormatPr defaultRowHeight="15" outlineLevelRow="1" outlineLevelCol="1" x14ac:dyDescent="0.25"/>
  <cols>
    <col min="1" max="1" width="13.140625" hidden="1" customWidth="1" outlineLevel="1"/>
    <col min="2" max="2" width="14.7109375" hidden="1" customWidth="1" outlineLevel="1"/>
    <col min="3" max="3" width="4.7109375" customWidth="1" collapsed="1"/>
    <col min="4" max="4" width="32.5703125" customWidth="1"/>
    <col min="5" max="5" width="50.42578125" bestFit="1" customWidth="1"/>
    <col min="6" max="6" width="19.42578125" bestFit="1" customWidth="1"/>
    <col min="7" max="7" width="19.7109375" bestFit="1" customWidth="1"/>
    <col min="8" max="8" width="19.42578125" bestFit="1" customWidth="1"/>
    <col min="9" max="9" width="19.7109375" bestFit="1" customWidth="1"/>
    <col min="11" max="11" width="18.7109375" bestFit="1" customWidth="1"/>
  </cols>
  <sheetData>
    <row r="1" spans="1:11" hidden="1" outlineLevel="1" x14ac:dyDescent="0.25">
      <c r="A1" t="s">
        <v>2</v>
      </c>
    </row>
    <row r="2" spans="1:11" hidden="1" outlineLevel="1" x14ac:dyDescent="0.25">
      <c r="A2">
        <f>0</f>
        <v>0</v>
      </c>
      <c r="D2" s="2"/>
      <c r="E2" s="2"/>
      <c r="F2" s="2"/>
      <c r="G2" s="2"/>
      <c r="H2" s="22"/>
      <c r="I2" s="22"/>
    </row>
    <row r="3" spans="1:11" hidden="1" outlineLevel="1" x14ac:dyDescent="0.25">
      <c r="A3">
        <f>1</f>
        <v>1</v>
      </c>
      <c r="D3" s="3"/>
      <c r="E3" s="3"/>
      <c r="F3" s="3"/>
      <c r="G3" s="3"/>
      <c r="H3" s="22"/>
      <c r="I3" s="22"/>
    </row>
    <row r="4" spans="1:11" hidden="1" outlineLevel="1" x14ac:dyDescent="0.25">
      <c r="A4">
        <f>2</f>
        <v>2</v>
      </c>
      <c r="D4" s="4"/>
      <c r="E4" s="4"/>
      <c r="F4" s="4"/>
      <c r="G4" s="4"/>
      <c r="H4" s="22"/>
      <c r="I4" s="22"/>
    </row>
    <row r="5" spans="1:11" hidden="1" outlineLevel="1" x14ac:dyDescent="0.25">
      <c r="A5">
        <f>3</f>
        <v>3</v>
      </c>
      <c r="D5" s="5"/>
      <c r="E5" s="5"/>
      <c r="F5" s="5"/>
      <c r="G5" s="5"/>
      <c r="H5" s="22"/>
      <c r="I5" s="22"/>
    </row>
    <row r="6" spans="1:11" hidden="1" outlineLevel="1" x14ac:dyDescent="0.25">
      <c r="A6" t="s">
        <v>0</v>
      </c>
      <c r="D6" s="5"/>
      <c r="E6" s="5"/>
      <c r="F6" s="5"/>
      <c r="G6" s="5"/>
      <c r="H6" s="22"/>
      <c r="I6" s="22"/>
    </row>
    <row r="7" spans="1:11" hidden="1" outlineLevel="1" x14ac:dyDescent="0.25">
      <c r="A7" t="s">
        <v>1</v>
      </c>
      <c r="D7" s="17" t="s">
        <v>6</v>
      </c>
      <c r="E7" s="5" t="s">
        <v>552</v>
      </c>
      <c r="F7" s="30" t="s">
        <v>553</v>
      </c>
      <c r="G7" s="5" t="s">
        <v>554</v>
      </c>
      <c r="H7" s="22" t="s">
        <v>551</v>
      </c>
      <c r="I7" s="22"/>
    </row>
    <row r="8" spans="1:11" hidden="1" outlineLevel="1" x14ac:dyDescent="0.25">
      <c r="A8" t="s">
        <v>3</v>
      </c>
    </row>
    <row r="9" spans="1:11" hidden="1" outlineLevel="1" x14ac:dyDescent="0.25">
      <c r="A9" s="44" t="s">
        <v>787</v>
      </c>
    </row>
    <row r="10" spans="1:11" hidden="1" outlineLevel="1" x14ac:dyDescent="0.25">
      <c r="A10" s="43" t="s">
        <v>606</v>
      </c>
      <c r="B10" t="str">
        <f ca="1">TEXT(YEAR(NOW()),"@")</f>
        <v>2016</v>
      </c>
      <c r="C10" s="1"/>
      <c r="D10" s="12" t="s">
        <v>7</v>
      </c>
      <c r="E10" s="58" t="str">
        <f ca="1">pServer&amp;":}APQ Reconciliation Setup"</f>
        <v>Apliqode_Dev:}APQ Reconciliation Setup</v>
      </c>
      <c r="F10" s="59"/>
      <c r="G10" s="60"/>
      <c r="H10" s="1"/>
    </row>
    <row r="11" spans="1:11" hidden="1" outlineLevel="1" x14ac:dyDescent="0.25">
      <c r="A11" s="43" t="s">
        <v>622</v>
      </c>
      <c r="B11" t="str">
        <f ca="1">TEXT(MONTH(NOW()),"00")&amp;"-"&amp;TEXT(DAY(NOW()),"00")</f>
        <v>08-02</v>
      </c>
      <c r="C11" s="1"/>
      <c r="D11" s="1"/>
      <c r="E11" s="1"/>
      <c r="F11" s="1"/>
      <c r="G11" s="1"/>
      <c r="H11" s="1"/>
    </row>
    <row r="12" spans="1:11" hidden="1" outlineLevel="1" x14ac:dyDescent="0.25">
      <c r="A12" s="46" t="s">
        <v>623</v>
      </c>
      <c r="B12" s="46" t="str">
        <f ca="1">TEXT(HOUR(NOW()),"00")&amp;":"&amp;TEXT(MINUTE(NOW()),"00")</f>
        <v>16:06</v>
      </c>
      <c r="C12" s="1"/>
      <c r="D12" s="1"/>
      <c r="E12" s="1"/>
      <c r="F12" s="1"/>
      <c r="G12" s="1"/>
      <c r="H12" s="1"/>
    </row>
    <row r="13" spans="1:11" collapsed="1" x14ac:dyDescent="0.25">
      <c r="A13" s="43" t="s">
        <v>624</v>
      </c>
      <c r="B13" s="47">
        <f ca="1">_xll.DBR(pServer&amp;":"&amp;CubeAppLog,$B$10,$B$11,$B$12,ReportID,pUserID,$A$14)</f>
        <v>9</v>
      </c>
    </row>
    <row r="14" spans="1:11" ht="20.25" thickBot="1" x14ac:dyDescent="0.35">
      <c r="A14" s="43" t="s">
        <v>625</v>
      </c>
      <c r="B14" s="47">
        <f ca="1">_xll.DBS(B13+1,pServer&amp;":"&amp;CubeAppLog,$B$10,$B$11,$B$12,ReportID,pUserID,$A$14)</f>
        <v>9</v>
      </c>
      <c r="D14" s="7" t="s">
        <v>640</v>
      </c>
      <c r="E14" s="7"/>
      <c r="F14" s="7"/>
      <c r="G14" s="7"/>
      <c r="H14" s="7"/>
      <c r="I14" s="7"/>
      <c r="J14" s="7"/>
      <c r="K14" s="7"/>
    </row>
    <row r="15" spans="1:11" ht="15.75" thickTop="1" x14ac:dyDescent="0.25"/>
    <row r="16" spans="1:11" ht="18" thickBot="1" x14ac:dyDescent="0.35">
      <c r="C16" s="8" t="s">
        <v>4</v>
      </c>
      <c r="D16" s="9" t="s">
        <v>5</v>
      </c>
      <c r="E16" s="9" t="s">
        <v>9</v>
      </c>
      <c r="F16" s="9" t="s">
        <v>10</v>
      </c>
      <c r="G16" s="9"/>
      <c r="H16" s="9" t="s">
        <v>615</v>
      </c>
      <c r="I16" s="9"/>
      <c r="J16" s="9" t="s">
        <v>14</v>
      </c>
      <c r="K16" s="9"/>
    </row>
    <row r="17" spans="1:10" ht="15.75" thickTop="1" x14ac:dyDescent="0.25">
      <c r="C17" s="1"/>
      <c r="D17" s="1"/>
      <c r="E17" s="1"/>
      <c r="F17" s="1"/>
      <c r="G17" s="1"/>
      <c r="H17" s="1"/>
    </row>
    <row r="18" spans="1:10" ht="16.5" thickBot="1" x14ac:dyDescent="0.3">
      <c r="C18" s="1"/>
      <c r="D18" s="10" t="s">
        <v>642</v>
      </c>
      <c r="E18" s="11" t="str">
        <f ca="1">_xll.SUBNM(pServer&amp;":}APQ Reconciliation Item","All Items",1,"Code and Description")</f>
        <v>R001: Sales Cube - Actual - Value</v>
      </c>
      <c r="F18" s="1"/>
      <c r="G18" s="1"/>
      <c r="H18" s="1"/>
    </row>
    <row r="19" spans="1:10" ht="7.9" customHeight="1" thickTop="1" x14ac:dyDescent="0.25">
      <c r="C19" s="1"/>
      <c r="E19" s="1"/>
      <c r="F19" s="1"/>
      <c r="G19" s="1"/>
      <c r="H19" s="1"/>
    </row>
    <row r="20" spans="1:10" ht="15.75" thickBot="1" x14ac:dyDescent="0.3">
      <c r="C20" s="1"/>
      <c r="D20" s="1"/>
      <c r="E20" s="6" t="s">
        <v>8</v>
      </c>
      <c r="F20" s="1"/>
      <c r="G20" s="1"/>
      <c r="H20" s="1"/>
    </row>
    <row r="21" spans="1:10" ht="15.75" thickBot="1" x14ac:dyDescent="0.3">
      <c r="B21" t="s">
        <v>15</v>
      </c>
      <c r="C21" s="1"/>
      <c r="D21" s="13" t="s">
        <v>15</v>
      </c>
      <c r="E21" s="49" t="str">
        <f ca="1">_xll.DBRW($E$10,$E$18,$B21)</f>
        <v>Sales Cube</v>
      </c>
      <c r="F21" s="1"/>
      <c r="G21" s="1"/>
      <c r="H21" s="1"/>
    </row>
    <row r="22" spans="1:10" ht="15.75" thickBot="1" x14ac:dyDescent="0.3">
      <c r="B22" t="s">
        <v>775</v>
      </c>
      <c r="C22" s="1"/>
      <c r="D22" s="13" t="s">
        <v>774</v>
      </c>
      <c r="E22" s="49" t="str">
        <f ca="1">_xll.DBRW($E$10,$E$18,$B22)</f>
        <v>Actual - Value</v>
      </c>
      <c r="F22" s="1"/>
      <c r="G22" s="1"/>
      <c r="H22" s="1"/>
    </row>
    <row r="23" spans="1:10" ht="15.75" thickBot="1" x14ac:dyDescent="0.3">
      <c r="B23" t="s">
        <v>16</v>
      </c>
      <c r="C23" s="1"/>
      <c r="D23" s="13" t="s">
        <v>16</v>
      </c>
      <c r="E23" s="35" t="str">
        <f ca="1">_xll.DBRW($E$10,$E$18,$B23)</f>
        <v>R001: Sales Cube - Actual - Value</v>
      </c>
      <c r="F23" s="1"/>
      <c r="G23" s="1"/>
      <c r="H23" s="1"/>
    </row>
    <row r="24" spans="1:10" ht="7.9" customHeight="1" x14ac:dyDescent="0.25">
      <c r="C24" s="1"/>
      <c r="D24" s="1"/>
      <c r="E24" s="36"/>
      <c r="F24" s="1"/>
      <c r="G24" s="1"/>
      <c r="H24" s="1"/>
    </row>
    <row r="25" spans="1:10" hidden="1" outlineLevel="1" x14ac:dyDescent="0.25">
      <c r="C25" t="str">
        <f ca="1">_xll.TM1RPTVIEW(pServer&amp;":}APQ Reconciliation Setup Detail:SETUPCHECK1", 1, _xll.TM1RPTTITLE(pServer&amp;":}APQ Reconciliation Item",$E$27),TM1RPTFMTRNG,TM1RPTFMTIDCOL)</f>
        <v>Apliqode_Dev:}APQ Reconciliation Setup Detail:SETUPCHECK1</v>
      </c>
    </row>
    <row r="26" spans="1:10" hidden="1" outlineLevel="1" x14ac:dyDescent="0.25">
      <c r="D26" t="str">
        <f ca="1">_xll.TM1RPTFILTER($C$25,"[}APQ Reconciliation Setup Detail Measure].[Cube Index]","",0,"asc")</f>
        <v>1</v>
      </c>
    </row>
    <row r="27" spans="1:10" ht="15.75" hidden="1" outlineLevel="1" thickBot="1" x14ac:dyDescent="0.3">
      <c r="D27" s="34" t="s">
        <v>642</v>
      </c>
      <c r="E27" s="34" t="str">
        <f ca="1">$E$18</f>
        <v>R001: Sales Cube - Actual - Value</v>
      </c>
    </row>
    <row r="28" spans="1:10" ht="10.9" customHeight="1" collapsed="1" x14ac:dyDescent="0.25">
      <c r="J28" s="20"/>
    </row>
    <row r="29" spans="1:10" ht="15.75" thickBot="1" x14ac:dyDescent="0.3">
      <c r="D29" s="6" t="s">
        <v>6</v>
      </c>
      <c r="E29" s="6" t="s">
        <v>552</v>
      </c>
      <c r="F29" s="6" t="s">
        <v>637</v>
      </c>
      <c r="G29" s="19" t="s">
        <v>776</v>
      </c>
      <c r="H29" s="21" t="s">
        <v>551</v>
      </c>
    </row>
    <row r="30" spans="1:10" ht="15.75" hidden="1" outlineLevel="1" thickBot="1" x14ac:dyDescent="0.3">
      <c r="E30" s="6" t="s">
        <v>628</v>
      </c>
      <c r="F30" s="6" t="s">
        <v>627</v>
      </c>
      <c r="G30" s="19" t="s">
        <v>554</v>
      </c>
      <c r="H30" s="21" t="s">
        <v>555</v>
      </c>
    </row>
    <row r="31" spans="1:10" collapsed="1" x14ac:dyDescent="0.25">
      <c r="A31" t="str">
        <f ca="1">IF(_xll.TM1RPTELISCONSOLIDATED($D$31,$D31),IF(_xll.TM1RPTELLEV($D$31,$D31)&lt;=3,_xll.TM1RPTELLEV($D$31,$D31),"D"),"N")</f>
        <v>N</v>
      </c>
      <c r="D31" s="18" t="str">
        <f ca="1">_xll.TM1RPTROW($C$25,pServer&amp;":}APQ Dimensions","All N Elements","","",0)</f>
        <v>Sales Cube Version</v>
      </c>
      <c r="E31" s="5" t="str">
        <f ca="1">_xll.DBRW($C$25,$E$27,$D31,E$30)</f>
        <v>ACT Vs BUD %</v>
      </c>
      <c r="F31" s="30" t="str">
        <f ca="1">_xll.DBRW($C$25,$E$27,$D31,F$30)</f>
        <v/>
      </c>
      <c r="G31" s="5" t="str">
        <f ca="1">_xll.DBRW($C$25,$E$27,$D31,G$30)</f>
        <v>ACT Vs BUD %</v>
      </c>
      <c r="H31" s="22">
        <f ca="1">_xll.DBRW($C$25,$E$27,$D31,H$29)</f>
        <v>1</v>
      </c>
      <c r="I31" s="22"/>
    </row>
    <row r="32" spans="1:10" x14ac:dyDescent="0.25">
      <c r="A32" t="str">
        <f ca="1">IF(_xll.TM1RPTELISCONSOLIDATED($D$31,$D32),IF(_xll.TM1RPTELLEV($D$31,$D32)&lt;=3,_xll.TM1RPTELLEV($D$31,$D32),"D"),"N")</f>
        <v>N</v>
      </c>
      <c r="D32" s="18" t="s">
        <v>606</v>
      </c>
      <c r="E32" s="5" t="str">
        <f ca="1">_xll.DBRW($C$25,$E$27,$D32,E$30)</f>
        <v>Year Rollups</v>
      </c>
      <c r="F32" s="30" t="str">
        <f ca="1">_xll.DBRW($C$25,$E$27,$D32,F$30)</f>
        <v/>
      </c>
      <c r="G32" s="5" t="str">
        <f ca="1">_xll.DBRW($C$25,$E$27,$D32,G$30)</f>
        <v>Year Rollups</v>
      </c>
      <c r="H32" s="22">
        <f ca="1">_xll.DBRW($C$25,$E$27,$D32,H$29)</f>
        <v>1</v>
      </c>
      <c r="I32" s="22"/>
    </row>
    <row r="33" spans="1:9" x14ac:dyDescent="0.25">
      <c r="A33" t="str">
        <f ca="1">IF(_xll.TM1RPTELISCONSOLIDATED($D$31,$D33),IF(_xll.TM1RPTELLEV($D$31,$D33)&lt;=3,_xll.TM1RPTELLEV($D$31,$D33),"D"),"N")</f>
        <v>N</v>
      </c>
      <c r="D33" s="18" t="s">
        <v>607</v>
      </c>
      <c r="E33" s="5" t="str">
        <f ca="1">_xll.DBRW($C$25,$E$27,$D33,E$30)</f>
        <v>Month Rollups</v>
      </c>
      <c r="F33" s="30" t="str">
        <f ca="1">_xll.DBRW($C$25,$E$27,$D33,F$30)</f>
        <v/>
      </c>
      <c r="G33" s="5" t="str">
        <f ca="1">_xll.DBRW($C$25,$E$27,$D33,G$30)</f>
        <v>Month Rollups</v>
      </c>
      <c r="H33" s="22">
        <f ca="1">_xll.DBRW($C$25,$E$27,$D33,H$29)</f>
        <v>1</v>
      </c>
      <c r="I33" s="22"/>
    </row>
    <row r="34" spans="1:9" x14ac:dyDescent="0.25">
      <c r="A34" t="str">
        <f ca="1">IF(_xll.TM1RPTELISCONSOLIDATED($D$31,$D34),IF(_xll.TM1RPTELLEV($D$31,$D34)&lt;=3,_xll.TM1RPTELLEV($D$31,$D34),"D"),"N")</f>
        <v>N</v>
      </c>
      <c r="D34" s="18" t="s">
        <v>777</v>
      </c>
      <c r="E34" s="5" t="str">
        <f ca="1">_xll.DBRW($C$25,$E$27,$D34,E$30)</f>
        <v>Total Customer</v>
      </c>
      <c r="F34" s="30" t="str">
        <f ca="1">_xll.DBRW($C$25,$E$27,$D34,F$30)</f>
        <v/>
      </c>
      <c r="G34" s="5" t="str">
        <f ca="1">_xll.DBRW($C$25,$E$27,$D34,G$30)</f>
        <v>Total Customer</v>
      </c>
      <c r="H34" s="22">
        <f ca="1">_xll.DBRW($C$25,$E$27,$D34,H$29)</f>
        <v>1</v>
      </c>
      <c r="I34" s="22"/>
    </row>
    <row r="35" spans="1:9" x14ac:dyDescent="0.25">
      <c r="A35" t="str">
        <f ca="1">IF(_xll.TM1RPTELISCONSOLIDATED($D$31,$D35),IF(_xll.TM1RPTELLEV($D$31,$D35)&lt;=3,_xll.TM1RPTELLEV($D$31,$D35),"D"),"N")</f>
        <v>N</v>
      </c>
      <c r="D35" s="18" t="s">
        <v>629</v>
      </c>
      <c r="E35" s="5" t="str">
        <f ca="1">_xll.DBRW($C$25,$E$27,$D35,E$30)</f>
        <v>Product Rollups</v>
      </c>
      <c r="F35" s="30" t="str">
        <f ca="1">_xll.DBRW($C$25,$E$27,$D35,F$30)</f>
        <v/>
      </c>
      <c r="G35" s="5" t="str">
        <f ca="1">_xll.DBRW($C$25,$E$27,$D35,G$30)</f>
        <v>Product Rollups</v>
      </c>
      <c r="H35" s="22">
        <f ca="1">_xll.DBRW($C$25,$E$27,$D35,H$29)</f>
        <v>1</v>
      </c>
      <c r="I35" s="22"/>
    </row>
    <row r="36" spans="1:9" x14ac:dyDescent="0.25">
      <c r="A36" t="str">
        <f ca="1">IF(_xll.TM1RPTELISCONSOLIDATED($D$31,$D36),IF(_xll.TM1RPTELLEV($D$31,$D36)&lt;=3,_xll.TM1RPTELLEV($D$31,$D36),"D"),"N")</f>
        <v>N</v>
      </c>
      <c r="D36" s="18" t="s">
        <v>632</v>
      </c>
      <c r="E36" s="5" t="str">
        <f ca="1">_xll.DBRW($C$25,$E$27,$D36,E$30)</f>
        <v>LY VAR %</v>
      </c>
      <c r="F36" s="30" t="str">
        <f ca="1">_xll.DBRW($C$25,$E$27,$D36,F$30)</f>
        <v/>
      </c>
      <c r="G36" s="5" t="str">
        <f ca="1">_xll.DBRW($C$25,$E$27,$D36,G$30)</f>
        <v>LY VAR %</v>
      </c>
      <c r="H36" s="22">
        <f ca="1">_xll.DBRW($C$25,$E$27,$D36,H$29)</f>
        <v>1</v>
      </c>
      <c r="I36" s="22"/>
    </row>
    <row r="37" spans="1:9" x14ac:dyDescent="0.25">
      <c r="A37" t="str">
        <f ca="1">IF(_xll.TM1RPTELISCONSOLIDATED($D$31,$D37),IF(_xll.TM1RPTELLEV($D$31,$D37)&lt;=3,_xll.TM1RPTELLEV($D$31,$D37),"D"),"N")</f>
        <v>N</v>
      </c>
      <c r="D37" s="18" t="s">
        <v>631</v>
      </c>
      <c r="E37" s="5" t="str">
        <f ca="1">_xll.DBRW($C$25,$E$27,$D37,E$30)</f>
        <v>BASE_div_1e3</v>
      </c>
      <c r="F37" s="30" t="str">
        <f ca="1">_xll.DBRW($C$25,$E$27,$D37,F$30)</f>
        <v/>
      </c>
      <c r="G37" s="5" t="str">
        <f ca="1">_xll.DBRW($C$25,$E$27,$D37,G$30)</f>
        <v>BASE_div_1e3</v>
      </c>
      <c r="H37" s="22">
        <f ca="1">_xll.DBRW($C$25,$E$27,$D37,H$29)</f>
        <v>1</v>
      </c>
      <c r="I37" s="22"/>
    </row>
    <row r="38" spans="1:9" x14ac:dyDescent="0.25">
      <c r="A38" t="str">
        <f ca="1">IF(_xll.TM1RPTELISCONSOLIDATED($D$31,$D38),IF(_xll.TM1RPTELLEV($D$31,$D38)&lt;=3,_xll.TM1RPTELLEV($D$31,$D38),"D"),"N")</f>
        <v>N</v>
      </c>
      <c r="D38" s="18" t="s">
        <v>630</v>
      </c>
      <c r="E38" s="5" t="str">
        <f ca="1">_xll.DBRW($C$25,$E$27,$D38,E$30)</f>
        <v>ASP</v>
      </c>
      <c r="F38" s="30" t="str">
        <f ca="1">_xll.DBRW($C$25,$E$27,$D38,F$30)</f>
        <v/>
      </c>
      <c r="G38" s="5" t="str">
        <f ca="1">_xll.DBRW($C$25,$E$27,$D38,G$30)</f>
        <v>ASP</v>
      </c>
      <c r="H38" s="22">
        <f ca="1">_xll.DBRW($C$25,$E$27,$D38,H$29)</f>
        <v>1</v>
      </c>
      <c r="I38" s="22"/>
    </row>
    <row r="39" spans="1:9" x14ac:dyDescent="0.25">
      <c r="D39" s="48"/>
    </row>
    <row r="41" spans="1:9" ht="15.75" thickBot="1" x14ac:dyDescent="0.3">
      <c r="F41" s="6" t="s">
        <v>556</v>
      </c>
      <c r="G41" s="6" t="s">
        <v>557</v>
      </c>
    </row>
    <row r="42" spans="1:9" ht="15.75" thickBot="1" x14ac:dyDescent="0.3">
      <c r="D42" s="13" t="s">
        <v>558</v>
      </c>
      <c r="E42" s="13"/>
      <c r="F42" s="49" t="b">
        <v>1</v>
      </c>
      <c r="G42" s="23">
        <f ca="1">IF($F$42,_xll.DBRW(pServer&amp;":}APQ Reconciliation Check",$E$18,"Value")," - ")</f>
        <v>0</v>
      </c>
    </row>
  </sheetData>
  <mergeCells count="1">
    <mergeCell ref="E10:G10"/>
  </mergeCells>
  <dataValidations count="1">
    <dataValidation type="list" allowBlank="1" showInputMessage="1" showErrorMessage="1" sqref="F42">
      <formula1>"FALSE,TRUE"</formula1>
    </dataValidation>
  </dataValidations>
  <hyperlinks>
    <hyperlink ref="D16" location="Start!A1" display="Home"/>
    <hyperlink ref="E16" location="Checks!A1" display="Checks"/>
    <hyperlink ref="F16" location="Comparisons!A1" display="Comparisons"/>
    <hyperlink ref="J16" location="'Set Defaults'!A1" display="Set Defaults"/>
    <hyperlink ref="H16" location="Extended!A1" display="Extended Checks Report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6" r:id="rId4" name="TIButton3">
          <controlPr defaultSize="0" print="0" autoLine="0" r:id="rId5">
            <anchor moveWithCells="1">
              <from>
                <xdr:col>3</xdr:col>
                <xdr:colOff>0</xdr:colOff>
                <xdr:row>39</xdr:row>
                <xdr:rowOff>0</xdr:rowOff>
              </from>
              <to>
                <xdr:col>3</xdr:col>
                <xdr:colOff>628650</xdr:colOff>
                <xdr:row>40</xdr:row>
                <xdr:rowOff>57150</xdr:rowOff>
              </to>
            </anchor>
          </controlPr>
        </control>
      </mc:Choice>
      <mc:Fallback>
        <control shapeId="10246" r:id="rId4" name="TIButton3"/>
      </mc:Fallback>
    </mc:AlternateContent>
    <mc:AlternateContent xmlns:mc="http://schemas.openxmlformats.org/markup-compatibility/2006">
      <mc:Choice Requires="x14">
        <control shapeId="10245" r:id="rId6" name="TIButton2">
          <controlPr defaultSize="0" print="0" autoLine="0" r:id="rId7">
            <anchor moveWithCells="1">
              <from>
                <xdr:col>5</xdr:col>
                <xdr:colOff>923925</xdr:colOff>
                <xdr:row>16</xdr:row>
                <xdr:rowOff>161925</xdr:rowOff>
              </from>
              <to>
                <xdr:col>7</xdr:col>
                <xdr:colOff>47625</xdr:colOff>
                <xdr:row>18</xdr:row>
                <xdr:rowOff>0</xdr:rowOff>
              </to>
            </anchor>
          </controlPr>
        </control>
      </mc:Choice>
      <mc:Fallback>
        <control shapeId="10245" r:id="rId6" name="TIButton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37"/>
  <sheetViews>
    <sheetView showGridLines="0" workbookViewId="0">
      <pane ySplit="22" topLeftCell="A23" activePane="bottomLeft" state="frozen"/>
      <selection pane="bottomLeft" activeCell="G15" sqref="G15"/>
    </sheetView>
  </sheetViews>
  <sheetFormatPr defaultRowHeight="15" outlineLevelRow="1" outlineLevelCol="1" x14ac:dyDescent="0.25"/>
  <cols>
    <col min="1" max="2" width="12.42578125" hidden="1" customWidth="1" outlineLevel="1"/>
    <col min="3" max="3" width="4.7109375" customWidth="1" collapsed="1"/>
    <col min="4" max="6" width="40.7109375" customWidth="1"/>
    <col min="8" max="8" width="18.7109375" bestFit="1" customWidth="1"/>
  </cols>
  <sheetData>
    <row r="1" spans="1:10" hidden="1" outlineLevel="1" x14ac:dyDescent="0.25">
      <c r="A1" t="s">
        <v>2</v>
      </c>
    </row>
    <row r="2" spans="1:10" hidden="1" outlineLevel="1" x14ac:dyDescent="0.25">
      <c r="A2">
        <f>0</f>
        <v>0</v>
      </c>
      <c r="B2" s="25"/>
      <c r="C2" s="26"/>
      <c r="D2" s="2"/>
      <c r="E2" s="2"/>
      <c r="F2" s="2"/>
    </row>
    <row r="3" spans="1:10" hidden="1" outlineLevel="1" x14ac:dyDescent="0.25">
      <c r="A3">
        <f>1</f>
        <v>1</v>
      </c>
      <c r="B3" s="25"/>
      <c r="C3" s="26"/>
      <c r="D3" s="3"/>
      <c r="E3" s="3"/>
      <c r="F3" s="3"/>
    </row>
    <row r="4" spans="1:10" hidden="1" outlineLevel="1" x14ac:dyDescent="0.25">
      <c r="A4">
        <f>2</f>
        <v>2</v>
      </c>
      <c r="B4" s="25"/>
      <c r="C4" s="26"/>
      <c r="D4" s="4"/>
      <c r="E4" s="4"/>
      <c r="F4" s="4"/>
    </row>
    <row r="5" spans="1:10" hidden="1" outlineLevel="1" x14ac:dyDescent="0.25">
      <c r="A5">
        <f>3</f>
        <v>3</v>
      </c>
      <c r="B5" s="25"/>
      <c r="C5" s="26"/>
      <c r="D5" s="5"/>
      <c r="E5" s="5"/>
      <c r="F5" s="5"/>
    </row>
    <row r="6" spans="1:10" hidden="1" outlineLevel="1" x14ac:dyDescent="0.25">
      <c r="A6" t="s">
        <v>0</v>
      </c>
      <c r="B6" s="25"/>
      <c r="C6" s="26"/>
      <c r="D6" s="5"/>
      <c r="E6" s="5"/>
      <c r="F6" s="5"/>
    </row>
    <row r="7" spans="1:10" hidden="1" outlineLevel="1" x14ac:dyDescent="0.25">
      <c r="A7" t="s">
        <v>1</v>
      </c>
      <c r="B7" s="25"/>
      <c r="C7" s="26"/>
      <c r="D7" s="17" t="s">
        <v>6</v>
      </c>
      <c r="E7" s="5" t="s">
        <v>552</v>
      </c>
      <c r="F7" s="5" t="s">
        <v>552</v>
      </c>
    </row>
    <row r="8" spans="1:10" hidden="1" outlineLevel="1" x14ac:dyDescent="0.25">
      <c r="A8" t="s">
        <v>3</v>
      </c>
    </row>
    <row r="9" spans="1:10" hidden="1" outlineLevel="1" x14ac:dyDescent="0.25">
      <c r="B9" t="str">
        <f ca="1">_xll.TM1RPTVIEW(pServer&amp;":}APQ Reconciliation Setup Detail:COMPSbyS1", 1,TM1RPTFMTRNG,TM1RPTFMTIDCOL)</f>
        <v>Apliqode_Dev:}APQ Reconciliation Setup Detail:COMPSbyS1</v>
      </c>
      <c r="D9" s="12" t="s">
        <v>7</v>
      </c>
      <c r="E9" s="15" t="str">
        <f ca="1">pServer&amp;":}APQ Reconciliation Setup"</f>
        <v>Apliqode_Dev:}APQ Reconciliation Setup</v>
      </c>
    </row>
    <row r="10" spans="1:10" hidden="1" outlineLevel="1" x14ac:dyDescent="0.25">
      <c r="A10" s="44" t="s">
        <v>787</v>
      </c>
      <c r="C10" s="1"/>
      <c r="D10" s="1"/>
      <c r="E10" s="1" t="s">
        <v>16</v>
      </c>
      <c r="F10" s="1"/>
      <c r="G10" s="1"/>
      <c r="H10" s="1"/>
    </row>
    <row r="11" spans="1:10" hidden="1" outlineLevel="1" x14ac:dyDescent="0.25">
      <c r="A11" s="43" t="s">
        <v>606</v>
      </c>
      <c r="B11" t="str">
        <f ca="1">TEXT(YEAR(NOW()),"@")</f>
        <v>2016</v>
      </c>
      <c r="C11" s="1"/>
      <c r="D11" s="1"/>
      <c r="E11" s="1"/>
      <c r="F11" s="1"/>
      <c r="G11" s="1"/>
      <c r="H11" s="1"/>
    </row>
    <row r="12" spans="1:10" collapsed="1" x14ac:dyDescent="0.25">
      <c r="A12" s="43" t="s">
        <v>622</v>
      </c>
      <c r="B12" t="str">
        <f ca="1">TEXT(MONTH(NOW()),"00")&amp;"-"&amp;TEXT(DAY(NOW()),"00")</f>
        <v>08-02</v>
      </c>
    </row>
    <row r="13" spans="1:10" ht="20.25" thickBot="1" x14ac:dyDescent="0.35">
      <c r="A13" s="46" t="s">
        <v>623</v>
      </c>
      <c r="B13" s="46" t="str">
        <f ca="1">TEXT(HOUR(NOW()),"00")&amp;":"&amp;TEXT(MINUTE(NOW()),"00")</f>
        <v>16:06</v>
      </c>
      <c r="D13" s="7" t="s">
        <v>641</v>
      </c>
      <c r="E13" s="7"/>
      <c r="F13" s="7"/>
      <c r="G13" s="7"/>
      <c r="H13" s="7"/>
      <c r="I13" s="7"/>
      <c r="J13" s="7"/>
    </row>
    <row r="14" spans="1:10" ht="15.75" thickTop="1" x14ac:dyDescent="0.25">
      <c r="A14" s="43" t="s">
        <v>624</v>
      </c>
      <c r="B14" s="47">
        <f ca="1">_xll.DBR(pServer&amp;":"&amp;CubeAppLog,$B$11,$B$12,$B$13,ReportID,pUserID,$A$15)</f>
        <v>9</v>
      </c>
    </row>
    <row r="15" spans="1:10" ht="18" thickBot="1" x14ac:dyDescent="0.35">
      <c r="A15" s="43" t="s">
        <v>625</v>
      </c>
      <c r="B15" s="47">
        <f ca="1">_xll.DBS(B14+1,pServer&amp;":"&amp;CubeAppLog,$B$11,$B$12,$B$13,ReportID,pUserID,$A$15)</f>
        <v>9</v>
      </c>
      <c r="C15" s="8" t="s">
        <v>4</v>
      </c>
      <c r="D15" s="9" t="s">
        <v>5</v>
      </c>
      <c r="E15" s="9" t="s">
        <v>9</v>
      </c>
      <c r="F15" s="9" t="s">
        <v>10</v>
      </c>
      <c r="G15" s="9" t="s">
        <v>11</v>
      </c>
      <c r="H15" s="9"/>
      <c r="I15" s="9" t="s">
        <v>14</v>
      </c>
      <c r="J15" s="9"/>
    </row>
    <row r="16" spans="1:10" ht="15.75" thickTop="1" x14ac:dyDescent="0.25">
      <c r="C16" s="1"/>
      <c r="D16" s="1"/>
      <c r="E16" s="1"/>
      <c r="F16" s="1"/>
      <c r="G16" s="1"/>
      <c r="H16" s="1"/>
    </row>
    <row r="17" spans="1:8" ht="16.5" thickBot="1" x14ac:dyDescent="0.3">
      <c r="D17" s="28" t="s">
        <v>778</v>
      </c>
      <c r="E17" s="64" t="str">
        <f ca="1">_xll.SUBNM(pServer&amp;":}APQ Reconciliation Item","All Comparisons",1,"Code and DEscription")</f>
        <v>C001: R001 Sales Cube vs. R002 Sales Cube 2 - Actual - Value</v>
      </c>
      <c r="F17" s="64"/>
    </row>
    <row r="18" spans="1:8" ht="16.5" thickBot="1" x14ac:dyDescent="0.3">
      <c r="A18" t="s">
        <v>15</v>
      </c>
      <c r="B18" t="s">
        <v>598</v>
      </c>
      <c r="C18" s="1"/>
      <c r="D18" s="29" t="s">
        <v>779</v>
      </c>
      <c r="E18" s="51" t="str">
        <f ca="1">_xll.DBR($E$9,$E$17,A$18)</f>
        <v>R001</v>
      </c>
      <c r="F18" s="52" t="str">
        <f ca="1">_xll.DBR($E$9,$E$17,B$18)</f>
        <v>R002</v>
      </c>
      <c r="G18" s="1"/>
      <c r="H18" s="1"/>
    </row>
    <row r="19" spans="1:8" ht="16.5" thickBot="1" x14ac:dyDescent="0.3">
      <c r="C19" s="1"/>
      <c r="D19" s="38" t="s">
        <v>603</v>
      </c>
      <c r="E19" s="53" t="str">
        <f ca="1">_xll.DBRW($E$9,E$18,$E10)</f>
        <v>R001: Sales Cube - Actual - Value</v>
      </c>
      <c r="F19" s="54" t="str">
        <f ca="1">_xll.DBRW($E$9,F$18,$E10)</f>
        <v>R002: Sales Cube 2 - Actual - Value</v>
      </c>
      <c r="G19" s="1"/>
      <c r="H19" s="1"/>
    </row>
    <row r="20" spans="1:8" ht="15" customHeight="1" x14ac:dyDescent="0.25">
      <c r="E20" s="37"/>
      <c r="F20" s="37"/>
    </row>
    <row r="21" spans="1:8" hidden="1" outlineLevel="1" x14ac:dyDescent="0.25">
      <c r="E21" s="24" t="str">
        <f ca="1">IF(E18&lt;&gt;"",TRIM(E18),"Comparisons")</f>
        <v>R001</v>
      </c>
      <c r="F21" s="24" t="str">
        <f ca="1">IF(F18&lt;&gt;"",TRIM(F18),"Comparisons")</f>
        <v>R002</v>
      </c>
    </row>
    <row r="22" spans="1:8" ht="15.75" collapsed="1" thickBot="1" x14ac:dyDescent="0.3">
      <c r="E22" s="6" t="s">
        <v>554</v>
      </c>
      <c r="F22" s="6" t="s">
        <v>554</v>
      </c>
    </row>
    <row r="23" spans="1:8" x14ac:dyDescent="0.25">
      <c r="A23" t="str">
        <f ca="1">IF(_xll.TM1RPTELISCONSOLIDATED($D$23,$D23),IF(_xll.TM1RPTELLEV($D$23,$D23)&lt;=3,_xll.TM1RPTELLEV($D$23,$D23),"D"),"N")</f>
        <v>N</v>
      </c>
      <c r="B23" s="25"/>
      <c r="C23" s="26"/>
      <c r="D23" s="18" t="str">
        <f ca="1">_xll.TM1RPTROW($B$9,pServer&amp;":}APQ Dimensions","All N Elements",,"",0)</f>
        <v>Customer</v>
      </c>
      <c r="E23" s="5" t="str">
        <f ca="1">_xll.DBRW($B$9,E$21,$D23,E$22)</f>
        <v>Total Customer</v>
      </c>
      <c r="F23" s="5" t="str">
        <f ca="1">_xll.DBRW($B$9,F$21,$D23,F$22)</f>
        <v>Total Customer</v>
      </c>
    </row>
    <row r="24" spans="1:8" x14ac:dyDescent="0.25">
      <c r="A24" t="str">
        <f ca="1">IF(_xll.TM1RPTELISCONSOLIDATED($D$23,$D24),IF(_xll.TM1RPTELLEV($D$23,$D24)&lt;=3,_xll.TM1RPTELLEV($D$23,$D24),"D"),"N")</f>
        <v>N</v>
      </c>
      <c r="B24" s="25"/>
      <c r="C24" s="26"/>
      <c r="D24" s="18" t="s">
        <v>607</v>
      </c>
      <c r="E24" s="5" t="str">
        <f ca="1">_xll.DBRW($B$9,E$21,$D24,E$22)</f>
        <v>Month Rollups</v>
      </c>
      <c r="F24" s="5" t="str">
        <f ca="1">_xll.DBRW($B$9,F$21,$D24,F$22)</f>
        <v/>
      </c>
    </row>
    <row r="25" spans="1:8" x14ac:dyDescent="0.25">
      <c r="A25" t="str">
        <f ca="1">IF(_xll.TM1RPTELISCONSOLIDATED($D$23,$D25),IF(_xll.TM1RPTELLEV($D$23,$D25)&lt;=3,_xll.TM1RPTELLEV($D$23,$D25),"D"),"N")</f>
        <v>N</v>
      </c>
      <c r="B25" s="25"/>
      <c r="C25" s="26"/>
      <c r="D25" s="18" t="s">
        <v>629</v>
      </c>
      <c r="E25" s="5" t="str">
        <f ca="1">_xll.DBRW($B$9,E$21,$D25,E$22)</f>
        <v>Product Rollups</v>
      </c>
      <c r="F25" s="5" t="str">
        <f ca="1">_xll.DBRW($B$9,F$21,$D25,F$22)</f>
        <v>Product Rollups</v>
      </c>
    </row>
    <row r="26" spans="1:8" x14ac:dyDescent="0.25">
      <c r="A26" t="str">
        <f ca="1">IF(_xll.TM1RPTELISCONSOLIDATED($D$23,$D26),IF(_xll.TM1RPTELLEV($D$23,$D26)&lt;=3,_xll.TM1RPTELLEV($D$23,$D26),"D"),"N")</f>
        <v>N</v>
      </c>
      <c r="B26" s="25"/>
      <c r="C26" s="26"/>
      <c r="D26" s="18" t="s">
        <v>630</v>
      </c>
      <c r="E26" s="5" t="str">
        <f ca="1">_xll.DBRW($B$9,E$21,$D26,E$22)</f>
        <v>ASP</v>
      </c>
      <c r="F26" s="5" t="str">
        <f ca="1">_xll.DBRW($B$9,F$21,$D26,F$22)</f>
        <v>ASP</v>
      </c>
    </row>
    <row r="27" spans="1:8" x14ac:dyDescent="0.25">
      <c r="A27" t="str">
        <f ca="1">IF(_xll.TM1RPTELISCONSOLIDATED($D$23,$D27),IF(_xll.TM1RPTELLEV($D$23,$D27)&lt;=3,_xll.TM1RPTELLEV($D$23,$D27),"D"),"N")</f>
        <v>N</v>
      </c>
      <c r="B27" s="25"/>
      <c r="C27" s="26"/>
      <c r="D27" s="18" t="s">
        <v>791</v>
      </c>
      <c r="E27" s="5" t="str">
        <f ca="1">_xll.DBRW($B$9,E$21,$D27,E$22)</f>
        <v>ACT Vs BUD %</v>
      </c>
      <c r="F27" s="5" t="str">
        <f ca="1">_xll.DBRW($B$9,F$21,$D27,F$22)</f>
        <v>ACT Vs BUD %</v>
      </c>
    </row>
    <row r="28" spans="1:8" x14ac:dyDescent="0.25">
      <c r="A28" t="str">
        <f ca="1">IF(_xll.TM1RPTELISCONSOLIDATED($D$23,$D28),IF(_xll.TM1RPTELLEV($D$23,$D28)&lt;=3,_xll.TM1RPTELLEV($D$23,$D28),"D"),"N")</f>
        <v>N</v>
      </c>
      <c r="B28" s="25"/>
      <c r="C28" s="26"/>
      <c r="D28" s="18" t="s">
        <v>631</v>
      </c>
      <c r="E28" s="5" t="str">
        <f ca="1">_xll.DBRW($B$9,E$21,$D28,E$22)</f>
        <v>BASE_div_1e3</v>
      </c>
      <c r="F28" s="5" t="str">
        <f ca="1">_xll.DBRW($B$9,F$21,$D28,F$22)</f>
        <v>BASE_div_1e3</v>
      </c>
    </row>
    <row r="29" spans="1:8" x14ac:dyDescent="0.25">
      <c r="A29" t="str">
        <f ca="1">IF(_xll.TM1RPTELISCONSOLIDATED($D$23,$D29),IF(_xll.TM1RPTELLEV($D$23,$D29)&lt;=3,_xll.TM1RPTELLEV($D$23,$D29),"D"),"N")</f>
        <v>N</v>
      </c>
      <c r="B29" s="25"/>
      <c r="C29" s="26"/>
      <c r="D29" s="18" t="s">
        <v>632</v>
      </c>
      <c r="E29" s="5" t="str">
        <f ca="1">_xll.DBRW($B$9,E$21,$D29,E$22)</f>
        <v>LY VAR %</v>
      </c>
      <c r="F29" s="5" t="str">
        <f ca="1">_xll.DBRW($B$9,F$21,$D29,F$22)</f>
        <v>LY VAR %</v>
      </c>
    </row>
    <row r="30" spans="1:8" x14ac:dyDescent="0.25">
      <c r="A30" t="str">
        <f ca="1">IF(_xll.TM1RPTELISCONSOLIDATED($D$23,$D30),IF(_xll.TM1RPTELLEV($D$23,$D30)&lt;=3,_xll.TM1RPTELLEV($D$23,$D30),"D"),"N")</f>
        <v>N</v>
      </c>
      <c r="B30" s="25"/>
      <c r="C30" s="26"/>
      <c r="D30" s="18" t="s">
        <v>606</v>
      </c>
      <c r="E30" s="5" t="str">
        <f ca="1">_xll.DBRW($B$9,E$21,$D30,E$22)</f>
        <v>Year Rollups</v>
      </c>
      <c r="F30" s="5" t="str">
        <f ca="1">_xll.DBRW($B$9,F$21,$D30,F$22)</f>
        <v/>
      </c>
    </row>
    <row r="31" spans="1:8" x14ac:dyDescent="0.25">
      <c r="A31" t="str">
        <f ca="1">IF(_xll.TM1RPTELISCONSOLIDATED($D$23,$D31),IF(_xll.TM1RPTELLEV($D$23,$D31)&lt;=3,_xll.TM1RPTELLEV($D$23,$D31),"D"),"N")</f>
        <v>N</v>
      </c>
      <c r="B31" s="25"/>
      <c r="C31" s="26"/>
      <c r="D31" s="18" t="s">
        <v>792</v>
      </c>
      <c r="E31" s="5" t="str">
        <f ca="1">_xll.DBRW($B$9,E$21,$D31,E$22)</f>
        <v/>
      </c>
      <c r="F31" s="5" t="str">
        <f ca="1">_xll.DBRW($B$9,F$21,$D31,F$22)</f>
        <v>Month Rollups</v>
      </c>
    </row>
    <row r="34" spans="4:9" ht="15.75" thickBot="1" x14ac:dyDescent="0.3">
      <c r="E34" s="50" t="s">
        <v>611</v>
      </c>
      <c r="F34" s="6" t="s">
        <v>596</v>
      </c>
      <c r="G34" s="67" t="str">
        <f>E34&amp;" Check Value"</f>
        <v>Static Check Value</v>
      </c>
      <c r="H34" s="68"/>
    </row>
    <row r="35" spans="4:9" ht="15" customHeight="1" thickBot="1" x14ac:dyDescent="0.3">
      <c r="E35" s="40" t="str">
        <f ca="1">E18</f>
        <v>R001</v>
      </c>
      <c r="F35" s="40" t="str">
        <f ca="1">F18</f>
        <v>R002</v>
      </c>
      <c r="G35" s="69" t="str">
        <f ca="1">LEFT(E17,4)</f>
        <v>C001</v>
      </c>
      <c r="H35" s="70"/>
      <c r="I35" s="61" t="str">
        <f ca="1">IF(ROUND(G36,0)=0,"√","X")</f>
        <v>√</v>
      </c>
    </row>
    <row r="36" spans="4:9" ht="15" customHeight="1" thickBot="1" x14ac:dyDescent="0.3">
      <c r="D36" s="27" t="str">
        <f>E34&amp;" Values"</f>
        <v>Static Values</v>
      </c>
      <c r="E36" s="39">
        <f ca="1">_xll.DBRW(pServer&amp;":}APQ Reconciliation Check",$E$18,IF($E$34="Calculated","Value","Static"))</f>
        <v>0</v>
      </c>
      <c r="F36" s="39">
        <f ca="1">_xll.DBRW(pServer&amp;":}APQ Reconciliation Check",$F$18,IF($E$34="Calculated","Value","Static"))</f>
        <v>0</v>
      </c>
      <c r="G36" s="65">
        <f ca="1">ABS(E36)-ABS(F36)</f>
        <v>0</v>
      </c>
      <c r="H36" s="66"/>
      <c r="I36" s="62"/>
    </row>
    <row r="37" spans="4:9" x14ac:dyDescent="0.25">
      <c r="I37" s="63"/>
    </row>
  </sheetData>
  <mergeCells count="5">
    <mergeCell ref="I35:I37"/>
    <mergeCell ref="E17:F17"/>
    <mergeCell ref="G36:H36"/>
    <mergeCell ref="G34:H34"/>
    <mergeCell ref="G35:H35"/>
  </mergeCells>
  <conditionalFormatting sqref="E7:F7">
    <cfRule type="expression" dxfId="2" priority="52">
      <formula>E7=""</formula>
    </cfRule>
  </conditionalFormatting>
  <conditionalFormatting sqref="I35">
    <cfRule type="expression" dxfId="1" priority="48">
      <formula>I35="X"</formula>
    </cfRule>
  </conditionalFormatting>
  <conditionalFormatting sqref="E23:F31">
    <cfRule type="expression" dxfId="0" priority="1">
      <formula>E23=""</formula>
    </cfRule>
  </conditionalFormatting>
  <dataValidations count="1">
    <dataValidation type="list" allowBlank="1" showInputMessage="1" showErrorMessage="1" sqref="E34">
      <formula1>"Calculated,Static"</formula1>
    </dataValidation>
  </dataValidations>
  <hyperlinks>
    <hyperlink ref="D15" location="Start!A1" display="Home"/>
    <hyperlink ref="E15" location="Checks!A1" display="Checks"/>
    <hyperlink ref="F15" location="Comparisons!A1" display="Comparisons"/>
    <hyperlink ref="I15" location="'Set Defaults'!A1" display="Set Defaults"/>
    <hyperlink ref="G15" location="Extended!A1" display="Extended Checks Report"/>
  </hyperlinks>
  <pageMargins left="0.7" right="0.7" top="0.75" bottom="0.75" header="0.3" footer="0.3"/>
  <pageSetup paperSize="9" orientation="portrait" horizontalDpi="200" verticalDpi="200" r:id="rId1"/>
  <drawing r:id="rId2"/>
  <legacyDrawing r:id="rId3"/>
  <controls>
    <mc:AlternateContent xmlns:mc="http://schemas.openxmlformats.org/markup-compatibility/2006">
      <mc:Choice Requires="x14">
        <control shapeId="13313" r:id="rId4" name="TIButton1">
          <controlPr defaultSize="0" print="0" autoLine="0" r:id="rId5">
            <anchor moveWithCells="1">
              <from>
                <xdr:col>3</xdr:col>
                <xdr:colOff>28575</xdr:colOff>
                <xdr:row>19</xdr:row>
                <xdr:rowOff>47625</xdr:rowOff>
              </from>
              <to>
                <xdr:col>3</xdr:col>
                <xdr:colOff>657225</xdr:colOff>
                <xdr:row>21</xdr:row>
                <xdr:rowOff>104775</xdr:rowOff>
              </to>
            </anchor>
          </controlPr>
        </control>
      </mc:Choice>
      <mc:Fallback>
        <control shapeId="13313" r:id="rId4" name="TIButton1"/>
      </mc:Fallback>
    </mc:AlternateContent>
    <mc:AlternateContent xmlns:mc="http://schemas.openxmlformats.org/markup-compatibility/2006">
      <mc:Choice Requires="x14">
        <control shapeId="13319" r:id="rId6" name="TIButton3">
          <controlPr defaultSize="0" print="0" autoLine="0" r:id="rId7">
            <anchor moveWithCells="1">
              <from>
                <xdr:col>7</xdr:col>
                <xdr:colOff>104775</xdr:colOff>
                <xdr:row>16</xdr:row>
                <xdr:rowOff>9525</xdr:rowOff>
              </from>
              <to>
                <xdr:col>8</xdr:col>
                <xdr:colOff>447675</xdr:colOff>
                <xdr:row>17</xdr:row>
                <xdr:rowOff>47625</xdr:rowOff>
              </to>
            </anchor>
          </controlPr>
        </control>
      </mc:Choice>
      <mc:Fallback>
        <control shapeId="13319" r:id="rId6" name="TIButton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M25"/>
  <sheetViews>
    <sheetView showGridLines="0" workbookViewId="0">
      <pane ySplit="20" topLeftCell="A21" activePane="bottomLeft" state="frozen"/>
      <selection pane="bottomLeft" activeCell="C10" sqref="C10"/>
    </sheetView>
  </sheetViews>
  <sheetFormatPr defaultRowHeight="15" outlineLevelRow="1" outlineLevelCol="1" x14ac:dyDescent="0.25"/>
  <cols>
    <col min="1" max="1" width="2.7109375" hidden="1" customWidth="1" outlineLevel="1"/>
    <col min="2" max="2" width="24.7109375" hidden="1" customWidth="1" outlineLevel="1"/>
    <col min="3" max="3" width="4.7109375" customWidth="1" collapsed="1"/>
    <col min="4" max="4" width="53.28515625" customWidth="1"/>
    <col min="5" max="5" width="9.42578125" hidden="1" customWidth="1" outlineLevel="1"/>
    <col min="6" max="6" width="12.7109375" customWidth="1" collapsed="1"/>
    <col min="7" max="11" width="12.7109375" customWidth="1"/>
  </cols>
  <sheetData>
    <row r="1" spans="1:13" hidden="1" outlineLevel="1" x14ac:dyDescent="0.25">
      <c r="A1" t="s">
        <v>2</v>
      </c>
    </row>
    <row r="2" spans="1:13" hidden="1" outlineLevel="1" x14ac:dyDescent="0.25">
      <c r="A2">
        <f ca="1">0</f>
        <v>0</v>
      </c>
      <c r="D2" s="2"/>
      <c r="E2" s="2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3" hidden="1" outlineLevel="1" x14ac:dyDescent="0.25">
      <c r="A3">
        <f ca="1">1</f>
        <v>1</v>
      </c>
      <c r="D3" s="3"/>
      <c r="E3" s="3"/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3" hidden="1" outlineLevel="1" x14ac:dyDescent="0.25">
      <c r="A4">
        <f ca="1">2</f>
        <v>2</v>
      </c>
      <c r="D4" s="4"/>
      <c r="E4" s="4"/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3" hidden="1" outlineLevel="1" x14ac:dyDescent="0.25">
      <c r="A5">
        <f ca="1">3</f>
        <v>3</v>
      </c>
      <c r="D5" s="5"/>
      <c r="E5" s="5"/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3" hidden="1" outlineLevel="1" x14ac:dyDescent="0.25">
      <c r="A6" t="s">
        <v>0</v>
      </c>
      <c r="D6" s="5"/>
      <c r="E6" s="5" t="s">
        <v>609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3" ht="26.25" hidden="1" outlineLevel="1" x14ac:dyDescent="0.25">
      <c r="A7" t="s">
        <v>1</v>
      </c>
      <c r="D7" s="31" t="s">
        <v>782</v>
      </c>
      <c r="E7" s="41" t="s">
        <v>610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3" hidden="1" outlineLevel="1" x14ac:dyDescent="0.25">
      <c r="A8" t="s">
        <v>3</v>
      </c>
    </row>
    <row r="9" spans="1:13" hidden="1" outlineLevel="1" x14ac:dyDescent="0.25">
      <c r="B9" t="str">
        <f ca="1">_xll.TM1RPTVIEW(pServer&amp;":APQ.Demo Sales Reconciliation Check Extended:EXTCHK1", 0, _xll.TM1RPTTITLE(pServer&amp;":APQ.Demo Customer",$F$16), _xll.TM1RPTTITLE(pServer&amp;":}APQ Reconciliation Check Extended Measure",$F$15),TM1RPTFMTRNG,TM1RPTFMTIDCOL)</f>
        <v>Apliqode_Dev:APQ.Demo Sales Reconciliation Check Extended:EXTCHK1</v>
      </c>
    </row>
    <row r="10" spans="1:13" collapsed="1" x14ac:dyDescent="0.25">
      <c r="A10" s="44" t="s">
        <v>787</v>
      </c>
    </row>
    <row r="11" spans="1:13" ht="20.25" thickBot="1" x14ac:dyDescent="0.35">
      <c r="A11" s="43" t="s">
        <v>606</v>
      </c>
      <c r="B11" t="str">
        <f ca="1">TEXT(YEAR(NOW()),"@")</f>
        <v>2016</v>
      </c>
      <c r="D11" s="7" t="s">
        <v>780</v>
      </c>
      <c r="E11" s="7"/>
      <c r="F11" s="7"/>
      <c r="G11" s="7"/>
      <c r="H11" s="7"/>
      <c r="I11" s="7"/>
      <c r="J11" s="7"/>
      <c r="K11" s="7"/>
      <c r="L11" s="7"/>
      <c r="M11" s="7"/>
    </row>
    <row r="12" spans="1:13" ht="15.75" thickTop="1" x14ac:dyDescent="0.25">
      <c r="A12" s="43" t="s">
        <v>622</v>
      </c>
      <c r="B12" t="str">
        <f ca="1">TEXT(MONTH(NOW()),"00")&amp;"-"&amp;TEXT(DAY(NOW()),"00")</f>
        <v>08-25</v>
      </c>
    </row>
    <row r="13" spans="1:13" ht="18" thickBot="1" x14ac:dyDescent="0.35">
      <c r="A13" s="46" t="s">
        <v>623</v>
      </c>
      <c r="B13" s="46" t="str">
        <f ca="1">TEXT(HOUR(NOW()),"00")&amp;":"&amp;TEXT(MINUTE(NOW()),"00")</f>
        <v>00:21</v>
      </c>
      <c r="C13" s="8" t="s">
        <v>4</v>
      </c>
      <c r="D13" s="9" t="s">
        <v>5</v>
      </c>
      <c r="E13" s="9"/>
      <c r="F13" s="9" t="s">
        <v>9</v>
      </c>
      <c r="G13" s="9" t="s">
        <v>10</v>
      </c>
      <c r="H13" s="9"/>
      <c r="I13" s="9" t="s">
        <v>11</v>
      </c>
      <c r="J13" s="9"/>
      <c r="K13" s="9" t="s">
        <v>14</v>
      </c>
      <c r="L13" s="9"/>
      <c r="M13" s="9"/>
    </row>
    <row r="14" spans="1:13" ht="15.75" thickTop="1" x14ac:dyDescent="0.25">
      <c r="A14" s="43" t="s">
        <v>624</v>
      </c>
      <c r="B14" s="47">
        <f ca="1">_xll.DBR(pServer&amp;":"&amp;CubeAppLog,$B$11,$B$12,$B$13,ReportID,pUserID,$A$15)</f>
        <v>0</v>
      </c>
      <c r="C14" s="1"/>
      <c r="D14" s="1"/>
      <c r="E14" s="1"/>
      <c r="F14" s="1"/>
      <c r="G14" s="1"/>
      <c r="H14" s="1"/>
      <c r="I14" s="1"/>
    </row>
    <row r="15" spans="1:13" ht="16.5" thickBot="1" x14ac:dyDescent="0.3">
      <c r="A15" s="43" t="s">
        <v>625</v>
      </c>
      <c r="B15" s="47">
        <f ca="1">_xll.DBS(B14+1,pServer&amp;":"&amp;CubeAppLog,$B$11,$B$12,$B$13,ReportID,pUserID,$A$15)</f>
        <v>1</v>
      </c>
      <c r="D15" s="10" t="s">
        <v>608</v>
      </c>
      <c r="E15" s="10"/>
      <c r="F15" s="71" t="str">
        <f ca="1">_xll.SUBNM(pServer&amp;":}APQ Reconciliation Check Extended Measure","Default","Static")</f>
        <v>Static</v>
      </c>
      <c r="G15" s="72"/>
      <c r="I15" s="33" t="s">
        <v>597</v>
      </c>
    </row>
    <row r="16" spans="1:13" ht="17.25" thickTop="1" thickBot="1" x14ac:dyDescent="0.3">
      <c r="D16" s="10" t="s">
        <v>777</v>
      </c>
      <c r="E16" s="10"/>
      <c r="F16" s="71" t="str">
        <f ca="1">_xll.SUBNM(pServer&amp;":APQ.Demo Customer","Default",1)</f>
        <v>Total Customer</v>
      </c>
      <c r="G16" s="72"/>
    </row>
    <row r="17" spans="1:11" ht="15.75" thickTop="1" x14ac:dyDescent="0.25"/>
    <row r="18" spans="1:11" ht="15.75" thickBot="1" x14ac:dyDescent="0.3">
      <c r="F18" s="73" t="str">
        <f ca="1">F19</f>
        <v>2014</v>
      </c>
      <c r="G18" s="74"/>
      <c r="H18" s="73" t="str">
        <f ca="1">H19</f>
        <v>2015</v>
      </c>
      <c r="I18" s="74"/>
      <c r="J18" s="73" t="str">
        <f ca="1">J19</f>
        <v>2016</v>
      </c>
      <c r="K18" s="74"/>
    </row>
    <row r="19" spans="1:11" ht="15.75" hidden="1" outlineLevel="1" thickBot="1" x14ac:dyDescent="0.3">
      <c r="F19" s="6" t="str">
        <f ca="1">_xll.DBRA(pServer&amp;":APQ.Demo T Year",H19,"Last Year")</f>
        <v>2014</v>
      </c>
      <c r="G19" s="6" t="str">
        <f ca="1">F19</f>
        <v>2014</v>
      </c>
      <c r="H19" s="6" t="str">
        <f ca="1">_xll.DBRA(pServer&amp;":APQ.Demo T Year",J19,"Last Year")</f>
        <v>2015</v>
      </c>
      <c r="I19" s="6" t="str">
        <f ca="1">H19</f>
        <v>2015</v>
      </c>
      <c r="J19" s="6" t="str">
        <f ca="1">_xll.SUBNM(pServer&amp;":APQ.Demo T Year","Relative Time - Current Year",1)</f>
        <v>2016</v>
      </c>
      <c r="K19" s="6" t="str">
        <f ca="1">J19</f>
        <v>2016</v>
      </c>
    </row>
    <row r="20" spans="1:11" ht="15.75" collapsed="1" thickBot="1" x14ac:dyDescent="0.3">
      <c r="D20" s="6" t="s">
        <v>598</v>
      </c>
      <c r="E20" s="6"/>
      <c r="F20" s="6" t="s">
        <v>599</v>
      </c>
      <c r="G20" s="6" t="s">
        <v>781</v>
      </c>
      <c r="H20" s="6" t="s">
        <v>599</v>
      </c>
      <c r="I20" s="6" t="s">
        <v>781</v>
      </c>
      <c r="J20" s="6" t="s">
        <v>599</v>
      </c>
      <c r="K20" s="6" t="s">
        <v>781</v>
      </c>
    </row>
    <row r="21" spans="1:11" ht="26.25" x14ac:dyDescent="0.25">
      <c r="A21" t="str">
        <f ca="1">IF(_xll.TM1RPTELISCONSOLIDATED($D$21,$D21),IF(_xll.TM1RPTELLEV($D$21,$D21)&lt;=3,_xll.TM1RPTELLEV($D$21,$D21),"D"),"N")</f>
        <v>N</v>
      </c>
      <c r="D21" s="32" t="str">
        <f ca="1">_xll.TM1RPTROW($B$9,pServer&amp;":}APQ Reconciliation Item","Comparisons Used",,"Code and Description",0)</f>
        <v>C001: R001 Sales Cube vs. R002 Sales Cube 2 - Actual - Value</v>
      </c>
      <c r="E21" s="41" t="str">
        <f ca="1">$E$7</f>
        <v>A</v>
      </c>
      <c r="F21" s="5">
        <f ca="1">_xll.DBRW($B$9,F$20,F$19,$F$16,$D21,$F$15)</f>
        <v>0</v>
      </c>
      <c r="G21" s="5">
        <f ca="1">_xll.DBRW($B$9,G$20,G$19,$F$16,$D21,$F$15)</f>
        <v>0</v>
      </c>
      <c r="H21" s="5">
        <f ca="1">_xll.DBRW($B$9,H$20,H$19,$F$16,$D21,$F$15)</f>
        <v>0</v>
      </c>
      <c r="I21" s="5">
        <f ca="1">_xll.DBRW($B$9,I$20,I$19,$F$16,$D21,$F$15)</f>
        <v>0</v>
      </c>
      <c r="J21" s="5">
        <f ca="1">_xll.DBRW($B$9,J$20,J$19,$F$16,$D21,$F$15)</f>
        <v>0</v>
      </c>
      <c r="K21" s="5">
        <f ca="1">_xll.DBRW($B$9,K$20,K$19,$F$16,$D21,$F$15)</f>
        <v>0</v>
      </c>
    </row>
    <row r="22" spans="1:11" ht="26.25" x14ac:dyDescent="0.25">
      <c r="A22" t="str">
        <f ca="1">IF(_xll.TM1RPTELISCONSOLIDATED($D$21,$D22),IF(_xll.TM1RPTELLEV($D$21,$D22)&lt;=3,_xll.TM1RPTELLEV($D$21,$D22),"D"),"N")</f>
        <v>N</v>
      </c>
      <c r="D22" s="32" t="s">
        <v>806</v>
      </c>
      <c r="E22" s="41" t="str">
        <f t="shared" ref="E22:E24" ca="1" si="0">$E$7</f>
        <v>A</v>
      </c>
      <c r="F22" s="5">
        <f ca="1">_xll.DBRW($B$9,F$20,F$19,$F$16,$D22,$F$15)</f>
        <v>0</v>
      </c>
      <c r="G22" s="5">
        <f ca="1">_xll.DBRW($B$9,G$20,G$19,$F$16,$D22,$F$15)</f>
        <v>0</v>
      </c>
      <c r="H22" s="5">
        <f ca="1">_xll.DBRW($B$9,H$20,H$19,$F$16,$D22,$F$15)</f>
        <v>0</v>
      </c>
      <c r="I22" s="5">
        <f ca="1">_xll.DBRW($B$9,I$20,I$19,$F$16,$D22,$F$15)</f>
        <v>0</v>
      </c>
      <c r="J22" s="5">
        <f ca="1">_xll.DBRW($B$9,J$20,J$19,$F$16,$D22,$F$15)</f>
        <v>0</v>
      </c>
      <c r="K22" s="5">
        <f ca="1">_xll.DBRW($B$9,K$20,K$19,$F$16,$D22,$F$15)</f>
        <v>0</v>
      </c>
    </row>
    <row r="23" spans="1:11" ht="26.25" x14ac:dyDescent="0.25">
      <c r="A23" t="str">
        <f ca="1">IF(_xll.TM1RPTELISCONSOLIDATED($D$21,$D23),IF(_xll.TM1RPTELLEV($D$21,$D23)&lt;=3,_xll.TM1RPTELLEV($D$21,$D23),"D"),"N")</f>
        <v>N</v>
      </c>
      <c r="D23" s="32" t="s">
        <v>807</v>
      </c>
      <c r="E23" s="41" t="str">
        <f t="shared" ca="1" si="0"/>
        <v>A</v>
      </c>
      <c r="F23" s="5">
        <f ca="1">_xll.DBRW($B$9,F$20,F$19,$F$16,$D23,$F$15)</f>
        <v>0</v>
      </c>
      <c r="G23" s="5">
        <f ca="1">_xll.DBRW($B$9,G$20,G$19,$F$16,$D23,$F$15)</f>
        <v>0</v>
      </c>
      <c r="H23" s="5">
        <f ca="1">_xll.DBRW($B$9,H$20,H$19,$F$16,$D23,$F$15)</f>
        <v>0</v>
      </c>
      <c r="I23" s="5">
        <f ca="1">_xll.DBRW($B$9,I$20,I$19,$F$16,$D23,$F$15)</f>
        <v>0</v>
      </c>
      <c r="J23" s="5">
        <f ca="1">_xll.DBRW($B$9,J$20,J$19,$F$16,$D23,$F$15)</f>
        <v>0</v>
      </c>
      <c r="K23" s="5">
        <f ca="1">_xll.DBRW($B$9,K$20,K$19,$F$16,$D23,$F$15)</f>
        <v>0</v>
      </c>
    </row>
    <row r="24" spans="1:11" ht="26.25" x14ac:dyDescent="0.25">
      <c r="A24" t="str">
        <f ca="1">IF(_xll.TM1RPTELISCONSOLIDATED($D$21,$D24),IF(_xll.TM1RPTELLEV($D$21,$D24)&lt;=3,_xll.TM1RPTELLEV($D$21,$D24),"D"),"N")</f>
        <v>N</v>
      </c>
      <c r="D24" s="32" t="s">
        <v>808</v>
      </c>
      <c r="E24" s="41" t="str">
        <f t="shared" ca="1" si="0"/>
        <v>A</v>
      </c>
      <c r="F24" s="5">
        <f ca="1">_xll.DBRW($B$9,F$20,F$19,$F$16,$D24,$F$15)</f>
        <v>0</v>
      </c>
      <c r="G24" s="5">
        <f ca="1">_xll.DBRW($B$9,G$20,G$19,$F$16,$D24,$F$15)</f>
        <v>0</v>
      </c>
      <c r="H24" s="5">
        <f ca="1">_xll.DBRW($B$9,H$20,H$19,$F$16,$D24,$F$15)</f>
        <v>0</v>
      </c>
      <c r="I24" s="5">
        <f ca="1">_xll.DBRW($B$9,I$20,I$19,$F$16,$D24,$F$15)</f>
        <v>0</v>
      </c>
      <c r="J24" s="5">
        <f ca="1">_xll.DBRW($B$9,J$20,J$19,$F$16,$D24,$F$15)</f>
        <v>0</v>
      </c>
      <c r="K24" s="5">
        <f ca="1">_xll.DBRW($B$9,K$20,K$19,$F$16,$D24,$F$15)</f>
        <v>0</v>
      </c>
    </row>
    <row r="25" spans="1:11" x14ac:dyDescent="0.25">
      <c r="G25" s="16"/>
    </row>
  </sheetData>
  <mergeCells count="5">
    <mergeCell ref="F15:G15"/>
    <mergeCell ref="F16:G16"/>
    <mergeCell ref="F18:G18"/>
    <mergeCell ref="H18:I18"/>
    <mergeCell ref="J18:K18"/>
  </mergeCells>
  <hyperlinks>
    <hyperlink ref="D13" location="Start!A1" display="Home"/>
    <hyperlink ref="F13" location="Checks!A1" display="Checks"/>
    <hyperlink ref="G13" location="Comparisons!A1" display="Comparisons"/>
    <hyperlink ref="K13" location="'Set Defaults'!A1" display="Set Defaults"/>
    <hyperlink ref="I13" location="Extended!A1" display="Extended Checks Report"/>
  </hyperlinks>
  <pageMargins left="0.7" right="0.7" top="0.75" bottom="0.75" header="0.3" footer="0.3"/>
  <pageSetup paperSize="9"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4337" r:id="rId4" name="TIButton1">
          <controlPr defaultSize="0" print="0" autoLine="0" r:id="rId5">
            <anchor moveWithCells="1">
              <from>
                <xdr:col>3</xdr:col>
                <xdr:colOff>19050</xdr:colOff>
                <xdr:row>16</xdr:row>
                <xdr:rowOff>66675</xdr:rowOff>
              </from>
              <to>
                <xdr:col>3</xdr:col>
                <xdr:colOff>647700</xdr:colOff>
                <xdr:row>17</xdr:row>
                <xdr:rowOff>114300</xdr:rowOff>
              </to>
            </anchor>
          </controlPr>
        </control>
      </mc:Choice>
      <mc:Fallback>
        <control shapeId="14337" r:id="rId4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Start</vt:lpstr>
      <vt:lpstr>{PL}PickLst</vt:lpstr>
      <vt:lpstr>Set Defaults</vt:lpstr>
      <vt:lpstr>Checks</vt:lpstr>
      <vt:lpstr>Comparisons</vt:lpstr>
      <vt:lpstr>Extended</vt:lpstr>
      <vt:lpstr>CubeAppLog</vt:lpstr>
      <vt:lpstr>CubeGoBack</vt:lpstr>
      <vt:lpstr>HomeID</vt:lpstr>
      <vt:lpstr>MenuID</vt:lpstr>
      <vt:lpstr>pCubeToStatic</vt:lpstr>
      <vt:lpstr>pDelim2</vt:lpstr>
      <vt:lpstr>pFilterpProcSaveStatic</vt:lpstr>
      <vt:lpstr>pProcSaveAlias</vt:lpstr>
      <vt:lpstr>pProcSaveStatic</vt:lpstr>
      <vt:lpstr>pServer</vt:lpstr>
      <vt:lpstr>pUserID</vt:lpstr>
      <vt:lpstr>ReportID</vt:lpstr>
      <vt:lpstr>Comparisons!TM1RPTDATARNGCOMPSbyS1</vt:lpstr>
      <vt:lpstr>'Set Defaults'!TM1RPTDATARNGDIMCHK1</vt:lpstr>
      <vt:lpstr>Extended!TM1RPTDATARNGEXTCHK1</vt:lpstr>
      <vt:lpstr>Checks!TM1RPTDATARNGSETUPCHECK1</vt:lpstr>
      <vt:lpstr>Checks!TM1RPTFMTIDCOL</vt:lpstr>
      <vt:lpstr>Comparisons!TM1RPTFMTIDCOL</vt:lpstr>
      <vt:lpstr>Extended!TM1RPTFMTIDCOL</vt:lpstr>
      <vt:lpstr>'Set Defaults'!TM1RPTFMTIDCOL</vt:lpstr>
      <vt:lpstr>Checks!TM1RPTFMTRNG</vt:lpstr>
      <vt:lpstr>Comparisons!TM1RPTFMTRNG</vt:lpstr>
      <vt:lpstr>Extended!TM1RPTFMTRNG</vt:lpstr>
      <vt:lpstr>'Set Defaults'!TM1RPTFMTRNG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dtedesco.local</dc:creator>
  <cp:lastModifiedBy>Scott Wiltshire</cp:lastModifiedBy>
  <dcterms:created xsi:type="dcterms:W3CDTF">2014-03-06T12:38:55Z</dcterms:created>
  <dcterms:modified xsi:type="dcterms:W3CDTF">2016-08-24T22:22:29Z</dcterms:modified>
  <cp:category>Applications\Apliqode\5 Reconciliation\Automated Reconciliation Checks</cp:category>
</cp:coreProperties>
</file>