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bin" ContentType="application/vnd.ms-office.activeX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0" yWindow="3720" windowWidth="24240" windowHeight="13680" tabRatio="415"/>
  </bookViews>
  <sheets>
    <sheet name="Start" sheetId="1" r:id="rId1"/>
    <sheet name="{PL}PickLst" sheetId="2" state="hidden" r:id="rId2"/>
  </sheets>
  <definedNames>
    <definedName name="_xlnm._FilterDatabase" localSheetId="0" hidden="1">Start!$H$30:$J$35</definedName>
    <definedName name="CubeNavTracker">Start!$C$18</definedName>
    <definedName name="CubeUsrTracker">Start!$C$15</definedName>
    <definedName name="LastPageID">Start!$J$15</definedName>
    <definedName name="ListFilter">Start!$A$24:$A$25</definedName>
    <definedName name="MenuS">Start!$C$20</definedName>
    <definedName name="MenuW">Start!$C$19</definedName>
    <definedName name="pCube1">Start!$C$21</definedName>
    <definedName name="pCubeAttribute">Start!$I$18</definedName>
    <definedName name="pDimension">Start!$J$30</definedName>
    <definedName name="pGrp">Start!$J$35</definedName>
    <definedName name="pServer">Start!$C$14</definedName>
    <definedName name="ReportAppID">Start!$C$16</definedName>
    <definedName name="ReportAppMenu">Start!$C$17</definedName>
    <definedName name="TM1REBUILDOPTION">0</definedName>
    <definedName name="TM1RPTDATARNG0" localSheetId="0">Start!$41:$41</definedName>
    <definedName name="TM1RPTDATARNG1" localSheetId="0">Start!$41:$41</definedName>
    <definedName name="TM1RPTFMTIDCOL" localSheetId="0">Start!$F$1:$F$8</definedName>
    <definedName name="TM1RPTFMTRNG" localSheetId="0">Start!$H$1:$X$8</definedName>
    <definedName name="UserID">Start!$C$13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C10" i="1" l="1"/>
  <c r="C14" i="1"/>
  <c r="J35" i="1"/>
  <c r="J30" i="1"/>
  <c r="K20" i="1"/>
  <c r="J31" i="1"/>
  <c r="I18" i="1"/>
  <c r="I20" i="1"/>
  <c r="I19" i="1"/>
  <c r="A34" i="1"/>
  <c r="J34" i="1"/>
  <c r="D34" i="1"/>
  <c r="I22" i="1"/>
  <c r="I23" i="1"/>
  <c r="K21" i="1"/>
  <c r="K22" i="1"/>
  <c r="I24" i="1"/>
  <c r="H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C13" i="1"/>
  <c r="C35" i="1"/>
  <c r="K41" i="1"/>
  <c r="K23" i="1"/>
  <c r="C11" i="1"/>
  <c r="C12" i="1"/>
  <c r="J33" i="1"/>
  <c r="D33" i="1"/>
  <c r="I21" i="1"/>
  <c r="C33" i="1"/>
  <c r="B33" i="1"/>
  <c r="J38" i="1"/>
  <c r="J41" i="1"/>
  <c r="I38" i="1"/>
  <c r="A31" i="1"/>
  <c r="I41" i="1"/>
  <c r="J11" i="1"/>
  <c r="J13" i="1"/>
  <c r="J17" i="1"/>
  <c r="J15" i="1"/>
  <c r="F10" i="1"/>
  <c r="F12" i="1"/>
  <c r="F14" i="1"/>
  <c r="F16" i="1"/>
  <c r="F18" i="1"/>
  <c r="F41" i="1"/>
</calcChain>
</file>

<file path=xl/comments1.xml><?xml version="1.0" encoding="utf-8"?>
<comments xmlns="http://schemas.openxmlformats.org/spreadsheetml/2006/main">
  <authors>
    <author>swiltshire</author>
  </authors>
  <commentList>
    <comment ref="H39" authorId="0">
      <text>
        <r>
          <rPr>
            <sz val="9"/>
            <color indexed="81"/>
            <rFont val="Tahoma"/>
            <family val="2"/>
          </rPr>
          <t>You can enter a wildcard search string</t>
        </r>
      </text>
    </comment>
    <comment ref="J39" authorId="0">
      <text>
        <r>
          <rPr>
            <sz val="9"/>
            <color indexed="81"/>
            <rFont val="Tahoma"/>
            <family val="2"/>
          </rPr>
          <t>You can enter a wildcard search string</t>
        </r>
      </text>
    </comment>
  </commentList>
</comments>
</file>

<file path=xl/sharedStrings.xml><?xml version="1.0" encoding="utf-8"?>
<sst xmlns="http://schemas.openxmlformats.org/spreadsheetml/2006/main" count="166" uniqueCount="155">
  <si>
    <t>[Begin Format Range]</t>
  </si>
  <si>
    <t>D</t>
  </si>
  <si>
    <t>N</t>
  </si>
  <si>
    <t>[End Format Range]</t>
  </si>
  <si>
    <t>Dimension</t>
  </si>
  <si>
    <t>User</t>
  </si>
  <si>
    <t>Subset or Hierarchy</t>
  </si>
  <si>
    <t>Subset</t>
  </si>
  <si>
    <t>Hierarchy</t>
  </si>
  <si>
    <t>Subset Selection</t>
  </si>
  <si>
    <t>Hierarchy Selection</t>
  </si>
  <si>
    <t>String</t>
  </si>
  <si>
    <t>Element</t>
  </si>
  <si>
    <t>Server</t>
  </si>
  <si>
    <t>=TM1User(Server)</t>
  </si>
  <si>
    <t>Dev</t>
  </si>
  <si>
    <t>Uat</t>
  </si>
  <si>
    <t>Prod</t>
  </si>
  <si>
    <t>Instance</t>
  </si>
  <si>
    <t>CubeUsrTracker</t>
  </si>
  <si>
    <t>ReportAppID</t>
  </si>
  <si>
    <t>ReportAppMenu</t>
  </si>
  <si>
    <t>zSYS\3 Catalog Reference\3 Dimension Info\Dimension Hierarchy Check</t>
  </si>
  <si>
    <t>CubeNavTracker</t>
  </si>
  <si>
    <t>Menu Workbook</t>
  </si>
  <si>
    <t>Menu Sheet</t>
  </si>
  <si>
    <t>Start</t>
  </si>
  <si>
    <t>zSYS\1 Security\1 General\Effective Object Security</t>
  </si>
  <si>
    <t>Application Activity Log</t>
  </si>
  <si>
    <t>Year</t>
  </si>
  <si>
    <t>Day</t>
  </si>
  <si>
    <t>Time</t>
  </si>
  <si>
    <t>Activity Count</t>
  </si>
  <si>
    <t>Activity Count Update</t>
  </si>
  <si>
    <t>Application Activity Back</t>
  </si>
  <si>
    <t>Entry Name</t>
  </si>
  <si>
    <t>Current WebPage</t>
  </si>
  <si>
    <t>Send</t>
  </si>
  <si>
    <t>Last WebPage</t>
  </si>
  <si>
    <t>zSYS\1 Security\1 General\02 Application Security</t>
  </si>
  <si>
    <t>zSYS\1 Security\1 General\02 Effective Application Permissions</t>
  </si>
  <si>
    <t>zSYS\1 Security\1 General\03 Cube Security</t>
  </si>
  <si>
    <t>zSYS\1 Security\1 General\03 Effective Cube Permissions</t>
  </si>
  <si>
    <t>zSYS\1 Security\1 General\04 Dimension security</t>
  </si>
  <si>
    <t>zSYS\1 Security\1 General\04 Effective Dimension Permissions</t>
  </si>
  <si>
    <t>zSYS\1 Security\1 General\05 Chore Security</t>
  </si>
  <si>
    <t>zSYS\1 Security\1 General\05 Effective Chore Permissions</t>
  </si>
  <si>
    <t>zSYS\1 Security\1 General\06 Effective Process Permissions</t>
  </si>
  <si>
    <t>zSYS\1 Security\1 General\06 Process Security</t>
  </si>
  <si>
    <t>zSYS\1 Security\2 Element Security\01 Effective Dimension Element Permissions</t>
  </si>
  <si>
    <t>zSYS\1 Security\2 Element Security\zSYS Applications</t>
  </si>
  <si>
    <t>zSYS\1 Security\2 Element Security\zSYS Cube Views</t>
  </si>
  <si>
    <t>zSYS\2 Housekeeping\1 zSYS Settings</t>
  </si>
  <si>
    <t>zSYS\2 Housekeeping\2 Time Lookup</t>
  </si>
  <si>
    <t>zSYS\2 Housekeeping\3 Semi-dynamic Subsets Definition</t>
  </si>
  <si>
    <t>zSYS\2 Housekeeping\4 Views to Cache Definition</t>
  </si>
  <si>
    <t>zSYS\3 Catalog Reference\0 zSYS Glossary\Applications</t>
  </si>
  <si>
    <t>zSYS\3 Catalog Reference\0 zSYS Glossary\Chores</t>
  </si>
  <si>
    <t>zSYS\3 Catalog Reference\0 zSYS Glossary\Cubes</t>
  </si>
  <si>
    <t>zSYS\3 Catalog Reference\0 zSYS Glossary\Dimensions</t>
  </si>
  <si>
    <t>zSYS\3 Catalog Reference\0 zSYS Glossary\Processes</t>
  </si>
  <si>
    <t>zSYS\3 Catalog Reference\1 User Info\Last login by day</t>
  </si>
  <si>
    <t>zSYS\3 Catalog Reference\1 User Info\Session analysis</t>
  </si>
  <si>
    <t>zSYS\3 Catalog Reference\2 Cube Info\Cube Dependency Map</t>
  </si>
  <si>
    <t>zSYS\3 Catalog Reference\2 Cube Info\Cube Dimension Map</t>
  </si>
  <si>
    <t>zSYS\3 Catalog Reference\2 Cube Info\Cube to Process Map</t>
  </si>
  <si>
    <t>zSYS\3 Catalog Reference\2 Cube Info\Cube use in application entries map</t>
  </si>
  <si>
    <t>zSYS\3 Catalog Reference\2 Cube Info\Process updates to cubes</t>
  </si>
  <si>
    <t>zSYS\3 Catalog Reference\2 Cube Info\Public Cube Views</t>
  </si>
  <si>
    <t>zSYS\3 Catalog Reference\2 Cube Info\Scheduled cached views</t>
  </si>
  <si>
    <t>zSYS\3 Catalog Reference\3 Dimension Info\Dimension Attribute Catalog</t>
  </si>
  <si>
    <t>zSYS\3 Catalog Reference\3 Dimension Info\Dimension to Process Map</t>
  </si>
  <si>
    <t>zSYS\3 Catalog Reference\3 Dimension Info\Find cubes where dim is used</t>
  </si>
  <si>
    <t>zSYS\3 Catalog Reference\3 Dimension Info\Public Dimension subsets</t>
  </si>
  <si>
    <t>zSYS\3 Catalog Reference\4 Process Info\Process Execution Log</t>
  </si>
  <si>
    <t>zSYS\3 Catalog Reference\4 Process Info\Process Parameters Catalog</t>
  </si>
  <si>
    <t>zSYS\3 Catalog Reference\4 Process Info\Process to Chore Map</t>
  </si>
  <si>
    <t>zSYS\3 Catalog Reference\4 Process Info\Process to Cube Map</t>
  </si>
  <si>
    <t>zSYS\3 Catalog Reference\4 Process Info\Process to Dimension Map</t>
  </si>
  <si>
    <t>zSYS\3 Catalog Reference\4 Process Info\Process to Process Map</t>
  </si>
  <si>
    <t>zSYS\3 Catalog Reference\4 Process Info\TM1server Log Process Info</t>
  </si>
  <si>
    <t>zSYS\3 Catalog Reference\5 Chore Info\Chore Info with Process Parameters</t>
  </si>
  <si>
    <t>zSYS\3 Catalog Reference\5 Chore Info\Chore Schedule Order</t>
  </si>
  <si>
    <t>zSYS\3 Catalog Reference\5 Chore Info\Chore to Process Map</t>
  </si>
  <si>
    <t>zSYS\3 Catalog Reference\5 Chore Info\Processes in Chore</t>
  </si>
  <si>
    <t>zSYS\3 Catalog Reference\5 Chore Info\TM1server Log Chore Info</t>
  </si>
  <si>
    <t>zSYS\3 Catalog Reference\6 Application Info\Application Entry Mapping</t>
  </si>
  <si>
    <t>zSYS\3 Catalog Reference\6 Application Info\Cube use in application entries map</t>
  </si>
  <si>
    <t>zSYS\4 Server Stats\Server Memory</t>
  </si>
  <si>
    <t>zSYS\4 Server Stats\Server Memory by Cube</t>
  </si>
  <si>
    <t>zSYS\5 System Objects\ClientAttributes</t>
  </si>
  <si>
    <t>zSYS\5 System Objects\ClientProperties</t>
  </si>
  <si>
    <t>zSYS\5 System Objects\ClientSettings</t>
  </si>
  <si>
    <t>zSYS\5 System Objects\CubeProperties</t>
  </si>
  <si>
    <t>zSYS\5 System Objects\DimensionAttributes</t>
  </si>
  <si>
    <t>zSYS\5 System Objects\DimensionProperties</t>
  </si>
  <si>
    <t>Dimensions</t>
  </si>
  <si>
    <t>Default value</t>
  </si>
  <si>
    <t>Selected value</t>
  </si>
  <si>
    <t>ListFilter</t>
  </si>
  <si>
    <t>VIEW</t>
  </si>
  <si>
    <t>Cube1</t>
  </si>
  <si>
    <t>Cube</t>
  </si>
  <si>
    <t>All C Elements</t>
  </si>
  <si>
    <t>MDX final</t>
  </si>
  <si>
    <t>zSYS\1 Security\1 General\Effective Application Security</t>
  </si>
  <si>
    <t>zSYS\1 Security\2 Element Security\Effective Dimension Element Security</t>
  </si>
  <si>
    <t>zSYS\3 Catalog Reference\0 zSYS Glossary\zSYS Functionality Glossary</t>
  </si>
  <si>
    <t>zSYS\3 Catalog Reference\4 Process Info\zSYS Chore and Process Logging</t>
  </si>
  <si>
    <t>All N Elements</t>
  </si>
  <si>
    <t>Attribute</t>
  </si>
  <si>
    <t>Dimension Display Alias</t>
  </si>
  <si>
    <t>Alias Attributes</t>
  </si>
  <si>
    <t>Fix Value</t>
  </si>
  <si>
    <t>Value</t>
  </si>
  <si>
    <t>MDX base</t>
  </si>
  <si>
    <t>ADMIN</t>
  </si>
  <si>
    <t>LOCK</t>
  </si>
  <si>
    <t>RESERVE</t>
  </si>
  <si>
    <t>WRITE</t>
  </si>
  <si>
    <t>READ</t>
  </si>
  <si>
    <t>NONE</t>
  </si>
  <si>
    <t/>
  </si>
  <si>
    <t>Apliqode_Dev</t>
  </si>
  <si>
    <t>Apliqode_Test</t>
  </si>
  <si>
    <t>Apliqode</t>
  </si>
  <si>
    <t>}APQ Application Activity Log</t>
  </si>
  <si>
    <t>}APQ Application Activity Back</t>
  </si>
  <si>
    <t>}APQ Groups</t>
  </si>
  <si>
    <t>}APQ Security Effective Permission Measure</t>
  </si>
  <si>
    <t>}APQ Dimensions</t>
  </si>
  <si>
    <t>}APQ Dimension Subsets</t>
  </si>
  <si>
    <t>Total APQ Groups</t>
  </si>
  <si>
    <t>01 Menu\APQ Menu</t>
  </si>
  <si>
    <t>Group</t>
  </si>
  <si>
    <t>Permission Level</t>
  </si>
  <si>
    <t>APQ.Demo Customer</t>
  </si>
  <si>
    <t>}APQ Security Manage Element Access</t>
  </si>
  <si>
    <t>Apliqode\1 Security\2 Element Security\Manage Dimension Element Security.blob</t>
  </si>
  <si>
    <t>Apliqode\1 Security\2 Element Security\Manage Dimension Element Security</t>
  </si>
  <si>
    <t>SEC - Manage Element Security Permissions</t>
  </si>
  <si>
    <t>TOTAL DIMENSION ELEMENTS</t>
  </si>
  <si>
    <t>Inactive</t>
  </si>
  <si>
    <t>Permission Type</t>
  </si>
  <si>
    <t>Inherit To Dim Level</t>
  </si>
  <si>
    <t>Wildcard Entry</t>
  </si>
  <si>
    <t>Wildcard Alias</t>
  </si>
  <si>
    <t>Exclusions</t>
  </si>
  <si>
    <t>Exclusion Type</t>
  </si>
  <si>
    <t>Exclude To Dim Level</t>
  </si>
  <si>
    <t>Exclusion Entry</t>
  </si>
  <si>
    <t>Exclusion Wildcard Alias</t>
  </si>
  <si>
    <t>Effective Permission Level</t>
  </si>
  <si>
    <t>Current Permission Level</t>
  </si>
  <si>
    <t>Current Permission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</si>
</sst>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_);[Red]\(#,##0\);&quot;-&quot;_)"/>
    <numFmt numFmtId="165" formatCode="#,##0_);\(#,##0\);&quot;-&quot;_)"/>
    <numFmt numFmtId="166" formatCode="&quot;- &quot;@"/>
  </numFmts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9"/>
      <name val="Calibri"/>
      <family val="2"/>
    </font>
    <font>
      <sz val="10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wissReSans"/>
      <family val="2"/>
    </font>
    <font>
      <b/>
      <sz val="16"/>
      <color theme="0"/>
      <name val="Arial"/>
      <family val="2"/>
    </font>
    <font>
      <b/>
      <sz val="11"/>
      <color rgb="FF00B0F0"/>
      <name val="Calibri"/>
      <family val="2"/>
      <scheme val="minor"/>
    </font>
    <font>
      <sz val="10"/>
      <name val="Calibri"/>
      <family val="2"/>
    </font>
    <font>
      <b/>
      <sz val="11"/>
      <color rgb="FFFFFF00"/>
      <name val="Calibri"/>
      <family val="2"/>
      <scheme val="minor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9F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0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indexed="23"/>
      </bottom>
      <diagonal/>
    </border>
    <border>
      <left/>
      <right style="thin">
        <color theme="0"/>
      </right>
      <top style="thin">
        <color rgb="FF0070C0"/>
      </top>
      <bottom style="thin">
        <color rgb="FF0070C0"/>
      </bottom>
      <diagonal/>
    </border>
    <border>
      <left/>
      <right style="thin">
        <color theme="0"/>
      </right>
      <top style="medium">
        <color rgb="FF0070C0"/>
      </top>
      <bottom/>
      <diagonal/>
    </border>
    <border>
      <left style="thin">
        <color theme="0"/>
      </left>
      <right style="thin">
        <color theme="0"/>
      </right>
      <top style="medium">
        <color rgb="FF0070C0"/>
      </top>
      <bottom/>
      <diagonal/>
    </border>
    <border>
      <left style="thin">
        <color theme="0"/>
      </left>
      <right style="thin">
        <color theme="0"/>
      </right>
      <top/>
      <bottom style="thin">
        <color indexed="23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62">
    <xf numFmtId="0" fontId="0" fillId="0" borderId="0" xfId="0"/>
    <xf numFmtId="0" fontId="0" fillId="0" borderId="0" xfId="0" applyFill="1" applyBorder="1" applyAlignment="1"/>
    <xf numFmtId="164" fontId="2" fillId="2" borderId="1" xfId="1" applyNumberFormat="1" applyFont="1" applyFill="1" applyBorder="1" applyAlignment="1">
      <alignment horizontal="left" vertical="center" indent="1"/>
    </xf>
    <xf numFmtId="164" fontId="3" fillId="4" borderId="1" xfId="1" applyNumberFormat="1" applyFont="1" applyFill="1" applyBorder="1" applyAlignment="1">
      <alignment horizontal="left" vertical="center" indent="1"/>
    </xf>
    <xf numFmtId="164" fontId="3" fillId="5" borderId="1" xfId="1" applyNumberFormat="1" applyFont="1" applyFill="1" applyBorder="1" applyAlignment="1">
      <alignment horizontal="left" vertical="center" indent="1"/>
    </xf>
    <xf numFmtId="164" fontId="3" fillId="6" borderId="1" xfId="1" applyNumberFormat="1" applyFont="1" applyFill="1" applyBorder="1" applyAlignment="1">
      <alignment horizontal="left" vertical="center" indent="1"/>
    </xf>
    <xf numFmtId="0" fontId="0" fillId="7" borderId="0" xfId="0" applyFill="1" applyBorder="1" applyAlignment="1"/>
    <xf numFmtId="0" fontId="8" fillId="8" borderId="2" xfId="0" applyFont="1" applyFill="1" applyBorder="1" applyAlignment="1"/>
    <xf numFmtId="0" fontId="0" fillId="8" borderId="3" xfId="0" quotePrefix="1" applyFill="1" applyBorder="1" applyAlignment="1"/>
    <xf numFmtId="0" fontId="0" fillId="8" borderId="3" xfId="0" applyFill="1" applyBorder="1" applyAlignment="1">
      <alignment horizontal="right" indent="1"/>
    </xf>
    <xf numFmtId="0" fontId="0" fillId="8" borderId="3" xfId="0" applyFill="1" applyBorder="1" applyAlignment="1">
      <alignment horizontal="left" indent="1"/>
    </xf>
    <xf numFmtId="0" fontId="0" fillId="8" borderId="3" xfId="0" applyFill="1" applyBorder="1" applyAlignment="1"/>
    <xf numFmtId="0" fontId="8" fillId="8" borderId="3" xfId="0" applyFont="1" applyFill="1" applyBorder="1" applyAlignment="1"/>
    <xf numFmtId="0" fontId="0" fillId="8" borderId="3" xfId="0" applyFill="1" applyBorder="1" applyAlignment="1">
      <alignment horizontal="left"/>
    </xf>
    <xf numFmtId="0" fontId="8" fillId="8" borderId="4" xfId="0" applyFont="1" applyFill="1" applyBorder="1" applyAlignment="1"/>
    <xf numFmtId="0" fontId="8" fillId="7" borderId="6" xfId="2" applyFont="1" applyFill="1" applyBorder="1" applyAlignment="1">
      <alignment horizontal="center"/>
    </xf>
    <xf numFmtId="0" fontId="6" fillId="7" borderId="7" xfId="2" applyFont="1" applyFill="1" applyBorder="1" applyAlignment="1">
      <alignment horizontal="center"/>
    </xf>
    <xf numFmtId="0" fontId="8" fillId="7" borderId="7" xfId="2" applyFont="1" applyFill="1" applyBorder="1" applyAlignment="1">
      <alignment horizontal="center"/>
    </xf>
    <xf numFmtId="0" fontId="6" fillId="7" borderId="9" xfId="2" applyFont="1" applyFill="1" applyBorder="1" applyAlignment="1">
      <alignment horizontal="center"/>
    </xf>
    <xf numFmtId="0" fontId="6" fillId="7" borderId="5" xfId="2" applyFont="1" applyFill="1" applyBorder="1" applyAlignment="1">
      <alignment horizontal="center"/>
    </xf>
    <xf numFmtId="0" fontId="8" fillId="7" borderId="4" xfId="2" applyFont="1" applyFill="1" applyBorder="1" applyAlignment="1">
      <alignment horizontal="center"/>
    </xf>
    <xf numFmtId="0" fontId="6" fillId="7" borderId="4" xfId="2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5" fillId="5" borderId="10" xfId="1" applyFont="1" applyFill="1" applyBorder="1" applyAlignment="1" applyProtection="1">
      <alignment horizontal="right" vertical="center" indent="1"/>
    </xf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 applyAlignment="1"/>
    <xf numFmtId="0" fontId="7" fillId="7" borderId="0" xfId="0" applyFont="1" applyFill="1" applyBorder="1" applyAlignment="1"/>
    <xf numFmtId="165" fontId="3" fillId="6" borderId="11" xfId="1" applyNumberFormat="1" applyFont="1" applyFill="1" applyBorder="1" applyAlignment="1">
      <alignment vertical="center"/>
    </xf>
    <xf numFmtId="0" fontId="8" fillId="7" borderId="5" xfId="0" applyFont="1" applyFill="1" applyBorder="1" applyAlignment="1"/>
    <xf numFmtId="0" fontId="0" fillId="7" borderId="4" xfId="0" applyFill="1" applyBorder="1" applyAlignment="1"/>
    <xf numFmtId="0" fontId="0" fillId="7" borderId="8" xfId="0" applyFill="1" applyBorder="1" applyAlignment="1"/>
    <xf numFmtId="165" fontId="3" fillId="5" borderId="11" xfId="1" applyNumberFormat="1" applyFont="1" applyFill="1" applyBorder="1" applyAlignment="1">
      <alignment vertical="center"/>
    </xf>
    <xf numFmtId="0" fontId="11" fillId="7" borderId="0" xfId="0" applyFont="1" applyFill="1" applyBorder="1" applyAlignment="1"/>
    <xf numFmtId="0" fontId="5" fillId="7" borderId="0" xfId="0" applyFont="1" applyFill="1" applyBorder="1" applyAlignment="1">
      <alignment horizontal="right" indent="2"/>
    </xf>
    <xf numFmtId="0" fontId="4" fillId="7" borderId="0" xfId="0" applyFont="1" applyFill="1" applyBorder="1" applyAlignment="1">
      <alignment horizontal="right" indent="2"/>
    </xf>
    <xf numFmtId="0" fontId="8" fillId="7" borderId="5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166" fontId="2" fillId="2" borderId="1" xfId="1" applyNumberFormat="1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right" indent="2"/>
    </xf>
    <xf numFmtId="164" fontId="12" fillId="4" borderId="1" xfId="1" applyNumberFormat="1" applyFont="1" applyFill="1" applyBorder="1" applyAlignment="1">
      <alignment horizontal="left" vertical="center" indent="1"/>
    </xf>
    <xf numFmtId="164" fontId="2" fillId="3" borderId="1" xfId="1" applyNumberFormat="1" applyFont="1" applyFill="1" applyBorder="1" applyAlignment="1">
      <alignment horizontal="left" vertical="center"/>
    </xf>
    <xf numFmtId="164" fontId="3" fillId="4" borderId="1" xfId="1" applyNumberFormat="1" applyFont="1" applyFill="1" applyBorder="1" applyAlignment="1">
      <alignment horizontal="left" vertical="center"/>
    </xf>
    <xf numFmtId="164" fontId="3" fillId="5" borderId="1" xfId="1" applyNumberFormat="1" applyFont="1" applyFill="1" applyBorder="1" applyAlignment="1">
      <alignment horizontal="left" vertical="center"/>
    </xf>
    <xf numFmtId="164" fontId="3" fillId="6" borderId="1" xfId="1" applyNumberFormat="1" applyFont="1" applyFill="1" applyBorder="1" applyAlignment="1">
      <alignment horizontal="left" vertical="center"/>
    </xf>
    <xf numFmtId="0" fontId="13" fillId="7" borderId="0" xfId="0" applyFont="1" applyFill="1" applyBorder="1" applyAlignment="1"/>
    <xf numFmtId="0" fontId="5" fillId="5" borderId="13" xfId="1" applyFont="1" applyFill="1" applyBorder="1" applyAlignment="1" applyProtection="1">
      <alignment horizontal="center" vertical="center" wrapText="1"/>
    </xf>
    <xf numFmtId="165" fontId="5" fillId="5" borderId="13" xfId="1" applyNumberFormat="1" applyFont="1" applyFill="1" applyBorder="1" applyAlignment="1" applyProtection="1">
      <alignment horizontal="center" vertical="center" wrapText="1"/>
    </xf>
    <xf numFmtId="0" fontId="4" fillId="10" borderId="12" xfId="1" applyFont="1" applyFill="1" applyBorder="1" applyAlignment="1" applyProtection="1">
      <alignment vertical="center" wrapText="1"/>
    </xf>
    <xf numFmtId="0" fontId="0" fillId="7" borderId="0" xfId="0" quotePrefix="1" applyFill="1" applyBorder="1" applyAlignment="1"/>
    <xf numFmtId="0" fontId="4" fillId="10" borderId="12" xfId="1" quotePrefix="1" applyFont="1" applyFill="1" applyBorder="1" applyAlignment="1" applyProtection="1">
      <alignment vertical="center" wrapText="1"/>
    </xf>
    <xf numFmtId="0" fontId="10" fillId="9" borderId="0" xfId="0" applyFont="1" applyFill="1" applyBorder="1" applyAlignment="1">
      <alignment horizontal="left" vertical="center" inden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10" fillId="9" borderId="0" xfId="0" applyFont="1" applyFill="1" applyBorder="1" applyAlignment="1">
      <alignment horizontal="left" vertical="center" indent="1"/>
    </xf>
    <xf numFmtId="0" fontId="5" fillId="5" borderId="14" xfId="1" applyFont="1" applyFill="1" applyBorder="1" applyAlignment="1" applyProtection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2" fillId="11" borderId="1" xfId="1" applyNumberFormat="1" applyFont="1" applyFill="1" applyBorder="1" applyAlignment="1">
      <alignment horizontal="left" vertical="center"/>
    </xf>
    <xf numFmtId="164" fontId="2" fillId="11" borderId="1" xfId="1" applyNumberFormat="1" applyFont="1" applyFill="1" applyBorder="1" applyAlignment="1">
      <alignment horizontal="left" vertical="center" indent="1"/>
    </xf>
    <xf numFmtId="164" fontId="2" fillId="11" borderId="1" xfId="1" applyNumberFormat="1" applyFont="1" applyFill="1" applyBorder="1" applyAlignment="1">
      <alignment horizontal="left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activeX/_rels/activeX3.xml.rels><?xml version="1.0" encoding="UTF-8"?>

<Relationships xmlns="http://schemas.openxmlformats.org/package/2006/relationships">
  <Relationship Id="rId1" Type="http://schemas.microsoft.com/office/2006/relationships/activeXControlBinary" Target="activeX1.bin"/>
</Relationships>
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1746"/>
  <ax:ocxPr ax:name="_ExtentY" ax:value="688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BACK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=LastPageID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-1"/>
</ax:ocx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1746"/>
  <ax:ocxPr ax:name="_ExtentY" ax:value="688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HOME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=MenuW"/>
  <ax:ocxPr ax:name="TargetWorksheetName" ax:value="=MenuS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-1"/>
</ax:ocx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drawings/_rels/vmlDrawing1.vml.rels><?xml version="1.0" encoding="UTF-8"?>

<Relationships xmlns="http://schemas.openxmlformats.org/package/2006/relationships">
  <Relationship Id="rId1" Type="http://schemas.openxmlformats.org/officeDocument/2006/relationships/image" Target="../media/image3.emf"/>
  <Relationship Id="rId2" Type="http://schemas.openxmlformats.org/officeDocument/2006/relationships/image" Target="../media/image2.emf"/>
  <Relationship Id="rId3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361912</xdr:colOff>
          <xdr:row>35</xdr:row>
          <xdr:rowOff>104775</xdr:rowOff>
        </xdr:from>
        <xdr:to>
          <xdr:col>13</xdr:col>
          <xdr:colOff>157125</xdr:colOff>
          <xdr:row>36</xdr:row>
          <xdr:rowOff>161925</xdr:rowOff>
        </xdr:to>
        <xdr:sp macro="" textlink="">
          <xdr:nvSpPr>
            <xdr:cNvPr id="1032" name="TIButton1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361912</xdr:colOff>
          <xdr:row>28</xdr:row>
          <xdr:rowOff>152400</xdr:rowOff>
        </xdr:from>
        <xdr:to>
          <xdr:col>13</xdr:col>
          <xdr:colOff>157125</xdr:colOff>
          <xdr:row>30</xdr:row>
          <xdr:rowOff>19050</xdr:rowOff>
        </xdr:to>
        <xdr:sp macro="" textlink="">
          <xdr:nvSpPr>
            <xdr:cNvPr id="1037" name="TIButton2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361912</xdr:colOff>
          <xdr:row>31</xdr:row>
          <xdr:rowOff>142875</xdr:rowOff>
        </xdr:from>
        <xdr:to>
          <xdr:col>13</xdr:col>
          <xdr:colOff>157125</xdr:colOff>
          <xdr:row>33</xdr:row>
          <xdr:rowOff>9525</xdr:rowOff>
        </xdr:to>
        <xdr:sp macro="" textlink="">
          <xdr:nvSpPr>
            <xdr:cNvPr id="1039" name="TIButton3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10" Type="http://schemas.openxmlformats.org/officeDocument/2006/relationships/comments" Target="../comments1.xml"/>
  <Relationship Id="rId2" Type="http://schemas.openxmlformats.org/officeDocument/2006/relationships/drawing" Target="../drawings/drawing1.xml"/>
  <Relationship Id="rId3" Type="http://schemas.openxmlformats.org/officeDocument/2006/relationships/vmlDrawing" Target="../drawings/vmlDrawing1.vml"/>
  <Relationship Id="rId4" Type="http://schemas.openxmlformats.org/officeDocument/2006/relationships/control" Target="../activeX/activeX1.xml"/>
  <Relationship Id="rId5" Type="http://schemas.openxmlformats.org/officeDocument/2006/relationships/image" Target="../media/image1.emf"/>
  <Relationship Id="rId6" Type="http://schemas.openxmlformats.org/officeDocument/2006/relationships/control" Target="../activeX/activeX2.xml"/>
  <Relationship Id="rId7" Type="http://schemas.openxmlformats.org/officeDocument/2006/relationships/image" Target="../media/image2.emf"/>
  <Relationship Id="rId8" Type="http://schemas.openxmlformats.org/officeDocument/2006/relationships/control" Target="../activeX/activeX3.xml"/>
  <Relationship Id="rId9" Type="http://schemas.openxmlformats.org/officeDocument/2006/relationships/image" Target="../media/image3.emf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41"/>
  <sheetViews>
    <sheetView showGridLines="0" tabSelected="1" topLeftCell="G25" zoomScale="80" zoomScaleNormal="80" workbookViewId="0">
      <pane xSplit="4" ySplit="16" topLeftCell="K41" activePane="bottomRight" state="frozen"/>
      <selection activeCell="G25" sqref="G25"/>
      <selection pane="topRight" activeCell="K25" sqref="K25"/>
      <selection pane="bottomLeft" activeCell="G41" sqref="G41"/>
      <selection pane="bottomRight" activeCell="G25" sqref="G25"/>
    </sheetView>
  </sheetViews>
  <sheetFormatPr defaultColWidth="9" defaultRowHeight="15" outlineLevelRow="1" outlineLevelCol="1"/>
  <cols>
    <col min="1" max="1" width="20.28515625" style="1" hidden="1" customWidth="1" outlineLevel="1"/>
    <col min="2" max="2" width="16.140625" style="1" hidden="1" customWidth="1" outlineLevel="1"/>
    <col min="3" max="3" width="28" style="1" hidden="1" customWidth="1" outlineLevel="1"/>
    <col min="4" max="5" width="9" style="1" hidden="1" customWidth="1" outlineLevel="1"/>
    <col min="6" max="6" width="26.7109375" style="1" hidden="1" customWidth="1" outlineLevel="1"/>
    <col min="7" max="7" width="5.28515625" style="1" customWidth="1" collapsed="1"/>
    <col min="8" max="8" width="36.28515625" style="1" customWidth="1"/>
    <col min="9" max="9" width="36.28515625" style="1" hidden="1" customWidth="1" outlineLevel="1"/>
    <col min="10" max="10" width="45.7109375" style="1" customWidth="1" collapsed="1"/>
    <col min="11" max="11" width="10" style="1" customWidth="1"/>
    <col min="12" max="12" width="13.28515625" style="1" customWidth="1"/>
    <col min="13" max="13" width="12.5703125" style="1" customWidth="1"/>
    <col min="14" max="14" width="12" style="1" customWidth="1"/>
    <col min="15" max="15" width="12.7109375" style="1" customWidth="1"/>
    <col min="16" max="16" width="15" style="1" customWidth="1"/>
    <col min="17" max="18" width="10.5703125" style="1" customWidth="1"/>
    <col min="19" max="20" width="11.28515625" style="1" customWidth="1"/>
    <col min="21" max="21" width="12.7109375" style="1" customWidth="1"/>
    <col min="22" max="22" width="13.7109375" style="1" customWidth="1"/>
    <col min="23" max="23" width="12.5703125" style="1" customWidth="1"/>
    <col min="24" max="24" width="15.5703125" style="1" customWidth="1"/>
    <col min="25" max="16384" width="9" style="1"/>
  </cols>
  <sheetData>
    <row r="1" spans="1:24" hidden="1" outlineLevel="1">
      <c r="A1" s="6"/>
      <c r="B1" s="6"/>
      <c r="C1" s="6"/>
      <c r="D1" s="6"/>
      <c r="E1" s="6"/>
      <c r="F1" s="6" t="s">
        <v>0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idden="1" outlineLevel="1">
      <c r="A2" s="6"/>
      <c r="B2" s="6"/>
      <c r="C2" s="6"/>
      <c r="D2" s="6"/>
      <c r="E2" s="6"/>
      <c r="F2" s="6">
        <v>0</v>
      </c>
      <c r="H2" s="2"/>
      <c r="I2" s="2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</row>
    <row r="3" spans="1:24" hidden="1" outlineLevel="1">
      <c r="A3" s="6"/>
      <c r="B3" s="6"/>
      <c r="C3" s="6"/>
      <c r="D3" s="6"/>
      <c r="E3" s="6"/>
      <c r="F3" s="6">
        <v>1</v>
      </c>
      <c r="H3" s="3"/>
      <c r="I3" s="40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</row>
    <row r="4" spans="1:24" hidden="1" outlineLevel="1">
      <c r="A4" s="6"/>
      <c r="B4" s="6"/>
      <c r="C4" s="6"/>
      <c r="D4" s="6"/>
      <c r="E4" s="6"/>
      <c r="F4" s="6">
        <v>2</v>
      </c>
      <c r="H4" s="3"/>
      <c r="I4" s="40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</row>
    <row r="5" spans="1:24" hidden="1" outlineLevel="1">
      <c r="A5" s="6"/>
      <c r="B5" s="6"/>
      <c r="C5" s="6"/>
      <c r="D5" s="6"/>
      <c r="E5" s="6"/>
      <c r="F5" s="6">
        <v>3</v>
      </c>
      <c r="H5" s="4"/>
      <c r="I5" s="4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</row>
    <row r="6" spans="1:24" hidden="1" outlineLevel="1">
      <c r="A6" s="6"/>
      <c r="B6" s="6"/>
      <c r="C6" s="6"/>
      <c r="D6" s="6"/>
      <c r="E6" s="6"/>
      <c r="F6" s="6" t="s">
        <v>1</v>
      </c>
      <c r="H6" s="4"/>
      <c r="I6" s="4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</row>
    <row r="7" spans="1:24" hidden="1" outlineLevel="1">
      <c r="A7" s="6"/>
      <c r="B7" s="6"/>
      <c r="C7" s="6"/>
      <c r="D7" s="6"/>
      <c r="E7" s="6"/>
      <c r="F7" s="6" t="s">
        <v>2</v>
      </c>
      <c r="H7" s="5"/>
      <c r="I7" s="5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</row>
    <row r="8" spans="1:24" hidden="1" outlineLevel="1">
      <c r="A8" s="6"/>
      <c r="B8" s="6"/>
      <c r="C8" s="6"/>
      <c r="D8" s="6"/>
      <c r="E8" s="6"/>
      <c r="F8" s="6" t="s">
        <v>3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idden="1" outlineLevel="1">
      <c r="A9" s="6"/>
      <c r="B9" s="7" t="s">
        <v>13</v>
      </c>
      <c r="C9" s="8" t="s">
        <v>14</v>
      </c>
      <c r="D9" s="6"/>
      <c r="E9" s="52" t="s">
        <v>28</v>
      </c>
      <c r="F9" s="15" t="s">
        <v>29</v>
      </c>
      <c r="G9" s="6"/>
      <c r="H9" s="52" t="s">
        <v>34</v>
      </c>
      <c r="I9" s="35"/>
      <c r="J9" s="19" t="s">
        <v>35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idden="1" outlineLevel="1">
      <c r="A10" s="9" t="s">
        <v>15</v>
      </c>
      <c r="B10" s="10" t="s">
        <v>123</v>
      </c>
      <c r="C10" s="11" t="str">
        <f ca="1">_xll.TM1USER(B10)</f>
        <v>Swiltshire</v>
      </c>
      <c r="D10" s="6"/>
      <c r="E10" s="53"/>
      <c r="F10" s="16">
        <f ca="1">YEAR(NOW())</f>
        <v>2018</v>
      </c>
      <c r="G10" s="6"/>
      <c r="H10" s="53"/>
      <c r="I10" s="36"/>
      <c r="J10" s="20" t="s">
        <v>36</v>
      </c>
      <c r="K10" s="6"/>
      <c r="L10" s="6" t="s">
        <v>116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idden="1" outlineLevel="1">
      <c r="A11" s="9" t="s">
        <v>16</v>
      </c>
      <c r="B11" s="10" t="s">
        <v>124</v>
      </c>
      <c r="C11" s="11" t="str">
        <f ca="1">_xll.TM1USER(B11)</f>
        <v/>
      </c>
      <c r="D11" s="6"/>
      <c r="E11" s="53"/>
      <c r="F11" s="17" t="s">
        <v>30</v>
      </c>
      <c r="G11" s="6"/>
      <c r="H11" s="53"/>
      <c r="I11" s="36"/>
      <c r="J11" s="21" t="str">
        <f ca="1">_xll.DBR(pServer&amp;":"&amp;CubeNavTracker,UserID,$J$9,$J$10)</f>
        <v>Apliqode\1 Security\1 General\Effective Object Security</v>
      </c>
      <c r="K11" s="6"/>
      <c r="L11" s="6" t="s">
        <v>117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idden="1" outlineLevel="1">
      <c r="A12" s="9" t="s">
        <v>17</v>
      </c>
      <c r="B12" s="10" t="s">
        <v>125</v>
      </c>
      <c r="C12" s="11" t="str">
        <f ca="1">_xll.TM1USER(B12)</f>
        <v/>
      </c>
      <c r="D12" s="6"/>
      <c r="E12" s="53"/>
      <c r="F12" s="16" t="str">
        <f ca="1">TEXT(MONTH(NOW()),"00")&amp;"-"&amp;TEXT(DAY(NOW()),"00")</f>
        <v>03-13</v>
      </c>
      <c r="G12" s="6"/>
      <c r="H12" s="53"/>
      <c r="I12" s="36"/>
      <c r="J12" s="20" t="s">
        <v>37</v>
      </c>
      <c r="K12" s="6"/>
      <c r="L12" s="6" t="s">
        <v>118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idden="1" outlineLevel="1">
      <c r="A13" s="6"/>
      <c r="B13" s="10" t="s">
        <v>5</v>
      </c>
      <c r="C13" s="11" t="str">
        <f ca="1">IF(C10&lt;&gt;"",C10,IF(C11&lt;&gt;"",C11,IF(C12&lt;&gt;"",C12,"No User")))</f>
        <v>Swiltshire</v>
      </c>
      <c r="D13" s="6"/>
      <c r="E13" s="53"/>
      <c r="F13" s="17" t="s">
        <v>31</v>
      </c>
      <c r="G13" s="6"/>
      <c r="H13" s="53"/>
      <c r="I13" s="36"/>
      <c r="J13" s="21" t="str">
        <f ca="1">IF($J$11=ReportAppMenu,"",_xll.DBSS(ReportAppMenu,pServer&amp;":"&amp;CubeNavTracker,UserID,$J$9,$J$10))</f>
        <v/>
      </c>
      <c r="K13" s="6"/>
      <c r="L13" s="6" t="s">
        <v>119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hidden="1" outlineLevel="1">
      <c r="A14" s="6"/>
      <c r="B14" s="12" t="s">
        <v>18</v>
      </c>
      <c r="C14" s="13" t="str">
        <f ca="1">IF(C10&lt;&gt;"",B10,IF(C11&lt;&gt;"",B11,IF(C12&lt;&gt;"",B12,"No server connected")))</f>
        <v>Apliqode_Dev</v>
      </c>
      <c r="D14" s="6"/>
      <c r="E14" s="53"/>
      <c r="F14" s="16" t="str">
        <f ca="1">TEXT(HOUR(NOW()),"00")&amp;":"&amp;TEXT(MINUTE(NOW()),"00")</f>
        <v>22:03</v>
      </c>
      <c r="G14" s="6"/>
      <c r="H14" s="53"/>
      <c r="I14" s="36"/>
      <c r="J14" s="20" t="s">
        <v>38</v>
      </c>
      <c r="K14" s="6"/>
      <c r="L14" s="6" t="s">
        <v>120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hidden="1" outlineLevel="1">
      <c r="A15" s="6"/>
      <c r="B15" s="12" t="s">
        <v>19</v>
      </c>
      <c r="C15" s="13" t="s">
        <v>126</v>
      </c>
      <c r="D15" s="6"/>
      <c r="E15" s="53"/>
      <c r="F15" s="17" t="s">
        <v>32</v>
      </c>
      <c r="G15" s="6"/>
      <c r="H15" s="53"/>
      <c r="I15" s="36"/>
      <c r="J15" s="21" t="str">
        <f ca="1">_xll.DBR(pServer&amp;":"&amp;CubeNavTracker,UserID,$J$9,$J$14)</f>
        <v>Apliqode\1 Security\1 General\Effective Object Security</v>
      </c>
      <c r="K15" s="6"/>
      <c r="L15" s="6" t="s">
        <v>121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hidden="1" outlineLevel="1">
      <c r="A16" s="6"/>
      <c r="B16" s="12" t="s">
        <v>20</v>
      </c>
      <c r="C16" s="13" t="s">
        <v>138</v>
      </c>
      <c r="D16" s="6"/>
      <c r="E16" s="53"/>
      <c r="F16" s="16" t="str">
        <f ca="1">_xll.DBR(pServer&amp;":"&amp;CubeUsrTracker,$F$10,$F$12,$F$14,ReportAppID,UserID,$F$15)</f>
        <v>*KEY_ERR</v>
      </c>
      <c r="G16" s="6"/>
      <c r="H16" s="53"/>
      <c r="I16" s="36"/>
      <c r="J16" s="20" t="s">
        <v>37</v>
      </c>
      <c r="K16" s="6"/>
      <c r="L16" s="49" t="s">
        <v>122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idden="1" outlineLevel="1">
      <c r="A17" s="6"/>
      <c r="B17" s="12" t="s">
        <v>21</v>
      </c>
      <c r="C17" s="13" t="s">
        <v>139</v>
      </c>
      <c r="D17" s="6"/>
      <c r="E17" s="53"/>
      <c r="F17" s="17" t="s">
        <v>33</v>
      </c>
      <c r="G17" s="6"/>
      <c r="H17" s="54"/>
      <c r="I17" s="37"/>
      <c r="J17" s="22" t="str">
        <f ca="1">IF($J$11=ReportAppMenu,"",_xll.DBSS($J$11,pServer&amp;":"&amp;CubeNavTracker,UserID,$J$9,$J$14))</f>
        <v>Apliqode\1 Security\1 General\Effective Object Security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idden="1" outlineLevel="1">
      <c r="A18" s="6"/>
      <c r="B18" s="14" t="s">
        <v>23</v>
      </c>
      <c r="C18" s="13" t="s">
        <v>127</v>
      </c>
      <c r="D18" s="6"/>
      <c r="E18" s="54"/>
      <c r="F18" s="18" t="e">
        <f ca="1">_xll.DBS(1+F16,pServer&amp;":"&amp;CubeUsrTracker,$F$10,$F$12,$F$14,ReportAppID,UserID,$F$15)</f>
        <v>#VALUE!</v>
      </c>
      <c r="G18" s="6"/>
      <c r="H18" s="39" t="s">
        <v>102</v>
      </c>
      <c r="I18" s="6" t="str">
        <f ca="1">"}ElementAttributes_"&amp;pDimension</f>
        <v>}ElementAttributes_APQ.Demo Customer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idden="1" outlineLevel="1">
      <c r="A19" s="6"/>
      <c r="B19" s="12" t="s">
        <v>24</v>
      </c>
      <c r="C19" s="13" t="s">
        <v>133</v>
      </c>
      <c r="D19" s="6"/>
      <c r="E19" s="6"/>
      <c r="F19" s="6"/>
      <c r="G19" s="6"/>
      <c r="H19" s="39" t="s">
        <v>110</v>
      </c>
      <c r="I19" s="6" t="str">
        <f ca="1">_xll.SUBNM(pServer&amp;":"&amp;I18,"Alias Attributes",1,"")</f>
        <v>Code and Description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idden="1" outlineLevel="1">
      <c r="A20" s="6"/>
      <c r="B20" s="12" t="s">
        <v>25</v>
      </c>
      <c r="C20" s="13" t="s">
        <v>26</v>
      </c>
      <c r="D20" s="6"/>
      <c r="E20" s="6"/>
      <c r="F20" s="6"/>
      <c r="G20" s="6"/>
      <c r="H20" s="33" t="s">
        <v>100</v>
      </c>
      <c r="I20" s="32" t="str">
        <f ca="1">_xll.TM1RPTVIEW(pServer&amp;":"&amp;pCubeAttribute&amp;":1", 0,TM1RPTFMTRNG,TM1RPTFMTIDCOL)</f>
        <v>Apliqode_Dev:}ElementAttributes_APQ.Demo Customer:1</v>
      </c>
      <c r="J20" s="6"/>
      <c r="K20" s="32" t="str">
        <f ca="1">_xll.VIEW(pServer&amp;":"&amp;pCube1,pGrp,pDimension,"!","!")</f>
        <v>Apliqode_Dev:}APQ Security Manage Element Access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idden="1" outlineLevel="1">
      <c r="A21" s="6"/>
      <c r="B21" s="12" t="s">
        <v>101</v>
      </c>
      <c r="C21" s="13" t="s">
        <v>137</v>
      </c>
      <c r="D21" s="6"/>
      <c r="E21" s="6"/>
      <c r="F21" s="6"/>
      <c r="G21" s="6"/>
      <c r="H21" s="34" t="s">
        <v>7</v>
      </c>
      <c r="I21" s="32" t="str">
        <f ca="1">"{["&amp;pDimension&amp;"].["&amp;D33&amp;"]}"</f>
        <v>{[APQ.Demo Customer].[All N Elements]}</v>
      </c>
      <c r="J21" s="6"/>
      <c r="K21" s="32" t="str">
        <f ca="1">IF(H39="",I23,"{TM1FILTERBYPATTERN( "&amp;I23&amp;", "&amp;CHAR(34)&amp;"*"&amp;H39&amp;"*"&amp;CHAR(34)&amp;" )}")</f>
        <v>{TM1DRILLDOWNMEMBER( {[APQ.Demo Customer].[APQ.Demo Customer Rollups]},ALL, RECURSIVE)}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idden="1" outlineLevel="1">
      <c r="A22" s="6"/>
      <c r="B22" s="6"/>
      <c r="C22" s="6"/>
      <c r="D22" s="6"/>
      <c r="E22" s="6"/>
      <c r="F22" s="6"/>
      <c r="G22" s="6"/>
      <c r="H22" s="34" t="s">
        <v>8</v>
      </c>
      <c r="I22" s="32" t="str">
        <f ca="1">"{TM1DRILLDOWNMEMBER( {["&amp;A34&amp;"].["&amp;D34&amp;"]},ALL, RECURSIVE)}"</f>
        <v>{TM1DRILLDOWNMEMBER( {[APQ.Demo Customer].[APQ.Demo Customer Rollups]},ALL, RECURSIVE)}</v>
      </c>
      <c r="J22" s="6"/>
      <c r="K22" s="32" t="str">
        <f ca="1">IF(J39="",K21,"{FILTER( "&amp;K21&amp;", InStr(1, [}ElementAttributes_"&amp;pDimension&amp;"].(["&amp;pDimension&amp;"].CurrentMember,[}ElementAttributes_"&amp;pDimension&amp;"].["&amp;J31&amp;"]), """&amp;J39&amp;""", 1) &gt;0 )}")</f>
        <v>{TM1DRILLDOWNMEMBER( {[APQ.Demo Customer].[APQ.Demo Customer Rollups]},ALL, RECURSIVE)}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idden="1" outlineLevel="1">
      <c r="A23" s="28" t="s">
        <v>99</v>
      </c>
      <c r="B23" s="6"/>
      <c r="C23" s="45" t="s">
        <v>113</v>
      </c>
      <c r="D23" s="6"/>
      <c r="E23" s="6"/>
      <c r="F23" s="6"/>
      <c r="G23" s="6"/>
      <c r="H23" s="33" t="s">
        <v>115</v>
      </c>
      <c r="I23" s="32" t="str">
        <f ca="1">VLOOKUP($J$32,$H$21:$I$22,2,0)</f>
        <v>{TM1DRILLDOWNMEMBER( {[APQ.Demo Customer].[APQ.Demo Customer Rollups]},ALL, RECURSIVE)}</v>
      </c>
      <c r="J23" s="6"/>
      <c r="K23" s="32" t="str">
        <f ca="1">"[}APQ Security Effective Client Element Permissions].([}APQ Clients].["&amp;pGrp&amp;"],[}APQ Groups].[All }APQ Groups],[}APQ Dimensions].["&amp;pDimension&amp;"],[}APQ Dimension Elements].CurrentMember,[}APQ Security Effective Permission Measure].[String]) ="""&amp;K39&amp;""""</f>
        <v>[}APQ Security Effective Client Element Permissions].([}APQ Clients].[Group1],[}APQ Groups].[All }APQ Groups],[}APQ Dimensions].[APQ.Demo Customer],[}APQ Dimension Elements].CurrentMember,[}APQ Security Effective Permission Measure].[String]) =""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idden="1" outlineLevel="1">
      <c r="A24" s="29" t="s">
        <v>7</v>
      </c>
      <c r="B24" s="6"/>
      <c r="C24" s="25" t="s">
        <v>4</v>
      </c>
      <c r="D24" s="25" t="s">
        <v>114</v>
      </c>
      <c r="E24" s="6"/>
      <c r="F24" s="6"/>
      <c r="G24" s="6"/>
      <c r="H24" s="33" t="s">
        <v>104</v>
      </c>
      <c r="I24" s="32" t="str">
        <f ca="1">K22</f>
        <v>{TM1DRILLDOWNMEMBER( {[APQ.Demo Customer].[APQ.Demo Customer Rollups]},ALL, RECURSIVE)}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collapsed="1">
      <c r="A25" s="30" t="s">
        <v>8</v>
      </c>
      <c r="B25" s="6"/>
      <c r="C25" s="6" t="s">
        <v>128</v>
      </c>
      <c r="D25" s="26" t="s">
        <v>132</v>
      </c>
      <c r="E25" s="6"/>
      <c r="F25" s="6"/>
    </row>
    <row r="26" spans="1:24" ht="16.5" customHeight="1">
      <c r="A26" s="6"/>
      <c r="B26" s="6"/>
      <c r="C26" s="6" t="s">
        <v>129</v>
      </c>
      <c r="D26" s="26" t="s">
        <v>11</v>
      </c>
      <c r="E26" s="6"/>
      <c r="F26" s="6"/>
      <c r="G26"/>
      <c r="H26" s="55" t="s">
        <v>140</v>
      </c>
      <c r="I26" s="58"/>
      <c r="J26" s="58"/>
      <c r="K26" s="58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</row>
    <row r="27" spans="1:24" ht="15" customHeight="1">
      <c r="A27" s="6"/>
      <c r="B27" s="6"/>
      <c r="C27" s="6"/>
      <c r="D27" s="6"/>
      <c r="E27" s="6"/>
      <c r="F27" s="6"/>
      <c r="G27"/>
      <c r="H27" s="58"/>
      <c r="I27" s="58"/>
      <c r="J27" s="58"/>
      <c r="K27" s="58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</row>
    <row r="28" spans="1:24" ht="15" customHeight="1">
      <c r="A28" s="6"/>
      <c r="B28" s="6"/>
      <c r="C28" s="6"/>
      <c r="D28" s="6"/>
      <c r="E28" s="6"/>
      <c r="F28" s="6"/>
      <c r="G28"/>
      <c r="H28" s="58"/>
      <c r="I28" s="58"/>
      <c r="J28" s="58"/>
      <c r="K28" s="58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</row>
    <row r="29" spans="1:24">
      <c r="A29" s="24" t="s">
        <v>96</v>
      </c>
      <c r="B29" s="24" t="s">
        <v>7</v>
      </c>
      <c r="C29" s="24" t="s">
        <v>97</v>
      </c>
      <c r="D29" s="25" t="s">
        <v>98</v>
      </c>
      <c r="E29" s="6"/>
      <c r="F29" s="6"/>
      <c r="G29"/>
      <c r="H29"/>
      <c r="I29"/>
      <c r="J29"/>
      <c r="K29"/>
      <c r="L29"/>
      <c r="M29"/>
      <c r="N29"/>
    </row>
    <row r="30" spans="1:24">
      <c r="A30" s="6" t="s">
        <v>130</v>
      </c>
      <c r="B30" s="26" t="s">
        <v>109</v>
      </c>
      <c r="C30" s="26">
        <v>1</v>
      </c>
      <c r="D30" s="26" t="s">
        <v>136</v>
      </c>
      <c r="E30" s="6"/>
      <c r="F30" s="6"/>
      <c r="H30" s="23" t="s">
        <v>4</v>
      </c>
      <c r="J30" s="27" t="str">
        <f ca="1">_xll.SUBNM(pServer&amp;":"&amp;A30,B30,C30,"")</f>
        <v>APQ.Demo Customer</v>
      </c>
    </row>
    <row r="31" spans="1:24">
      <c r="A31" s="6" t="str">
        <f ca="1">"}ElementAttributes_"&amp;pDimension</f>
        <v>}ElementAttributes_APQ.Demo Customer</v>
      </c>
      <c r="B31" s="26" t="s">
        <v>112</v>
      </c>
      <c r="C31" s="26">
        <v>1</v>
      </c>
      <c r="D31" s="26"/>
      <c r="E31" s="6"/>
      <c r="F31" s="6"/>
      <c r="H31" s="23" t="s">
        <v>111</v>
      </c>
      <c r="J31" s="27" t="str">
        <f ca="1">_xll.SUBNM(pServer&amp;":}ElementAttributes_"&amp;pDimension,B31,C31,"")</f>
        <v>Code and Description</v>
      </c>
    </row>
    <row r="32" spans="1:24">
      <c r="A32" s="6"/>
      <c r="B32" s="6"/>
      <c r="C32" s="6"/>
      <c r="D32" s="6"/>
      <c r="E32" s="6"/>
      <c r="F32" s="6"/>
      <c r="H32" s="23" t="s">
        <v>6</v>
      </c>
      <c r="J32" s="27" t="s">
        <v>8</v>
      </c>
    </row>
    <row r="33" spans="1:24">
      <c r="A33" s="6" t="s">
        <v>131</v>
      </c>
      <c r="B33" s="26" t="str">
        <f ca="1">pDimension</f>
        <v>APQ.Demo Customer</v>
      </c>
      <c r="C33" s="26" t="str">
        <f ca="1">pDimension&amp;"\All N Elements"</f>
        <v>APQ.Demo Customer\All N Elements</v>
      </c>
      <c r="D33" s="26" t="str">
        <f ca="1">RIGHT(J33,LEN(J33)-FIND("\",J33,1))</f>
        <v>All N Elements</v>
      </c>
      <c r="E33" s="6"/>
      <c r="F33" s="6"/>
      <c r="H33" s="23" t="s">
        <v>9</v>
      </c>
      <c r="J33" s="31" t="str">
        <f ca="1">_xll.SUBNM(pServer&amp;":"&amp;A33,pDimension,pDimension&amp;"\All N Elements","")</f>
        <v>APQ.Demo Customer\All N Elements</v>
      </c>
      <c r="K33"/>
    </row>
    <row r="34" spans="1:24">
      <c r="A34" s="6" t="str">
        <f ca="1">pDimension</f>
        <v>APQ.Demo Customer</v>
      </c>
      <c r="B34" s="26" t="s">
        <v>103</v>
      </c>
      <c r="C34" s="26">
        <v>1</v>
      </c>
      <c r="D34" s="26" t="str">
        <f ca="1">_xll.DIMNM(pServer&amp;":"&amp;$A$34,_xll.DIMIX(pServer&amp;":"&amp;$A$34,$J$34),"")</f>
        <v>APQ.Demo Customer Rollups</v>
      </c>
      <c r="E34" s="6"/>
      <c r="F34" s="6"/>
      <c r="H34" s="23" t="s">
        <v>10</v>
      </c>
      <c r="J34" s="31" t="str">
        <f ca="1">_xll.SUBNM(pServer&amp;":"&amp;pDimension,B34,C34)</f>
        <v>APQ.Demo Customer Rollups</v>
      </c>
    </row>
    <row r="35" spans="1:24">
      <c r="A35" s="6" t="s">
        <v>128</v>
      </c>
      <c r="B35" s="26" t="s">
        <v>109</v>
      </c>
      <c r="C35" s="26" t="str">
        <f ca="1">UserID</f>
        <v>Swiltshire</v>
      </c>
      <c r="D35" s="26"/>
      <c r="E35" s="6"/>
      <c r="F35" s="6"/>
      <c r="H35" s="23" t="s">
        <v>134</v>
      </c>
      <c r="J35" s="27" t="str">
        <f ca="1">_xll.SUBNM(pServer&amp;":"&amp;A35,B35,"Group1","Caption_Default")</f>
        <v>Group1</v>
      </c>
    </row>
    <row r="36" spans="1:24">
      <c r="A36" s="6"/>
      <c r="B36" s="6"/>
      <c r="C36" s="6"/>
      <c r="D36" s="26"/>
      <c r="E36" s="6"/>
      <c r="F36" s="6"/>
    </row>
    <row r="37" spans="1:24" ht="15.75" thickBot="1">
      <c r="A37" s="6"/>
      <c r="B37" s="6"/>
      <c r="C37" s="6"/>
      <c r="D37" s="6"/>
      <c r="E37" s="6"/>
      <c r="F37" s="6"/>
    </row>
    <row r="38" spans="1:24" ht="21" customHeight="1">
      <c r="A38" s="6"/>
      <c r="B38" s="6"/>
      <c r="C38" s="6"/>
      <c r="D38" s="6"/>
      <c r="E38" s="6"/>
      <c r="F38" s="6"/>
      <c r="H38" s="46" t="s">
        <v>12</v>
      </c>
      <c r="I38" s="46" t="str">
        <f ca="1">I19</f>
        <v>Code and Description</v>
      </c>
      <c r="J38" s="47" t="str">
        <f ca="1">IF(J31="","Select an Alias",J31)</f>
        <v>Code and Description</v>
      </c>
      <c r="K38" s="56" t="s">
        <v>142</v>
      </c>
      <c r="L38" s="56" t="s">
        <v>143</v>
      </c>
      <c r="M38" s="56" t="s">
        <v>144</v>
      </c>
      <c r="N38" s="56" t="s">
        <v>135</v>
      </c>
      <c r="O38" s="56" t="s">
        <v>145</v>
      </c>
      <c r="P38" s="56" t="s">
        <v>146</v>
      </c>
      <c r="Q38" s="56" t="s">
        <v>147</v>
      </c>
      <c r="R38" s="56" t="s">
        <v>148</v>
      </c>
      <c r="S38" s="56" t="s">
        <v>149</v>
      </c>
      <c r="T38" s="56" t="s">
        <v>150</v>
      </c>
      <c r="U38" s="56" t="s">
        <v>151</v>
      </c>
      <c r="V38" s="56" t="s">
        <v>152</v>
      </c>
      <c r="W38" s="56" t="s">
        <v>153</v>
      </c>
      <c r="X38" s="56" t="s">
        <v>154</v>
      </c>
    </row>
    <row r="39" spans="1:24" ht="21" customHeight="1">
      <c r="A39" s="6"/>
      <c r="B39" s="6"/>
      <c r="C39" s="6"/>
      <c r="D39" s="6"/>
      <c r="E39" s="6"/>
      <c r="F39" s="6"/>
      <c r="H39" s="50"/>
      <c r="I39" s="48"/>
      <c r="J39" s="48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</row>
    <row r="40" spans="1:24">
      <c r="A40" s="6"/>
      <c r="B40" s="6"/>
      <c r="C40" s="6"/>
      <c r="D40" s="6"/>
      <c r="E40" s="6"/>
      <c r="F40" s="6"/>
      <c r="H40" s="59" t="s">
        <v>141</v>
      </c>
      <c r="I40" s="60"/>
      <c r="J40" s="61"/>
      <c r="K40" s="61">
        <f ca="1">_xll.DBRW($K$20,pGrp,pDimension,$H40,K$38)</f>
        <v>0</v>
      </c>
      <c r="L40" s="61" t="str">
        <f ca="1">_xll.DBRW($K$20,pGrp,pDimension,$H40,L$38)</f>
        <v>WILDCARD</v>
      </c>
      <c r="M40" s="61">
        <f ca="1">_xll.DBRW($K$20,pGrp,pDimension,$H40,M$38)</f>
        <v>0</v>
      </c>
      <c r="N40" s="61" t="str">
        <f ca="1">_xll.DBRW($K$20,pGrp,pDimension,$H40,N$38)</f>
        <v>READ</v>
      </c>
      <c r="O40" s="61" t="str">
        <f ca="1">_xll.DBRW($K$20,pGrp,pDimension,$H40,O$38)</f>
        <v>All*</v>
      </c>
      <c r="P40" s="61" t="str">
        <f ca="1">_xll.DBRW($K$20,pGrp,pDimension,$H40,P$38)</f>
        <v/>
      </c>
      <c r="Q40" s="61">
        <f ca="1">_xll.DBRW($K$20,pGrp,pDimension,$H40,Q$38)</f>
        <v>0</v>
      </c>
      <c r="R40" s="61" t="str">
        <f ca="1">_xll.DBRW($K$20,pGrp,pDimension,$H40,R$38)</f>
        <v/>
      </c>
      <c r="S40" s="61">
        <f ca="1">_xll.DBRW($K$20,pGrp,pDimension,$H40,S$38)</f>
        <v>0</v>
      </c>
      <c r="T40" s="61" t="str">
        <f ca="1">_xll.DBRW($K$20,pGrp,pDimension,$H40,T$38)</f>
        <v/>
      </c>
      <c r="U40" s="61" t="str">
        <f ca="1">_xll.DBRW($K$20,pGrp,pDimension,$H40,U$38)</f>
        <v/>
      </c>
      <c r="V40" s="61" t="str">
        <f ca="1">_xll.DBRW($K$20,pGrp,pDimension,$H40,V$38)</f>
        <v/>
      </c>
      <c r="W40" s="61" t="str">
        <f ca="1">_xll.DBRW($K$20,pGrp,pDimension,$H40,W$38)</f>
        <v/>
      </c>
      <c r="X40" s="61">
        <f ca="1">_xll.DBRW($K$20,pGrp,pDimension,$H40,X$38)</f>
        <v>0</v>
      </c>
    </row>
    <row r="41" spans="1:24">
      <c r="A41" s="6"/>
      <c r="B41" s="6"/>
      <c r="C41" s="6"/>
      <c r="D41" s="6"/>
      <c r="E41" s="6"/>
      <c r="F41" s="6">
        <f ca="1">IF(_xll.TM1RPTELISCONSOLIDATED($H$41,$H41),IF(_xll.TM1RPTELLEV($H$41,$H41)&lt;=3,_xll.TM1RPTELLEV($H$41,$H41),"D"),"N")</f>
        <v>0</v>
      </c>
      <c r="H41" s="38" t="str">
        <f ca="1">_xll.TM1RPTROW($I$20,pServer&amp;":"&amp;$A$34,,,"",0,$I$24,1,1)</f>
        <v>APQ.Demo Customer Rollups</v>
      </c>
      <c r="I41" s="2" t="str">
        <f ca="1">_xll.DBRW($I$20,$H41,$I$19)</f>
        <v>APQ.Demo Customer Rollups</v>
      </c>
      <c r="J41" s="41" t="str">
        <f ca="1">_xll.DBRA(pServer&amp;":"&amp;pDimension,H41,J$31)</f>
        <v>APQ.Demo Customer Rollups</v>
      </c>
      <c r="K41" s="41">
        <f ca="1">_xll.DBRW($K$20,pGrp,pDimension,$H41,K$38)</f>
        <v>0</v>
      </c>
      <c r="L41" s="41" t="str">
        <f ca="1">_xll.DBRW($K$20,pGrp,pDimension,$H41,L$38)</f>
        <v/>
      </c>
      <c r="M41" s="41">
        <f ca="1">_xll.DBRW($K$20,pGrp,pDimension,$H41,M$38)</f>
        <v>0</v>
      </c>
      <c r="N41" s="41" t="str">
        <f ca="1">_xll.DBRW($K$20,pGrp,pDimension,$H41,N$38)</f>
        <v/>
      </c>
      <c r="O41" s="41" t="str">
        <f ca="1">_xll.DBRW($K$20,pGrp,pDimension,$H41,O$38)</f>
        <v/>
      </c>
      <c r="P41" s="41" t="str">
        <f ca="1">_xll.DBRW($K$20,pGrp,pDimension,$H41,P$38)</f>
        <v/>
      </c>
      <c r="Q41" s="41">
        <f ca="1">_xll.DBRW($K$20,pGrp,pDimension,$H41,Q$38)</f>
        <v>0</v>
      </c>
      <c r="R41" s="41" t="str">
        <f ca="1">_xll.DBRW($K$20,pGrp,pDimension,$H41,R$38)</f>
        <v/>
      </c>
      <c r="S41" s="41">
        <f ca="1">_xll.DBRW($K$20,pGrp,pDimension,$H41,S$38)</f>
        <v>0</v>
      </c>
      <c r="T41" s="41" t="str">
        <f ca="1">_xll.DBRW($K$20,pGrp,pDimension,$H41,T$38)</f>
        <v/>
      </c>
      <c r="U41" s="41" t="str">
        <f ca="1">_xll.DBRW($K$20,pGrp,pDimension,$H41,U$38)</f>
        <v/>
      </c>
      <c r="V41" s="41" t="str">
        <f ca="1">_xll.DBRW($K$20,pGrp,pDimension,$H41,V$38)</f>
        <v/>
      </c>
      <c r="W41" s="41" t="str">
        <f ca="1">_xll.DBRW($K$20,pGrp,pDimension,$H41,W$38)</f>
        <v/>
      </c>
      <c r="X41" s="41">
        <f ca="1">_xll.DBRW($K$20,pGrp,pDimension,$H41,X$38)</f>
        <v>0</v>
      </c>
    </row>
  </sheetData>
  <mergeCells count="17">
    <mergeCell ref="W38:W39"/>
    <mergeCell ref="X38:X39"/>
    <mergeCell ref="H26:K28"/>
    <mergeCell ref="R38:R39"/>
    <mergeCell ref="S38:S39"/>
    <mergeCell ref="T38:T39"/>
    <mergeCell ref="U38:U39"/>
    <mergeCell ref="V38:V39"/>
    <mergeCell ref="M38:M39"/>
    <mergeCell ref="N38:N39"/>
    <mergeCell ref="O38:O39"/>
    <mergeCell ref="P38:P39"/>
    <mergeCell ref="Q38:Q39"/>
    <mergeCell ref="E9:E18"/>
    <mergeCell ref="H9:H17"/>
    <mergeCell ref="K38:K39"/>
    <mergeCell ref="L38:L39"/>
  </mergeCells>
  <dataValidations count="1">
    <dataValidation type="list" allowBlank="1" showInputMessage="1" showErrorMessage="1" sqref="J32">
      <formula1>ListFilter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39" r:id="rId4" name="TIButton3">
          <controlPr defaultSize="0" print="0" autoLine="0" r:id="rId5">
            <anchor moveWithCells="1">
              <from>
                <xdr:col>12</xdr:col>
                <xdr:colOff>361950</xdr:colOff>
                <xdr:row>31</xdr:row>
                <xdr:rowOff>142875</xdr:rowOff>
              </from>
              <to>
                <xdr:col>13</xdr:col>
                <xdr:colOff>152400</xdr:colOff>
                <xdr:row>33</xdr:row>
                <xdr:rowOff>9525</xdr:rowOff>
              </to>
            </anchor>
          </controlPr>
        </control>
      </mc:Choice>
      <mc:Fallback>
        <control shapeId="1039" r:id="rId4" name="TIButton3"/>
      </mc:Fallback>
    </mc:AlternateContent>
    <mc:AlternateContent xmlns:mc="http://schemas.openxmlformats.org/markup-compatibility/2006">
      <mc:Choice Requires="x14">
        <control shapeId="1037" r:id="rId6" name="TIButton2">
          <controlPr defaultSize="0" print="0" autoLine="0" r:id="rId7">
            <anchor moveWithCells="1">
              <from>
                <xdr:col>12</xdr:col>
                <xdr:colOff>361950</xdr:colOff>
                <xdr:row>28</xdr:row>
                <xdr:rowOff>152400</xdr:rowOff>
              </from>
              <to>
                <xdr:col>13</xdr:col>
                <xdr:colOff>152400</xdr:colOff>
                <xdr:row>30</xdr:row>
                <xdr:rowOff>19050</xdr:rowOff>
              </to>
            </anchor>
          </controlPr>
        </control>
      </mc:Choice>
      <mc:Fallback>
        <control shapeId="1037" r:id="rId6" name="TIButton2"/>
      </mc:Fallback>
    </mc:AlternateContent>
    <mc:AlternateContent xmlns:mc="http://schemas.openxmlformats.org/markup-compatibility/2006">
      <mc:Choice Requires="x14">
        <control shapeId="1032" r:id="rId8" name="TIButton1">
          <controlPr defaultSize="0" print="0" autoLine="0" r:id="rId9">
            <anchor moveWithCells="1">
              <from>
                <xdr:col>12</xdr:col>
                <xdr:colOff>361950</xdr:colOff>
                <xdr:row>35</xdr:row>
                <xdr:rowOff>104775</xdr:rowOff>
              </from>
              <to>
                <xdr:col>13</xdr:col>
                <xdr:colOff>152400</xdr:colOff>
                <xdr:row>36</xdr:row>
                <xdr:rowOff>161925</xdr:rowOff>
              </to>
            </anchor>
          </controlPr>
        </control>
      </mc:Choice>
      <mc:Fallback>
        <control shapeId="1032" r:id="rId8" name="TI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9"/>
  <sheetViews>
    <sheetView workbookViewId="0"/>
  </sheetViews>
  <sheetFormatPr defaultRowHeight="15"/>
  <sheetData>
    <row r="1" spans="1:1">
      <c r="A1">
        <v>0</v>
      </c>
    </row>
    <row r="2" spans="1:1">
      <c r="A2">
        <v>1</v>
      </c>
    </row>
    <row r="3" spans="1:1">
      <c r="A3">
        <v>0</v>
      </c>
    </row>
    <row r="4" spans="1:1">
      <c r="A4" t="s">
        <v>117</v>
      </c>
    </row>
    <row r="5" spans="1:1">
      <c r="A5" t="s">
        <v>118</v>
      </c>
    </row>
    <row r="6" spans="1:1">
      <c r="A6" t="s">
        <v>116</v>
      </c>
    </row>
    <row r="7" spans="1:1">
      <c r="A7" t="s">
        <v>39</v>
      </c>
    </row>
    <row r="8" spans="1:1">
      <c r="A8" t="s">
        <v>40</v>
      </c>
    </row>
    <row r="9" spans="1:1">
      <c r="A9" t="s">
        <v>41</v>
      </c>
    </row>
    <row r="10" spans="1:1">
      <c r="A10" t="s">
        <v>42</v>
      </c>
    </row>
    <row r="11" spans="1:1">
      <c r="A11" t="s">
        <v>43</v>
      </c>
    </row>
    <row r="12" spans="1:1">
      <c r="A12" t="s">
        <v>44</v>
      </c>
    </row>
    <row r="13" spans="1:1">
      <c r="A13" t="s">
        <v>45</v>
      </c>
    </row>
    <row r="14" spans="1:1">
      <c r="A14" t="s">
        <v>46</v>
      </c>
    </row>
    <row r="15" spans="1:1">
      <c r="A15" t="s">
        <v>47</v>
      </c>
    </row>
    <row r="16" spans="1:1">
      <c r="A16" t="s">
        <v>48</v>
      </c>
    </row>
    <row r="17" spans="1:1">
      <c r="A17" t="s">
        <v>105</v>
      </c>
    </row>
    <row r="18" spans="1:1">
      <c r="A18" t="s">
        <v>27</v>
      </c>
    </row>
    <row r="19" spans="1:1">
      <c r="A19" t="s">
        <v>49</v>
      </c>
    </row>
    <row r="20" spans="1:1">
      <c r="A20" t="s">
        <v>106</v>
      </c>
    </row>
    <row r="21" spans="1:1">
      <c r="A21" t="s">
        <v>50</v>
      </c>
    </row>
    <row r="22" spans="1:1">
      <c r="A22" t="s">
        <v>51</v>
      </c>
    </row>
    <row r="23" spans="1:1">
      <c r="A23" t="s">
        <v>52</v>
      </c>
    </row>
    <row r="24" spans="1:1">
      <c r="A24" t="s">
        <v>53</v>
      </c>
    </row>
    <row r="25" spans="1:1">
      <c r="A25" t="s">
        <v>54</v>
      </c>
    </row>
    <row r="26" spans="1:1">
      <c r="A26" t="s">
        <v>55</v>
      </c>
    </row>
    <row r="27" spans="1:1">
      <c r="A27" t="s">
        <v>56</v>
      </c>
    </row>
    <row r="28" spans="1:1">
      <c r="A28" t="s">
        <v>57</v>
      </c>
    </row>
    <row r="29" spans="1:1">
      <c r="A29" t="s">
        <v>58</v>
      </c>
    </row>
    <row r="30" spans="1:1">
      <c r="A30" t="s">
        <v>59</v>
      </c>
    </row>
    <row r="31" spans="1:1">
      <c r="A31" t="s">
        <v>60</v>
      </c>
    </row>
    <row r="32" spans="1:1">
      <c r="A32" t="s">
        <v>107</v>
      </c>
    </row>
    <row r="33" spans="1:1">
      <c r="A33" t="s">
        <v>61</v>
      </c>
    </row>
    <row r="34" spans="1:1">
      <c r="A34" t="s">
        <v>62</v>
      </c>
    </row>
    <row r="35" spans="1:1">
      <c r="A35" t="s">
        <v>63</v>
      </c>
    </row>
    <row r="36" spans="1:1">
      <c r="A36" t="s">
        <v>64</v>
      </c>
    </row>
    <row r="37" spans="1:1">
      <c r="A37" t="s">
        <v>65</v>
      </c>
    </row>
    <row r="38" spans="1:1">
      <c r="A38" t="s">
        <v>66</v>
      </c>
    </row>
    <row r="39" spans="1:1">
      <c r="A39" t="s">
        <v>67</v>
      </c>
    </row>
    <row r="40" spans="1:1">
      <c r="A40" t="s">
        <v>68</v>
      </c>
    </row>
    <row r="41" spans="1:1">
      <c r="A41" t="s">
        <v>69</v>
      </c>
    </row>
    <row r="42" spans="1:1">
      <c r="A42" t="s">
        <v>70</v>
      </c>
    </row>
    <row r="43" spans="1:1">
      <c r="A43" t="s">
        <v>22</v>
      </c>
    </row>
    <row r="44" spans="1:1">
      <c r="A44" t="s">
        <v>71</v>
      </c>
    </row>
    <row r="45" spans="1:1">
      <c r="A45" t="s">
        <v>72</v>
      </c>
    </row>
    <row r="46" spans="1:1">
      <c r="A46" t="s">
        <v>73</v>
      </c>
    </row>
    <row r="47" spans="1:1">
      <c r="A47" t="s">
        <v>74</v>
      </c>
    </row>
    <row r="48" spans="1:1">
      <c r="A48" t="s">
        <v>75</v>
      </c>
    </row>
    <row r="49" spans="1:1">
      <c r="A49" t="s">
        <v>76</v>
      </c>
    </row>
    <row r="50" spans="1:1">
      <c r="A50" t="s">
        <v>77</v>
      </c>
    </row>
    <row r="51" spans="1:1">
      <c r="A51" t="s">
        <v>78</v>
      </c>
    </row>
    <row r="52" spans="1:1">
      <c r="A52" t="s">
        <v>79</v>
      </c>
    </row>
    <row r="53" spans="1:1">
      <c r="A53" t="s">
        <v>80</v>
      </c>
    </row>
    <row r="54" spans="1:1">
      <c r="A54" t="s">
        <v>108</v>
      </c>
    </row>
    <row r="55" spans="1:1">
      <c r="A55" t="s">
        <v>81</v>
      </c>
    </row>
    <row r="56" spans="1:1">
      <c r="A56" t="s">
        <v>82</v>
      </c>
    </row>
    <row r="57" spans="1:1">
      <c r="A57" t="s">
        <v>83</v>
      </c>
    </row>
    <row r="58" spans="1:1">
      <c r="A58" t="s">
        <v>84</v>
      </c>
    </row>
    <row r="59" spans="1:1">
      <c r="A59" t="s">
        <v>85</v>
      </c>
    </row>
    <row r="60" spans="1:1">
      <c r="A60" t="s">
        <v>86</v>
      </c>
    </row>
    <row r="61" spans="1:1">
      <c r="A61" t="s">
        <v>87</v>
      </c>
    </row>
    <row r="62" spans="1:1">
      <c r="A62" t="s">
        <v>88</v>
      </c>
    </row>
    <row r="63" spans="1:1">
      <c r="A63" t="s">
        <v>89</v>
      </c>
    </row>
    <row r="64" spans="1:1">
      <c r="A64" t="s">
        <v>90</v>
      </c>
    </row>
    <row r="65" spans="1:1">
      <c r="A65" t="s">
        <v>91</v>
      </c>
    </row>
    <row r="66" spans="1:1">
      <c r="A66" t="s">
        <v>92</v>
      </c>
    </row>
    <row r="67" spans="1:1">
      <c r="A67" t="s">
        <v>93</v>
      </c>
    </row>
    <row r="68" spans="1:1">
      <c r="A68" t="s">
        <v>94</v>
      </c>
    </row>
    <row r="69" spans="1:1">
      <c r="A69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Start</vt:lpstr>
      <vt:lpstr>{PL}PickLst</vt:lpstr>
      <vt:lpstr>CubeNavTracker</vt:lpstr>
      <vt:lpstr>CubeUsrTracker</vt:lpstr>
      <vt:lpstr>LastPageID</vt:lpstr>
      <vt:lpstr>ListFilter</vt:lpstr>
      <vt:lpstr>MenuS</vt:lpstr>
      <vt:lpstr>MenuW</vt:lpstr>
      <vt:lpstr>pCube1</vt:lpstr>
      <vt:lpstr>pCubeAttribute</vt:lpstr>
      <vt:lpstr>pDimension</vt:lpstr>
      <vt:lpstr>pGrp</vt:lpstr>
      <vt:lpstr>pServer</vt:lpstr>
      <vt:lpstr>ReportAppID</vt:lpstr>
      <vt:lpstr>ReportAppMenu</vt:lpstr>
      <vt:lpstr>Start!TM1RPTDATARNG0</vt:lpstr>
      <vt:lpstr>Start!TM1RPTDATARNG1</vt:lpstr>
      <vt:lpstr>Start!TM1RPTFMTIDCOL</vt:lpstr>
      <vt:lpstr>Start!TM1RPTFMTRNG</vt:lpstr>
      <vt:lpstr>UserID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category>Applications\Apliqode\1 Security\2 Element Security\Maintain Dimension Element Security</category>
  <dcterms:created xsi:type="dcterms:W3CDTF">2015-05-05T06:52:57Z</dcterms:created>
  <dc:creator>swiltshire.local</dc:creator>
  <lastModifiedBy>swiltshire</lastModifiedBy>
  <dcterms:modified xsi:type="dcterms:W3CDTF">2018-03-13T21:06:03Z</dcterms:modified>
</coreProperties>
</file>