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3.xml" ContentType="application/vnd.ms-office.activeX+xml"/>
  <Override PartName="/xl/drawings/drawing2.xml" ContentType="application/vnd.openxmlformats-officedocument.drawing+xml"/>
  <Override PartName="/xl/activeX/activeX4.xml" ContentType="application/vnd.ms-office.activeX+xml"/>
  <Override PartName="/xl/activeX/activeX2.bin" ContentType="application/vnd.ms-office.activeX"/>
  <Override PartName="/xl/activeX/activeX5.xml" ContentType="application/vnd.ms-office.activeX+xml"/>
  <Override PartName="/xl/activeX/activeX3.bin" ContentType="application/vnd.ms-office.activeX"/>
  <Override PartName="/xl/activeX/activeX6.xml" ContentType="application/vnd.ms-office.activeX+xml"/>
  <Override PartName="/xl/activeX/activeX4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12" yWindow="2808" windowWidth="24240" windowHeight="11952" tabRatio="547" firstSheet="1" activeTab="1"/>
  </bookViews>
  <sheets>
    <sheet name="Cognos_Office_Connection_Cache" sheetId="9" state="veryHidden" r:id="rId1"/>
    <sheet name="Start" sheetId="1" r:id="rId2"/>
    <sheet name="RunTI" sheetId="2" r:id="rId3"/>
    <sheet name="{PL}PickLst" sheetId="8" state="hidden" r:id="rId4"/>
  </sheets>
  <definedNames>
    <definedName name="CubeNavTracker">Start!$C$10</definedName>
    <definedName name="CubeUsrTracker">Start!$C$7</definedName>
    <definedName name="ID" localSheetId="3" hidden="1">"d2e8fac8-bedc-4799-baff-18f338eca313"</definedName>
    <definedName name="ID" localSheetId="0" hidden="1">"19c45e59-4bc6-4d6b-a58e-d96df1bd13c0"</definedName>
    <definedName name="ID" localSheetId="2" hidden="1">"19b5942e-ed87-466e-9c91-33bbdaf2260c"</definedName>
    <definedName name="ID" localSheetId="1" hidden="1">"1ecd292c-f369-4a20-850f-c72c0de4fa57"</definedName>
    <definedName name="LastPageID">Start!$G$7</definedName>
    <definedName name="ListChoice">Start!$A$19:$A$20</definedName>
    <definedName name="MenuS">Start!$C$12</definedName>
    <definedName name="MenuW">Start!$C$11</definedName>
    <definedName name="pCube1">Start!$C$13</definedName>
    <definedName name="pCube2">Start!$C$14</definedName>
    <definedName name="pCubePickList">Start!$C$15</definedName>
    <definedName name="pDelim1">RunTI!$B$13</definedName>
    <definedName name="pDelim2">RunTI!$B$14</definedName>
    <definedName name="pDimension">Start!$K$27</definedName>
    <definedName name="pFilterProcSsubUpdate">RunTI!$B$10</definedName>
    <definedName name="pList">#REF!</definedName>
    <definedName name="pMDXRow">Start!$J$13</definedName>
    <definedName name="pProcSsubUpdate">RunTI!$B$7</definedName>
    <definedName name="pProcUFsubUpdate">RunTI!$B$8</definedName>
    <definedName name="pProcUHsubUpdate">RunTI!$B$9</definedName>
    <definedName name="pServer">Start!$C$6</definedName>
    <definedName name="pVersion">RunTI!$O$11</definedName>
    <definedName name="ReportAppID">Start!$C$8</definedName>
    <definedName name="ReportAppMenu">Start!$C$9</definedName>
    <definedName name="TM1REBUILDOPTION">0</definedName>
    <definedName name="TM1RPTDATARNG1" localSheetId="1">Start!$37:$37</definedName>
    <definedName name="TM1RPTFMTIDCOL" localSheetId="1">Start!$H$1:$H$8</definedName>
    <definedName name="TM1RPTFMTRNG" localSheetId="1">Start!$J$1:$P$8</definedName>
    <definedName name="UserID">Start!$C$5</definedName>
  </definedNames>
  <calcPr calcId="145621" calcMode="manual" calcCompleted="0" calcOnSave="0" concurrentCalc="0"/>
</workbook>
</file>

<file path=xl/calcChain.xml><?xml version="1.0" encoding="utf-8"?>
<calcChain xmlns="http://schemas.openxmlformats.org/spreadsheetml/2006/main">
  <c r="C2" i="1" l="1"/>
  <c r="C6" i="1"/>
  <c r="D34" i="1"/>
  <c r="J12" i="1"/>
  <c r="K27" i="1"/>
  <c r="C5" i="1"/>
  <c r="K28" i="1"/>
  <c r="K29" i="1"/>
  <c r="P16" i="1"/>
  <c r="P36" i="1"/>
  <c r="O16" i="1"/>
  <c r="O36" i="1"/>
  <c r="N16" i="1"/>
  <c r="N36" i="1"/>
  <c r="M16" i="1"/>
  <c r="M36" i="1"/>
  <c r="L16" i="1"/>
  <c r="L36" i="1"/>
  <c r="K16" i="1"/>
  <c r="K36" i="1"/>
  <c r="J18" i="1"/>
  <c r="J31" i="1"/>
  <c r="J16" i="1"/>
  <c r="K18" i="1"/>
  <c r="D27" i="1"/>
  <c r="K31" i="1"/>
  <c r="K32" i="1"/>
  <c r="J32" i="1"/>
  <c r="B12" i="2"/>
  <c r="B10" i="2"/>
  <c r="F19" i="1"/>
  <c r="J13" i="1"/>
  <c r="J37" i="1"/>
  <c r="K37" i="1"/>
  <c r="C3" i="1"/>
  <c r="C4" i="1"/>
  <c r="P18" i="1"/>
  <c r="O18" i="1"/>
  <c r="O31" i="1"/>
  <c r="O32" i="1"/>
  <c r="N18" i="1"/>
  <c r="N31" i="1"/>
  <c r="N32" i="1"/>
  <c r="L18" i="1"/>
  <c r="M18" i="1"/>
  <c r="M31" i="1"/>
  <c r="M32" i="1"/>
  <c r="L31" i="1"/>
  <c r="L32" i="1"/>
  <c r="P37" i="1"/>
  <c r="O37" i="1"/>
  <c r="N37" i="1"/>
  <c r="M37" i="1"/>
  <c r="L37" i="1"/>
  <c r="G3" i="1"/>
  <c r="G9" i="1"/>
  <c r="G7" i="1"/>
  <c r="G5" i="1"/>
  <c r="E2" i="1"/>
  <c r="E4" i="1"/>
  <c r="E6" i="1"/>
  <c r="E8" i="1"/>
  <c r="E10" i="1"/>
  <c r="H37" i="1"/>
</calcChain>
</file>

<file path=xl/sharedStrings.xml><?xml version="1.0" encoding="utf-8"?>
<sst xmlns="http://schemas.openxmlformats.org/spreadsheetml/2006/main" count="105" uniqueCount="91">
  <si>
    <t>D</t>
  </si>
  <si>
    <t>N</t>
  </si>
  <si>
    <t>[Begin Format Range]</t>
  </si>
  <si>
    <t>[End Format Range]</t>
  </si>
  <si>
    <t>Home</t>
  </si>
  <si>
    <t>Dimension</t>
  </si>
  <si>
    <t>Zero suppress</t>
  </si>
  <si>
    <t>Yes</t>
  </si>
  <si>
    <t>No</t>
  </si>
  <si>
    <t>Server</t>
  </si>
  <si>
    <t>=TM1User(Server)</t>
  </si>
  <si>
    <t>Dev</t>
  </si>
  <si>
    <t>Uat</t>
  </si>
  <si>
    <t>Prod</t>
  </si>
  <si>
    <t>User</t>
  </si>
  <si>
    <t>Instance</t>
  </si>
  <si>
    <t>CubeUsrTracker</t>
  </si>
  <si>
    <t>ReportAppID</t>
  </si>
  <si>
    <t>ReportAppMenu</t>
  </si>
  <si>
    <t>CubeNavTracker</t>
  </si>
  <si>
    <t>Menu Workbook</t>
  </si>
  <si>
    <t>Menu Sheet</t>
  </si>
  <si>
    <t>Start</t>
  </si>
  <si>
    <t>Cube1</t>
  </si>
  <si>
    <t>Application Activity Log</t>
  </si>
  <si>
    <t>Year</t>
  </si>
  <si>
    <t>Day</t>
  </si>
  <si>
    <t>Time</t>
  </si>
  <si>
    <t>Activity Count</t>
  </si>
  <si>
    <t>Activity Count Update</t>
  </si>
  <si>
    <t>Application Activity Back</t>
  </si>
  <si>
    <t>Entry Name</t>
  </si>
  <si>
    <t>Current WebPage</t>
  </si>
  <si>
    <t>Send</t>
  </si>
  <si>
    <t>Last WebPage</t>
  </si>
  <si>
    <t>VIEW</t>
  </si>
  <si>
    <t>Dimensions</t>
  </si>
  <si>
    <t>Subset</t>
  </si>
  <si>
    <t>Default value</t>
  </si>
  <si>
    <t>Selected value</t>
  </si>
  <si>
    <t>All N Elements</t>
  </si>
  <si>
    <t>ListChoice</t>
  </si>
  <si>
    <t>Choice mapping</t>
  </si>
  <si>
    <t>Run TI</t>
  </si>
  <si>
    <t>Static Subsets And UDC Workbench</t>
  </si>
  <si>
    <t>Process: Update Static Subsets</t>
  </si>
  <si>
    <t>Process: Update Flat User Defined Consolidations</t>
  </si>
  <si>
    <t>Process: Update Hierarchical User Defined Consolidations</t>
  </si>
  <si>
    <t>Node Type</t>
  </si>
  <si>
    <t>CubePickList</t>
  </si>
  <si>
    <t>Flat Consolidation</t>
  </si>
  <si>
    <t>Hier Consolidation</t>
  </si>
  <si>
    <t>Static Subset</t>
  </si>
  <si>
    <t>Default N Selection</t>
  </si>
  <si>
    <t>Node Index</t>
  </si>
  <si>
    <t>Start at Item</t>
  </si>
  <si>
    <t>Page Size</t>
  </si>
  <si>
    <t xml:space="preserve">  &lt;&lt; Select "No" to define new items</t>
  </si>
  <si>
    <t>Cube2</t>
  </si>
  <si>
    <t>Total Items</t>
  </si>
  <si>
    <t>Subset Init</t>
  </si>
  <si>
    <t>Consolidation Init</t>
  </si>
  <si>
    <t>Static Subsets And User Defined Consolidations Workbench</t>
  </si>
  <si>
    <t>Apliqode_Dev</t>
  </si>
  <si>
    <t>Apliqode_Test</t>
  </si>
  <si>
    <t>Apliqode</t>
  </si>
  <si>
    <t>}APQ Application Activity Log</t>
  </si>
  <si>
    <t>}APQ Application Activity Back</t>
  </si>
  <si>
    <t>}APQ Dimension Static Subsets And UDC</t>
  </si>
  <si>
    <t>}APQ Item Index</t>
  </si>
  <si>
    <t>}APQ Picklist Dimension</t>
  </si>
  <si>
    <t>}APQ Dimension Static Subsets And UDC Measure</t>
  </si>
  <si>
    <t>}APQ Dimensions</t>
  </si>
  <si>
    <t>}APQ Dimension Node Type</t>
  </si>
  <si>
    <t>}APQ Dimension Use Index</t>
  </si>
  <si>
    <t>}APQ.Dim.Sub.StaticSubsets.Update</t>
  </si>
  <si>
    <t>}APQ.Dim.UDC.Flat.Update</t>
  </si>
  <si>
    <t>}APQ.Dim.UDC.Hier.Update</t>
  </si>
  <si>
    <t>Filter</t>
  </si>
  <si>
    <t>ProcessName 1</t>
  </si>
  <si>
    <t>ProcessName 2</t>
  </si>
  <si>
    <t>ProcessName 3</t>
  </si>
  <si>
    <t>pDoProcessLogging</t>
  </si>
  <si>
    <t>pDim</t>
  </si>
  <si>
    <t>pDelim1</t>
  </si>
  <si>
    <t>:</t>
  </si>
  <si>
    <t>pDelim2</t>
  </si>
  <si>
    <t>&amp;</t>
  </si>
  <si>
    <t>Apliqode\2 Housekeeping\Semi Dynamic Subset Maintenance.blob</t>
  </si>
  <si>
    <t>Apliqode\2 Housekeeping\Semi Dynamic Subset Maintenance</t>
  </si>
  <si>
    <t>01 Menu\APQ 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</si>
</sst>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_);[Red]\(#,##0\);&quot;-&quot;_)"/>
    <numFmt numFmtId="165" formatCode="#,##0_);\(#,##0\);&quot;-&quot;_)"/>
    <numFmt numFmtId="166" formatCode="_(* #,##0_);_(* \(#,##0\);_(* &quot;-&quot;??_);_(@_)"/>
  </numFmts>
  <fonts count="29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9"/>
      <name val="Calibri"/>
      <family val="2"/>
    </font>
    <font>
      <sz val="10"/>
      <color indexed="8"/>
      <name val="Calibri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wissReSans"/>
      <family val="2"/>
    </font>
    <font>
      <b/>
      <sz val="11"/>
      <color rgb="FF00B0F0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0"/>
      <name val="Arial"/>
      <family val="2"/>
    </font>
    <font>
      <b/>
      <sz val="11"/>
      <color theme="0"/>
      <name val="Calibri"/>
      <family val="2"/>
    </font>
    <font>
      <b/>
      <sz val="11"/>
      <color theme="4" tint="-0.499984740745262"/>
      <name val="Calibri"/>
      <family val="2"/>
    </font>
    <font>
      <sz val="11"/>
      <color rgb="FF00B0F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  <font>
      <b/>
      <sz val="10.5"/>
      <color theme="5" tint="0.39994506668294322"/>
      <name val="Calibri"/>
      <family val="2"/>
    </font>
    <font>
      <b/>
      <sz val="10.5"/>
      <color rgb="FF336577"/>
      <name val="Calibri"/>
      <family val="2"/>
    </font>
    <font>
      <b/>
      <sz val="10.5"/>
      <color theme="6" tint="-0.24994659260841701"/>
      <name val="Calibri"/>
      <family val="2"/>
    </font>
    <font>
      <b/>
      <sz val="10.5"/>
      <color theme="3" tint="0.39994506668294322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6F9F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theme="0"/>
      </right>
      <top style="thin">
        <color indexed="23"/>
      </top>
      <bottom style="thin">
        <color indexed="23"/>
      </bottom>
      <diagonal/>
    </border>
    <border>
      <left style="thin">
        <color theme="0"/>
      </left>
      <right/>
      <top style="thin">
        <color indexed="23"/>
      </top>
      <bottom style="thin">
        <color indexed="23"/>
      </bottom>
      <diagonal/>
    </border>
    <border>
      <left/>
      <right style="thin">
        <color theme="0"/>
      </right>
      <top/>
      <bottom style="medium">
        <color rgb="FF0070C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rgb="FF0070C0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62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6" fillId="0" borderId="0"/>
    <xf numFmtId="0" fontId="12" fillId="0" borderId="0"/>
    <xf numFmtId="0" fontId="20" fillId="0" borderId="17" applyNumberFormat="0" applyFill="0" applyProtection="0">
      <alignment horizontal="center" vertical="center"/>
    </xf>
    <xf numFmtId="3" fontId="21" fillId="0" borderId="18" applyAlignment="0" applyProtection="0"/>
    <xf numFmtId="3" fontId="21" fillId="0" borderId="18" applyAlignment="0" applyProtection="0"/>
    <xf numFmtId="3" fontId="21" fillId="0" borderId="18" applyAlignment="0" applyProtection="0"/>
    <xf numFmtId="3" fontId="21" fillId="0" borderId="18" applyAlignment="0" applyProtection="0"/>
    <xf numFmtId="3" fontId="21" fillId="0" borderId="18" applyAlignment="0" applyProtection="0"/>
    <xf numFmtId="3" fontId="21" fillId="0" borderId="18" applyAlignment="0" applyProtection="0"/>
    <xf numFmtId="3" fontId="21" fillId="0" borderId="18" applyAlignment="0" applyProtection="0"/>
    <xf numFmtId="3" fontId="21" fillId="0" borderId="18" applyAlignment="0" applyProtection="0"/>
    <xf numFmtId="3" fontId="20" fillId="0" borderId="17" applyAlignment="0" applyProtection="0"/>
    <xf numFmtId="0" fontId="20" fillId="0" borderId="19" applyNumberFormat="0" applyAlignment="0" applyProtection="0"/>
    <xf numFmtId="3" fontId="20" fillId="0" borderId="17" applyAlignment="0" applyProtection="0"/>
    <xf numFmtId="0" fontId="20" fillId="0" borderId="17" applyNumberFormat="0" applyAlignment="0" applyProtection="0"/>
    <xf numFmtId="0" fontId="20" fillId="0" borderId="19" applyNumberFormat="0" applyAlignment="0" applyProtection="0"/>
    <xf numFmtId="0" fontId="20" fillId="0" borderId="17" applyNumberFormat="0" applyAlignment="0" applyProtection="0"/>
    <xf numFmtId="0" fontId="20" fillId="0" borderId="17" applyNumberFormat="0" applyAlignment="0" applyProtection="0"/>
    <xf numFmtId="0" fontId="20" fillId="0" borderId="17" applyNumberFormat="0" applyFill="0" applyAlignment="0" applyProtection="0"/>
    <xf numFmtId="3" fontId="21" fillId="0" borderId="0" applyFill="0" applyBorder="0" applyAlignment="0" applyProtection="0"/>
    <xf numFmtId="3" fontId="21" fillId="0" borderId="0" applyFill="0" applyAlignment="0" applyProtection="0"/>
    <xf numFmtId="3" fontId="21" fillId="0" borderId="0" applyFill="0" applyAlignment="0" applyProtection="0"/>
    <xf numFmtId="3" fontId="21" fillId="0" borderId="0" applyFill="0" applyAlignment="0" applyProtection="0"/>
    <xf numFmtId="3" fontId="21" fillId="0" borderId="0" applyFill="0" applyAlignment="0" applyProtection="0"/>
    <xf numFmtId="3" fontId="21" fillId="0" borderId="18" applyFill="0" applyAlignment="0" applyProtection="0"/>
    <xf numFmtId="3" fontId="21" fillId="0" borderId="18" applyFill="0" applyAlignment="0" applyProtection="0"/>
    <xf numFmtId="3" fontId="21" fillId="0" borderId="18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166" fontId="22" fillId="0" borderId="20">
      <alignment horizontal="center" vertical="center"/>
    </xf>
    <xf numFmtId="0" fontId="21" fillId="0" borderId="18">
      <alignment horizontal="right" vertical="center"/>
    </xf>
    <xf numFmtId="3" fontId="21" fillId="11" borderId="18">
      <alignment horizontal="center" vertical="center"/>
    </xf>
    <xf numFmtId="0" fontId="21" fillId="11" borderId="18">
      <alignment horizontal="right" vertical="center"/>
    </xf>
    <xf numFmtId="0" fontId="20" fillId="0" borderId="19">
      <alignment horizontal="left" vertical="center"/>
    </xf>
    <xf numFmtId="0" fontId="20" fillId="0" borderId="17">
      <alignment horizontal="center" vertical="center"/>
    </xf>
    <xf numFmtId="0" fontId="22" fillId="0" borderId="21">
      <alignment horizontal="center" vertical="center"/>
    </xf>
    <xf numFmtId="0" fontId="21" fillId="12" borderId="18"/>
    <xf numFmtId="3" fontId="23" fillId="0" borderId="18"/>
    <xf numFmtId="3" fontId="24" fillId="0" borderId="18"/>
    <xf numFmtId="0" fontId="20" fillId="0" borderId="17">
      <alignment horizontal="left" vertical="top"/>
    </xf>
    <xf numFmtId="0" fontId="25" fillId="0" borderId="18"/>
    <xf numFmtId="0" fontId="20" fillId="0" borderId="17">
      <alignment horizontal="left" vertical="center"/>
    </xf>
    <xf numFmtId="0" fontId="21" fillId="11" borderId="22"/>
    <xf numFmtId="3" fontId="21" fillId="0" borderId="18">
      <alignment horizontal="right" vertical="center"/>
    </xf>
    <xf numFmtId="0" fontId="20" fillId="0" borderId="17">
      <alignment horizontal="right" vertical="center"/>
    </xf>
    <xf numFmtId="0" fontId="21" fillId="0" borderId="21">
      <alignment horizontal="center" vertical="center"/>
    </xf>
    <xf numFmtId="3" fontId="21" fillId="0" borderId="18"/>
    <xf numFmtId="3" fontId="21" fillId="0" borderId="18"/>
    <xf numFmtId="0" fontId="21" fillId="0" borderId="21">
      <alignment horizontal="center" vertical="center" wrapText="1"/>
    </xf>
    <xf numFmtId="0" fontId="26" fillId="0" borderId="21">
      <alignment horizontal="left" vertical="center" indent="1"/>
    </xf>
    <xf numFmtId="0" fontId="27" fillId="0" borderId="18"/>
    <xf numFmtId="0" fontId="20" fillId="0" borderId="19">
      <alignment horizontal="left" vertical="center"/>
    </xf>
    <xf numFmtId="3" fontId="21" fillId="0" borderId="18">
      <alignment horizontal="center" vertical="center"/>
    </xf>
    <xf numFmtId="0" fontId="20" fillId="0" borderId="17">
      <alignment horizontal="center" vertical="center"/>
    </xf>
    <xf numFmtId="0" fontId="20" fillId="0" borderId="17">
      <alignment horizontal="center" vertical="center"/>
    </xf>
    <xf numFmtId="0" fontId="20" fillId="0" borderId="19">
      <alignment horizontal="left" vertical="center"/>
    </xf>
    <xf numFmtId="0" fontId="20" fillId="0" borderId="19">
      <alignment horizontal="left" vertical="center"/>
    </xf>
    <xf numFmtId="0" fontId="28" fillId="0" borderId="18"/>
  </cellStyleXfs>
  <cellXfs count="70">
    <xf numFmtId="0" fontId="0" fillId="0" borderId="0" xfId="0"/>
    <xf numFmtId="0" fontId="0" fillId="0" borderId="0" xfId="0" applyFill="1" applyBorder="1" applyAlignment="1"/>
    <xf numFmtId="164" fontId="8" fillId="3" borderId="4" xfId="4" applyNumberFormat="1" applyFont="1" applyFill="1" applyBorder="1" applyAlignment="1">
      <alignment vertical="center"/>
    </xf>
    <xf numFmtId="164" fontId="8" fillId="4" borderId="4" xfId="4" applyNumberFormat="1" applyFont="1" applyFill="1" applyBorder="1" applyAlignment="1">
      <alignment vertical="center"/>
    </xf>
    <xf numFmtId="164" fontId="8" fillId="5" borderId="4" xfId="4" applyNumberFormat="1" applyFont="1" applyFill="1" applyBorder="1" applyAlignment="1">
      <alignment vertical="center"/>
    </xf>
    <xf numFmtId="164" fontId="9" fillId="6" borderId="4" xfId="4" applyNumberFormat="1" applyFont="1" applyFill="1" applyBorder="1" applyAlignment="1" applyProtection="1">
      <alignment vertical="center"/>
    </xf>
    <xf numFmtId="165" fontId="7" fillId="7" borderId="4" xfId="4" applyNumberFormat="1" applyFont="1" applyFill="1" applyBorder="1" applyAlignment="1">
      <alignment vertical="center"/>
    </xf>
    <xf numFmtId="165" fontId="8" fillId="3" borderId="4" xfId="4" applyNumberFormat="1" applyFont="1" applyFill="1" applyBorder="1" applyAlignment="1">
      <alignment vertical="center"/>
    </xf>
    <xf numFmtId="165" fontId="8" fillId="4" borderId="4" xfId="4" applyNumberFormat="1" applyFont="1" applyFill="1" applyBorder="1" applyAlignment="1">
      <alignment vertical="center"/>
    </xf>
    <xf numFmtId="165" fontId="8" fillId="5" borderId="4" xfId="4" applyNumberFormat="1" applyFont="1" applyFill="1" applyBorder="1" applyAlignment="1">
      <alignment vertical="center"/>
    </xf>
    <xf numFmtId="165" fontId="9" fillId="6" borderId="5" xfId="4" applyNumberFormat="1" applyFont="1" applyFill="1" applyBorder="1" applyAlignment="1" applyProtection="1">
      <alignment vertical="center"/>
    </xf>
    <xf numFmtId="0" fontId="10" fillId="4" borderId="6" xfId="4" applyFont="1" applyFill="1" applyBorder="1" applyAlignment="1" applyProtection="1">
      <alignment horizontal="center" vertical="center" wrapText="1"/>
    </xf>
    <xf numFmtId="49" fontId="9" fillId="6" borderId="4" xfId="4" applyNumberFormat="1" applyFont="1" applyFill="1" applyBorder="1" applyAlignment="1" applyProtection="1">
      <alignment vertical="center"/>
    </xf>
    <xf numFmtId="0" fontId="2" fillId="0" borderId="2" xfId="2"/>
    <xf numFmtId="0" fontId="4" fillId="0" borderId="0" xfId="0" applyFont="1" applyFill="1" applyBorder="1" applyAlignment="1"/>
    <xf numFmtId="0" fontId="2" fillId="0" borderId="2" xfId="2" applyFill="1" applyAlignment="1"/>
    <xf numFmtId="0" fontId="3" fillId="0" borderId="3" xfId="3"/>
    <xf numFmtId="0" fontId="0" fillId="8" borderId="0" xfId="0" applyFill="1" applyBorder="1" applyAlignment="1"/>
    <xf numFmtId="0" fontId="5" fillId="9" borderId="7" xfId="0" applyFont="1" applyFill="1" applyBorder="1" applyAlignment="1"/>
    <xf numFmtId="0" fontId="0" fillId="9" borderId="8" xfId="0" quotePrefix="1" applyFill="1" applyBorder="1" applyAlignment="1"/>
    <xf numFmtId="0" fontId="0" fillId="9" borderId="8" xfId="0" applyFill="1" applyBorder="1" applyAlignment="1">
      <alignment horizontal="right" indent="1"/>
    </xf>
    <xf numFmtId="0" fontId="0" fillId="9" borderId="8" xfId="0" applyFill="1" applyBorder="1" applyAlignment="1">
      <alignment horizontal="left" indent="1"/>
    </xf>
    <xf numFmtId="0" fontId="0" fillId="9" borderId="8" xfId="0" applyFill="1" applyBorder="1" applyAlignment="1"/>
    <xf numFmtId="0" fontId="5" fillId="9" borderId="8" xfId="0" applyFont="1" applyFill="1" applyBorder="1" applyAlignment="1"/>
    <xf numFmtId="0" fontId="0" fillId="9" borderId="8" xfId="0" applyFill="1" applyBorder="1" applyAlignment="1">
      <alignment horizontal="left"/>
    </xf>
    <xf numFmtId="0" fontId="5" fillId="9" borderId="9" xfId="0" applyFont="1" applyFill="1" applyBorder="1" applyAlignment="1"/>
    <xf numFmtId="0" fontId="5" fillId="8" borderId="11" xfId="5" applyFont="1" applyFill="1" applyBorder="1" applyAlignment="1">
      <alignment horizontal="center"/>
    </xf>
    <xf numFmtId="0" fontId="11" fillId="8" borderId="12" xfId="5" applyFont="1" applyFill="1" applyBorder="1" applyAlignment="1">
      <alignment horizontal="center"/>
    </xf>
    <xf numFmtId="0" fontId="5" fillId="8" borderId="12" xfId="5" applyFont="1" applyFill="1" applyBorder="1" applyAlignment="1">
      <alignment horizontal="center"/>
    </xf>
    <xf numFmtId="0" fontId="11" fillId="8" borderId="14" xfId="5" applyFont="1" applyFill="1" applyBorder="1" applyAlignment="1">
      <alignment horizontal="center"/>
    </xf>
    <xf numFmtId="0" fontId="11" fillId="8" borderId="10" xfId="5" applyFont="1" applyFill="1" applyBorder="1" applyAlignment="1">
      <alignment horizontal="center"/>
    </xf>
    <xf numFmtId="0" fontId="5" fillId="8" borderId="9" xfId="5" applyFont="1" applyFill="1" applyBorder="1" applyAlignment="1">
      <alignment horizontal="center"/>
    </xf>
    <xf numFmtId="0" fontId="11" fillId="8" borderId="9" xfId="5" applyFont="1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5" fillId="8" borderId="0" xfId="0" applyFont="1" applyFill="1" applyBorder="1" applyAlignment="1">
      <alignment horizontal="right"/>
    </xf>
    <xf numFmtId="0" fontId="14" fillId="8" borderId="0" xfId="0" applyFont="1" applyFill="1" applyBorder="1" applyAlignment="1">
      <alignment horizontal="right"/>
    </xf>
    <xf numFmtId="0" fontId="5" fillId="8" borderId="0" xfId="0" applyFont="1" applyFill="1" applyBorder="1" applyAlignment="1">
      <alignment horizontal="center"/>
    </xf>
    <xf numFmtId="0" fontId="5" fillId="8" borderId="0" xfId="0" applyFont="1" applyFill="1" applyBorder="1" applyAlignment="1"/>
    <xf numFmtId="0" fontId="14" fillId="4" borderId="15" xfId="4" applyFont="1" applyFill="1" applyBorder="1" applyAlignment="1" applyProtection="1">
      <alignment horizontal="right" vertical="center" indent="1"/>
    </xf>
    <xf numFmtId="0" fontId="4" fillId="8" borderId="0" xfId="0" applyFont="1" applyFill="1" applyBorder="1" applyAlignment="1"/>
    <xf numFmtId="0" fontId="4" fillId="8" borderId="0" xfId="0" applyFont="1" applyFill="1" applyBorder="1" applyAlignment="1">
      <alignment horizontal="center"/>
    </xf>
    <xf numFmtId="0" fontId="0" fillId="8" borderId="9" xfId="0" applyFill="1" applyBorder="1" applyAlignment="1"/>
    <xf numFmtId="0" fontId="0" fillId="8" borderId="13" xfId="0" applyFill="1" applyBorder="1" applyAlignment="1"/>
    <xf numFmtId="0" fontId="5" fillId="8" borderId="8" xfId="0" applyFont="1" applyFill="1" applyBorder="1" applyAlignment="1"/>
    <xf numFmtId="0" fontId="13" fillId="8" borderId="0" xfId="0" applyFont="1" applyFill="1" applyBorder="1" applyAlignment="1"/>
    <xf numFmtId="0" fontId="1" fillId="10" borderId="0" xfId="1" applyFill="1" applyBorder="1"/>
    <xf numFmtId="0" fontId="0" fillId="10" borderId="0" xfId="0" applyFill="1"/>
    <xf numFmtId="164" fontId="16" fillId="2" borderId="4" xfId="4" applyNumberFormat="1" applyFont="1" applyFill="1" applyBorder="1" applyAlignment="1">
      <alignment vertical="center"/>
    </xf>
    <xf numFmtId="165" fontId="17" fillId="7" borderId="4" xfId="4" applyNumberFormat="1" applyFont="1" applyFill="1" applyBorder="1" applyAlignment="1">
      <alignment vertical="center"/>
    </xf>
    <xf numFmtId="165" fontId="8" fillId="5" borderId="15" xfId="4" applyNumberFormat="1" applyFont="1" applyFill="1" applyBorder="1" applyAlignment="1">
      <alignment horizontal="left" vertical="center"/>
    </xf>
    <xf numFmtId="165" fontId="0" fillId="8" borderId="0" xfId="0" applyNumberFormat="1" applyFill="1" applyBorder="1" applyAlignment="1"/>
    <xf numFmtId="165" fontId="9" fillId="0" borderId="5" xfId="4" applyNumberFormat="1" applyFont="1" applyFill="1" applyBorder="1" applyAlignment="1" applyProtection="1">
      <alignment vertical="center"/>
    </xf>
    <xf numFmtId="0" fontId="0" fillId="0" borderId="0" xfId="0" applyFill="1" applyBorder="1" applyAlignment="1">
      <alignment horizontal="right"/>
    </xf>
    <xf numFmtId="165" fontId="7" fillId="7" borderId="4" xfId="4" applyNumberFormat="1" applyFont="1" applyFill="1" applyBorder="1" applyAlignment="1">
      <alignment horizontal="center" vertical="center"/>
    </xf>
    <xf numFmtId="165" fontId="8" fillId="3" borderId="4" xfId="4" applyNumberFormat="1" applyFont="1" applyFill="1" applyBorder="1" applyAlignment="1">
      <alignment horizontal="center" vertical="center"/>
    </xf>
    <xf numFmtId="165" fontId="8" fillId="4" borderId="4" xfId="4" applyNumberFormat="1" applyFont="1" applyFill="1" applyBorder="1" applyAlignment="1">
      <alignment horizontal="center" vertical="center"/>
    </xf>
    <xf numFmtId="165" fontId="8" fillId="5" borderId="4" xfId="4" applyNumberFormat="1" applyFont="1" applyFill="1" applyBorder="1" applyAlignment="1">
      <alignment horizontal="center" vertical="center"/>
    </xf>
    <xf numFmtId="165" fontId="9" fillId="6" borderId="5" xfId="4" applyNumberFormat="1" applyFont="1" applyFill="1" applyBorder="1" applyAlignment="1" applyProtection="1">
      <alignment horizontal="center" vertical="center"/>
    </xf>
    <xf numFmtId="165" fontId="9" fillId="0" borderId="16" xfId="4" applyNumberFormat="1" applyFont="1" applyFill="1" applyBorder="1" applyAlignment="1" applyProtection="1">
      <alignment vertical="center" wrapText="1"/>
    </xf>
    <xf numFmtId="0" fontId="0" fillId="8" borderId="0" xfId="0" applyFill="1"/>
    <xf numFmtId="0" fontId="5" fillId="8" borderId="0" xfId="0" applyFont="1" applyFill="1"/>
    <xf numFmtId="0" fontId="18" fillId="8" borderId="0" xfId="0" applyFont="1" applyFill="1"/>
    <xf numFmtId="0" fontId="19" fillId="8" borderId="0" xfId="0" applyFont="1" applyFill="1"/>
    <xf numFmtId="0" fontId="14" fillId="8" borderId="0" xfId="0" applyFont="1" applyFill="1"/>
    <xf numFmtId="0" fontId="4" fillId="8" borderId="0" xfId="0" applyFont="1" applyFill="1"/>
    <xf numFmtId="0" fontId="5" fillId="8" borderId="9" xfId="0" applyFont="1" applyFill="1" applyBorder="1" applyAlignment="1">
      <alignment horizontal="center" vertical="center" wrapText="1"/>
    </xf>
    <xf numFmtId="0" fontId="5" fillId="8" borderId="10" xfId="0" applyFont="1" applyFill="1" applyBorder="1" applyAlignment="1">
      <alignment horizontal="center" vertical="center" wrapText="1"/>
    </xf>
    <xf numFmtId="0" fontId="5" fillId="8" borderId="9" xfId="0" applyFont="1" applyFill="1" applyBorder="1" applyAlignment="1">
      <alignment horizontal="center" vertical="center" wrapText="1"/>
    </xf>
    <xf numFmtId="0" fontId="5" fillId="8" borderId="13" xfId="0" applyFont="1" applyFill="1" applyBorder="1" applyAlignment="1">
      <alignment horizontal="center" vertical="center" wrapText="1"/>
    </xf>
    <xf numFmtId="0" fontId="15" fillId="10" borderId="0" xfId="0" applyFont="1" applyFill="1" applyBorder="1" applyAlignment="1">
      <alignment horizontal="left" vertical="center" indent="1"/>
    </xf>
  </cellXfs>
  <cellStyles count="62">
    <cellStyle name="AF Column - IBM Cognos" xfId="6"/>
    <cellStyle name="AF Data - IBM Cognos" xfId="7"/>
    <cellStyle name="AF Data 0 - IBM Cognos" xfId="8"/>
    <cellStyle name="AF Data 1 - IBM Cognos" xfId="9"/>
    <cellStyle name="AF Data 2 - IBM Cognos" xfId="10"/>
    <cellStyle name="AF Data 3 - IBM Cognos" xfId="11"/>
    <cellStyle name="AF Data 4 - IBM Cognos" xfId="12"/>
    <cellStyle name="AF Data 5 - IBM Cognos" xfId="13"/>
    <cellStyle name="AF Data Leaf - IBM Cognos" xfId="14"/>
    <cellStyle name="AF Header - IBM Cognos" xfId="15"/>
    <cellStyle name="AF Header 0 - IBM Cognos" xfId="16"/>
    <cellStyle name="AF Header 1 - IBM Cognos" xfId="17"/>
    <cellStyle name="AF Header 2 - IBM Cognos" xfId="18"/>
    <cellStyle name="AF Header 3 - IBM Cognos" xfId="19"/>
    <cellStyle name="AF Header 4 - IBM Cognos" xfId="20"/>
    <cellStyle name="AF Header 5 - IBM Cognos" xfId="21"/>
    <cellStyle name="AF Header Leaf - IBM Cognos" xfId="22"/>
    <cellStyle name="AF Row - IBM Cognos" xfId="23"/>
    <cellStyle name="AF Row 0 - IBM Cognos" xfId="24"/>
    <cellStyle name="AF Row 1 - IBM Cognos" xfId="25"/>
    <cellStyle name="AF Row 2 - IBM Cognos" xfId="26"/>
    <cellStyle name="AF Row 3 - IBM Cognos" xfId="27"/>
    <cellStyle name="AF Row 4 - IBM Cognos" xfId="28"/>
    <cellStyle name="AF Row 5 - IBM Cognos" xfId="29"/>
    <cellStyle name="AF Row Leaf - IBM Cognos" xfId="30"/>
    <cellStyle name="AF Subnm - IBM Cognos" xfId="31"/>
    <cellStyle name="AF Title - IBM Cognos" xfId="32"/>
    <cellStyle name="CAFE Subnm Parameter" xfId="33"/>
    <cellStyle name="Calculated Column - IBM Cognos" xfId="34"/>
    <cellStyle name="Calculated Column Name - IBM Cognos" xfId="35"/>
    <cellStyle name="Calculated Row - IBM Cognos" xfId="36"/>
    <cellStyle name="Calculated Row Name - IBM Cognos" xfId="37"/>
    <cellStyle name="Column Name - IBM Cognos" xfId="38"/>
    <cellStyle name="Column Template - IBM Cognos" xfId="39"/>
    <cellStyle name="Differs From Base - IBM Cognos" xfId="40"/>
    <cellStyle name="Edit - IBM Cognos" xfId="41"/>
    <cellStyle name="Formula - IBM Cognos" xfId="42"/>
    <cellStyle name="Group Name - IBM Cognos" xfId="43"/>
    <cellStyle name="Heading 1" xfId="1" builtinId="16"/>
    <cellStyle name="Heading 2" xfId="2" builtinId="17"/>
    <cellStyle name="Heading 3" xfId="3" builtinId="18"/>
    <cellStyle name="Hold Values - IBM Cognos" xfId="44"/>
    <cellStyle name="List Name - IBM Cognos" xfId="45"/>
    <cellStyle name="Locked - IBM Cognos" xfId="46"/>
    <cellStyle name="Measure - IBM Cognos" xfId="47"/>
    <cellStyle name="Measure Header - IBM Cognos" xfId="48"/>
    <cellStyle name="Measure Name - IBM Cognos" xfId="49"/>
    <cellStyle name="Measure Summary - IBM Cognos" xfId="50"/>
    <cellStyle name="Measure Summary TM1 - IBM Cognos" xfId="51"/>
    <cellStyle name="Measure Template - IBM Cognos" xfId="52"/>
    <cellStyle name="More - IBM Cognos" xfId="53"/>
    <cellStyle name="Normal" xfId="0" builtinId="0"/>
    <cellStyle name="Normal 2" xfId="4"/>
    <cellStyle name="Normal 3" xfId="5"/>
    <cellStyle name="Pending Change - IBM Cognos" xfId="54"/>
    <cellStyle name="Row Name - IBM Cognos" xfId="55"/>
    <cellStyle name="Row Template - IBM Cognos" xfId="56"/>
    <cellStyle name="Summary Column Name - IBM Cognos" xfId="57"/>
    <cellStyle name="Summary Column Name TM1 - IBM Cognos" xfId="58"/>
    <cellStyle name="Summary Row Name - IBM Cognos" xfId="59"/>
    <cellStyle name="Summary Row Name TM1 - IBM Cognos" xfId="60"/>
    <cellStyle name="Unsaved Change - IBM Cognos" xfId="61"/>
  </cellStyles>
  <dxfs count="9"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  <border>
        <bottom/>
        <vertical/>
        <horizontal/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DD6E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CF3B4A6E-56A4-403F-8D4F-F4B0F022BF01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1"/>
  <ax:ocxPr ax:name="_ExtentX" ax:value="4720"/>
  <ax:ocxPr ax:name="_ExtentY" ax:value="889"/>
  <ax:ocxPr ax:name="_StockProps" ax:value="0"/>
  <ax:ocxPr ax:name="ServerName" ax:value="=pServer"/>
  <ax:ocxPr ax:name="ProcessName" ax:value="-- Get Process info from Worksheet --"/>
  <ax:ocxPr ax:name="Name" ax:value=""/>
  <ax:ocxPr ax:name="Type" ax:value=""/>
  <ax:ocxPr ax:name="Value" ax:value=""/>
  <ax:ocxPr ax:name="Prompt" ax:value=""/>
  <ax:ocxPr ax:name="BackColor" ax:value="15790320"/>
  <ax:ocxPr ax:name="ForeColor" ax:value="0"/>
  <ax:ocxPr ax:name="Font">
    <ax:font ax:persistence="persistPropertyBag">
      <ax:ocxPr ax:name="Name" ax:value="Arial"/>
      <ax:ocxPr ax:name="Size" ax:value="9.6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Caption" ax:value="Home Page - Menu"/>
  <ax:ocxPr ax:name="UseFormula" ax:value="-1"/>
  <ax:ocxPr ax:name="ProcessNameFormula" ax:value=""/>
  <ax:ocxPr ax:name="ProcessParamFormula" ax:value=""/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=MenuW"/>
  <ax:ocxPr ax:name="TargetWorksheetName" ax:value="=MenuS"/>
  <ax:ocxPr ax:name="AutoTitles" ax:value="-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-1"/>
  <ax:ocxPr ax:name="DoRunTI" ax:value="0"/>
  <ax:ocxPr ax:name="DoNavigate" ax:value="-1"/>
  <ax:ocxPr ax:name="UseApporg" ax:value="-1"/>
  <ax:ocxPr ax:name="Version" ax:value="6"/>
  <ax:ocxPr ax:name="PreRecalc" ax:value="1"/>
  <ax:ocxPr ax:name="WorkSheetRecalc" ax:value="2"/>
  <ax:ocxPr ax:name="ProcessRecalc" ax:value="1"/>
  <ax:ocxPr ax:name="DoReCalcOnly" ax:value="0"/>
  <ax:ocxPr ax:name="UseReferenceForServerName" ax:value="-1"/>
  <ax:ocxPr ax:name="ResizeButtonToCaption" ax:value="0"/>
</ax:ocx>
</file>

<file path=xl/activeX/activeX3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1"/>
  <ax:ocxPr ax:name="_ExtentX" ax:value="4403"/>
  <ax:ocxPr ax:name="_ExtentY" ax:value="995"/>
  <ax:ocxPr ax:name="_StockProps" ax:value="0"/>
  <ax:ocxPr ax:name="ServerName" ax:value="=pServer"/>
  <ax:ocxPr ax:name="ProcessName" ax:value="-- Get Process info from Worksheet --"/>
  <ax:ocxPr ax:name="Name" ax:value=""/>
  <ax:ocxPr ax:name="Type" ax:value=""/>
  <ax:ocxPr ax:name="Value" ax:value=""/>
  <ax:ocxPr ax:name="Prompt" ax:value=""/>
  <ax:ocxPr ax:name="BackColor" ax:value="15790320"/>
  <ax:ocxPr ax:name="ForeColor" ax:value="0"/>
  <ax:ocxPr ax:name="Font">
    <ax:font ax:persistence="persistPropertyBag">
      <ax:ocxPr ax:name="Name" ax:value="Arial"/>
      <ax:ocxPr ax:name="Size" ax:value="9.6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Caption" ax:value="Back to last page"/>
  <ax:ocxPr ax:name="UseFormula" ax:value="-1"/>
  <ax:ocxPr ax:name="ProcessNameFormula" ax:value=""/>
  <ax:ocxPr ax:name="ProcessParamFormula" ax:value=""/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=LastPageID"/>
  <ax:ocxPr ax:name="TargetWorksheetName" ax:value=""/>
  <ax:ocxPr ax:name="AutoTitles" ax:value="-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-1"/>
  <ax:ocxPr ax:name="DoRunTI" ax:value="0"/>
  <ax:ocxPr ax:name="DoNavigate" ax:value="-1"/>
  <ax:ocxPr ax:name="UseApporg" ax:value="-1"/>
  <ax:ocxPr ax:name="Version" ax:value="6"/>
  <ax:ocxPr ax:name="PreRecalc" ax:value="1"/>
  <ax:ocxPr ax:name="WorkSheetRecalc" ax:value="2"/>
  <ax:ocxPr ax:name="ProcessRecalc" ax:value="1"/>
  <ax:ocxPr ax:name="DoReCalcOnly" ax:value="0"/>
  <ax:ocxPr ax:name="UseReferenceForServerName" ax:value="-1"/>
  <ax:ocxPr ax:name="ResizeButtonToCaption" ax:value="0"/>
</ax:ocx>
</file>

<file path=xl/activeX/activeX4.xml><?xml version="1.0" encoding="utf-8"?>
<ax:ocx xmlns:ax="http://schemas.microsoft.com/office/2006/activeX" xmlns:r="http://schemas.openxmlformats.org/officeDocument/2006/relationships" ax:classid="{CF3B4A6E-56A4-403F-8D4F-F4B0F022BF01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CF3B4A6E-56A4-403F-8D4F-F4B0F022BF01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CF3B4A6E-56A4-403F-8D4F-F4B0F022BF01}" ax:persistence="persistStreamInit" r:id="rId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5.emf"/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35</xdr:row>
          <xdr:rowOff>68580</xdr:rowOff>
        </xdr:from>
        <xdr:to>
          <xdr:col>9</xdr:col>
          <xdr:colOff>685800</xdr:colOff>
          <xdr:row>35</xdr:row>
          <xdr:rowOff>259080</xdr:rowOff>
        </xdr:to>
        <xdr:sp macro="" textlink="">
          <xdr:nvSpPr>
            <xdr:cNvPr id="1026" name="TIButton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1203960</xdr:colOff>
          <xdr:row>26</xdr:row>
          <xdr:rowOff>0</xdr:rowOff>
        </xdr:from>
        <xdr:to>
          <xdr:col>16</xdr:col>
          <xdr:colOff>586740</xdr:colOff>
          <xdr:row>28</xdr:row>
          <xdr:rowOff>7620</xdr:rowOff>
        </xdr:to>
        <xdr:sp macro="" textlink="">
          <xdr:nvSpPr>
            <xdr:cNvPr id="1030" name="TIButton2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1379220</xdr:colOff>
          <xdr:row>31</xdr:row>
          <xdr:rowOff>7620</xdr:rowOff>
        </xdr:from>
        <xdr:to>
          <xdr:col>17</xdr:col>
          <xdr:colOff>7620</xdr:colOff>
          <xdr:row>33</xdr:row>
          <xdr:rowOff>22860</xdr:rowOff>
        </xdr:to>
        <xdr:sp macro="" textlink="">
          <xdr:nvSpPr>
            <xdr:cNvPr id="1031" name="TIButton3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</xdr:colOff>
      <xdr:row>9</xdr:row>
      <xdr:rowOff>0</xdr:rowOff>
    </xdr:from>
    <xdr:to>
      <xdr:col>6</xdr:col>
      <xdr:colOff>567309</xdr:colOff>
      <xdr:row>12</xdr:row>
      <xdr:rowOff>96012</xdr:rowOff>
    </xdr:to>
    <xdr:pic>
      <xdr:nvPicPr>
        <xdr:cNvPr id="3" name="Picture 2" descr="common_runproces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1475" y="1647825"/>
          <a:ext cx="1776984" cy="6675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</xdr:row>
          <xdr:rowOff>0</xdr:rowOff>
        </xdr:from>
        <xdr:to>
          <xdr:col>8</xdr:col>
          <xdr:colOff>449580</xdr:colOff>
          <xdr:row>11</xdr:row>
          <xdr:rowOff>91440</xdr:rowOff>
        </xdr:to>
        <xdr:sp macro="" textlink="">
          <xdr:nvSpPr>
            <xdr:cNvPr id="2049" name="TIButton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xdr:twoCellAnchor editAs="oneCell">
    <xdr:from>
      <xdr:col>4</xdr:col>
      <xdr:colOff>0</xdr:colOff>
      <xdr:row>15</xdr:row>
      <xdr:rowOff>0</xdr:rowOff>
    </xdr:from>
    <xdr:to>
      <xdr:col>6</xdr:col>
      <xdr:colOff>557784</xdr:colOff>
      <xdr:row>18</xdr:row>
      <xdr:rowOff>96012</xdr:rowOff>
    </xdr:to>
    <xdr:pic>
      <xdr:nvPicPr>
        <xdr:cNvPr id="4" name="Picture 3" descr="common_runproces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1950" y="2981325"/>
          <a:ext cx="1776984" cy="66751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6</xdr:col>
      <xdr:colOff>557784</xdr:colOff>
      <xdr:row>24</xdr:row>
      <xdr:rowOff>96012</xdr:rowOff>
    </xdr:to>
    <xdr:pic>
      <xdr:nvPicPr>
        <xdr:cNvPr id="5" name="Picture 4" descr="common_runproces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1950" y="4133850"/>
          <a:ext cx="1776984" cy="6675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</xdr:row>
          <xdr:rowOff>0</xdr:rowOff>
        </xdr:from>
        <xdr:to>
          <xdr:col>8</xdr:col>
          <xdr:colOff>449580</xdr:colOff>
          <xdr:row>17</xdr:row>
          <xdr:rowOff>91440</xdr:rowOff>
        </xdr:to>
        <xdr:sp macro="" textlink="">
          <xdr:nvSpPr>
            <xdr:cNvPr id="2050" name="TIButton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22</xdr:row>
          <xdr:rowOff>0</xdr:rowOff>
        </xdr:from>
        <xdr:to>
          <xdr:col>8</xdr:col>
          <xdr:colOff>449580</xdr:colOff>
          <xdr:row>23</xdr:row>
          <xdr:rowOff>91440</xdr:rowOff>
        </xdr:to>
        <xdr:sp macro="" textlink="">
          <xdr:nvSpPr>
            <xdr:cNvPr id="2051" name="TIButton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emf"/><Relationship Id="rId3" Type="http://schemas.openxmlformats.org/officeDocument/2006/relationships/control" Target="../activeX/activeX4.xml"/><Relationship Id="rId7" Type="http://schemas.openxmlformats.org/officeDocument/2006/relationships/control" Target="../activeX/activeX6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image" Target="../media/image5.emf"/><Relationship Id="rId5" Type="http://schemas.openxmlformats.org/officeDocument/2006/relationships/control" Target="../activeX/activeX5.xml"/><Relationship Id="rId4" Type="http://schemas.openxmlformats.org/officeDocument/2006/relationships/image" Target="../media/image4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  <customProperties>
    <customPr name="CafeStyleVersion" r:id="rId1"/>
    <customPr name="LastTupleSet_COR_Mappings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S37"/>
  <sheetViews>
    <sheetView showGridLines="0" tabSelected="1" topLeftCell="I20" workbookViewId="0">
      <selection activeCell="I20" sqref="I20"/>
    </sheetView>
  </sheetViews>
  <sheetFormatPr defaultColWidth="9.109375" defaultRowHeight="14.4" outlineLevelRow="1" outlineLevelCol="1"/>
  <cols>
    <col min="1" max="1" width="9.109375" style="1" hidden="1" customWidth="1" outlineLevel="1"/>
    <col min="2" max="2" width="16.109375" style="1" hidden="1" customWidth="1" outlineLevel="1"/>
    <col min="3" max="3" width="52.109375" style="1" hidden="1" customWidth="1" outlineLevel="1"/>
    <col min="4" max="7" width="9.109375" style="1" hidden="1" customWidth="1" outlineLevel="1"/>
    <col min="8" max="8" width="20.33203125" style="1" hidden="1" customWidth="1" outlineLevel="1"/>
    <col min="9" max="9" width="5.109375" style="1" customWidth="1" collapsed="1"/>
    <col min="10" max="10" width="19.77734375" style="1" customWidth="1"/>
    <col min="11" max="11" width="26.5546875" style="1" customWidth="1"/>
    <col min="12" max="12" width="35.88671875" style="1" customWidth="1"/>
    <col min="13" max="13" width="14.88671875" style="1" customWidth="1"/>
    <col min="14" max="14" width="13" style="1" customWidth="1"/>
    <col min="15" max="15" width="22.44140625" style="1" customWidth="1"/>
    <col min="16" max="16" width="38.109375" style="1" customWidth="1"/>
    <col min="17" max="16384" width="9.109375" style="1"/>
  </cols>
  <sheetData>
    <row r="1" spans="1:19" hidden="1" outlineLevel="1">
      <c r="A1" s="17"/>
      <c r="B1" s="18" t="s">
        <v>9</v>
      </c>
      <c r="C1" s="19" t="s">
        <v>10</v>
      </c>
      <c r="D1" s="66" t="s">
        <v>24</v>
      </c>
      <c r="E1" s="26" t="s">
        <v>25</v>
      </c>
      <c r="F1" s="66" t="s">
        <v>30</v>
      </c>
      <c r="G1" s="30" t="s">
        <v>31</v>
      </c>
      <c r="H1" s="17" t="s">
        <v>2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</row>
    <row r="2" spans="1:19" hidden="1" outlineLevel="1">
      <c r="A2" s="20" t="s">
        <v>11</v>
      </c>
      <c r="B2" s="21" t="s">
        <v>63</v>
      </c>
      <c r="C2" s="22" t="str">
        <f ca="1">_xll.TM1USER(B2)</f>
        <v>Swiltshire</v>
      </c>
      <c r="D2" s="67"/>
      <c r="E2" s="27">
        <f ca="1">YEAR(NOW())</f>
        <v>2018</v>
      </c>
      <c r="F2" s="67"/>
      <c r="G2" s="31" t="s">
        <v>32</v>
      </c>
      <c r="H2" s="1">
        <v>0</v>
      </c>
      <c r="J2" s="47"/>
      <c r="K2" s="48"/>
      <c r="L2" s="6"/>
      <c r="M2" s="53"/>
      <c r="N2" s="53"/>
      <c r="O2" s="6"/>
      <c r="P2" s="6"/>
    </row>
    <row r="3" spans="1:19" hidden="1" outlineLevel="1">
      <c r="A3" s="20" t="s">
        <v>12</v>
      </c>
      <c r="B3" s="21" t="s">
        <v>64</v>
      </c>
      <c r="C3" s="22" t="str">
        <f ca="1">_xll.TM1USER(B3)</f>
        <v/>
      </c>
      <c r="D3" s="67"/>
      <c r="E3" s="28" t="s">
        <v>26</v>
      </c>
      <c r="F3" s="67"/>
      <c r="G3" s="32" t="str">
        <f ca="1">_xll.DBR(pServer&amp;":"&amp;CubeNavTracker,UserID,$G$1,$G$2)</f>
        <v>Apliqode\2 Housekeeping\Semi Dynamic Subset Maintenance</v>
      </c>
      <c r="H3" s="1">
        <v>1</v>
      </c>
      <c r="J3" s="2"/>
      <c r="K3" s="7"/>
      <c r="L3" s="7"/>
      <c r="M3" s="54"/>
      <c r="N3" s="54"/>
      <c r="O3" s="7"/>
      <c r="P3" s="7"/>
    </row>
    <row r="4" spans="1:19" hidden="1" outlineLevel="1">
      <c r="A4" s="20" t="s">
        <v>13</v>
      </c>
      <c r="B4" s="21" t="s">
        <v>65</v>
      </c>
      <c r="C4" s="22" t="str">
        <f ca="1">_xll.TM1USER(B4)</f>
        <v/>
      </c>
      <c r="D4" s="67"/>
      <c r="E4" s="27" t="str">
        <f ca="1">TEXT(MONTH(NOW()),"00")&amp;"-"&amp;TEXT(DAY(NOW()),"00")</f>
        <v>09-12</v>
      </c>
      <c r="F4" s="67"/>
      <c r="G4" s="31" t="s">
        <v>33</v>
      </c>
      <c r="H4" s="1">
        <v>2</v>
      </c>
      <c r="J4" s="3"/>
      <c r="K4" s="8"/>
      <c r="L4" s="8"/>
      <c r="M4" s="55"/>
      <c r="N4" s="55"/>
      <c r="O4" s="8"/>
      <c r="P4" s="8"/>
    </row>
    <row r="5" spans="1:19" hidden="1" outlineLevel="1">
      <c r="A5" s="17"/>
      <c r="B5" s="21" t="s">
        <v>14</v>
      </c>
      <c r="C5" s="22" t="str">
        <f ca="1">IF(C2&lt;&gt;"",C2,IF(C3&lt;&gt;"",C3,IF(C4&lt;&gt;"",C4,"No User")))</f>
        <v>Swiltshire</v>
      </c>
      <c r="D5" s="67"/>
      <c r="E5" s="28" t="s">
        <v>27</v>
      </c>
      <c r="F5" s="67"/>
      <c r="G5" s="32" t="str">
        <f ca="1">IF($G$3=ReportAppMenu,"",_xll.DBSS(ReportAppMenu,pServer&amp;":"&amp;CubeNavTracker,UserID,$G$1,$G$2))</f>
        <v/>
      </c>
      <c r="H5" s="1">
        <v>3</v>
      </c>
      <c r="J5" s="4"/>
      <c r="K5" s="9"/>
      <c r="L5" s="9"/>
      <c r="M5" s="56"/>
      <c r="N5" s="56"/>
      <c r="O5" s="9"/>
      <c r="P5" s="9"/>
    </row>
    <row r="6" spans="1:19" hidden="1" outlineLevel="1">
      <c r="A6" s="17"/>
      <c r="B6" s="23" t="s">
        <v>15</v>
      </c>
      <c r="C6" s="24" t="str">
        <f ca="1">IF(C2&lt;&gt;"",B2,IF(C3&lt;&gt;"",B3,IF(C4&lt;&gt;"",B4,"No server connected")))</f>
        <v>Apliqode_Dev</v>
      </c>
      <c r="D6" s="67"/>
      <c r="E6" s="27" t="str">
        <f ca="1">TEXT(HOUR(NOW()),"00")&amp;":"&amp;TEXT(MINUTE(NOW()),"00")</f>
        <v>17:07</v>
      </c>
      <c r="F6" s="67"/>
      <c r="G6" s="31" t="s">
        <v>34</v>
      </c>
      <c r="H6" s="52" t="s">
        <v>0</v>
      </c>
      <c r="J6" s="4"/>
      <c r="K6" s="9"/>
      <c r="L6" s="9"/>
      <c r="M6" s="56"/>
      <c r="N6" s="56"/>
      <c r="O6" s="9"/>
      <c r="P6" s="9"/>
    </row>
    <row r="7" spans="1:19" hidden="1" outlineLevel="1">
      <c r="A7" s="17"/>
      <c r="B7" s="23" t="s">
        <v>16</v>
      </c>
      <c r="C7" s="24" t="s">
        <v>66</v>
      </c>
      <c r="D7" s="67"/>
      <c r="E7" s="28" t="s">
        <v>28</v>
      </c>
      <c r="F7" s="67"/>
      <c r="G7" s="32" t="str">
        <f ca="1">_xll.DBR(pServer&amp;":"&amp;CubeNavTracker,UserID,$G$1,$G$6)</f>
        <v>Apliqode\2 Housekeeping\Attribute Maintenance</v>
      </c>
      <c r="H7" s="52" t="s">
        <v>1</v>
      </c>
      <c r="J7" s="5"/>
      <c r="K7" s="10"/>
      <c r="L7" s="51"/>
      <c r="M7" s="57"/>
      <c r="N7" s="57"/>
      <c r="O7" s="10"/>
      <c r="P7" s="10"/>
    </row>
    <row r="8" spans="1:19" hidden="1" outlineLevel="1">
      <c r="A8" s="17"/>
      <c r="B8" s="23" t="s">
        <v>17</v>
      </c>
      <c r="C8" s="24" t="s">
        <v>88</v>
      </c>
      <c r="D8" s="67"/>
      <c r="E8" s="27">
        <f ca="1">_xll.DBR(pServer&amp;":"&amp;CubeUsrTracker,E2,E4,E6,ReportAppID,UserID,E7)</f>
        <v>1</v>
      </c>
      <c r="F8" s="67"/>
      <c r="G8" s="31" t="s">
        <v>33</v>
      </c>
      <c r="H8" s="17" t="s">
        <v>3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</row>
    <row r="9" spans="1:19" hidden="1" outlineLevel="1">
      <c r="A9" s="17"/>
      <c r="B9" s="23" t="s">
        <v>18</v>
      </c>
      <c r="C9" s="24" t="s">
        <v>89</v>
      </c>
      <c r="D9" s="67"/>
      <c r="E9" s="28" t="s">
        <v>29</v>
      </c>
      <c r="F9" s="68"/>
      <c r="G9" s="33" t="str">
        <f ca="1">IF($G$3=ReportAppMenu,"",_xll.DBSS($G$3,pServer&amp;":"&amp;CubeNavTracker,UserID,$G$1,$G$6))</f>
        <v/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1:19" hidden="1" outlineLevel="1">
      <c r="A10" s="17"/>
      <c r="B10" s="25" t="s">
        <v>19</v>
      </c>
      <c r="C10" s="24" t="s">
        <v>67</v>
      </c>
      <c r="D10" s="68"/>
      <c r="E10" s="29">
        <f ca="1">_xll.DBS(1+E8,pServer&amp;":"&amp;CubeUsrTracker,E2,E4,E6,ReportAppID,UserID,E7)</f>
        <v>2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</row>
    <row r="11" spans="1:19" hidden="1" outlineLevel="1">
      <c r="A11" s="17"/>
      <c r="B11" s="23" t="s">
        <v>20</v>
      </c>
      <c r="C11" s="24" t="s">
        <v>90</v>
      </c>
      <c r="D11" s="17"/>
      <c r="E11" s="17"/>
      <c r="F11" s="17"/>
      <c r="G11" s="17"/>
      <c r="H11" s="17"/>
      <c r="I11" s="17"/>
      <c r="J11" s="39" t="s">
        <v>40</v>
      </c>
      <c r="K11" s="17" t="s">
        <v>59</v>
      </c>
      <c r="L11" s="17"/>
      <c r="M11" s="17"/>
      <c r="N11" s="17"/>
      <c r="O11" s="17"/>
      <c r="P11" s="17"/>
      <c r="Q11" s="17"/>
      <c r="R11" s="17"/>
      <c r="S11" s="17"/>
    </row>
    <row r="12" spans="1:19" hidden="1" outlineLevel="1">
      <c r="A12" s="17"/>
      <c r="B12" s="23" t="s">
        <v>21</v>
      </c>
      <c r="C12" s="24" t="s">
        <v>22</v>
      </c>
      <c r="D12" s="17"/>
      <c r="E12" s="17"/>
      <c r="F12" s="17"/>
      <c r="G12" s="17"/>
      <c r="H12" s="35" t="s">
        <v>35</v>
      </c>
      <c r="I12" s="17"/>
      <c r="J12" s="44" t="str">
        <f ca="1">_xll.TM1RPTVIEW(pServer&amp;":"&amp;pCube1&amp;":1", $D$34, _xll.TM1RPTTITLE(pServer&amp;":"&amp;$A$27,$K$27), _xll.TM1RPTTITLE(pServer&amp;":"&amp;$A$28,$K$28), _xll.TM1RPTTITLE(pServer&amp;":"&amp;$A$29,$K$29),TM1RPTFMTRNG,TM1RPTFMTIDCOL)</f>
        <v>Apliqode_Dev:}APQ Dimension Static Subsets And UDC:1</v>
      </c>
      <c r="K12" s="17"/>
      <c r="L12" s="17"/>
      <c r="M12" s="17" t="s">
        <v>52</v>
      </c>
      <c r="N12" s="17" t="s">
        <v>37</v>
      </c>
      <c r="O12" s="17" t="s">
        <v>60</v>
      </c>
      <c r="P12" s="17"/>
      <c r="Q12" s="17"/>
      <c r="R12" s="17"/>
      <c r="S12" s="17"/>
    </row>
    <row r="13" spans="1:19" hidden="1" outlineLevel="1">
      <c r="A13" s="17"/>
      <c r="B13" s="23" t="s">
        <v>23</v>
      </c>
      <c r="C13" s="24" t="s">
        <v>68</v>
      </c>
      <c r="D13" s="17"/>
      <c r="E13" s="17"/>
      <c r="F13" s="17"/>
      <c r="G13" s="17"/>
      <c r="H13" s="17"/>
      <c r="I13" s="17"/>
      <c r="J13" s="17" t="str">
        <f ca="1">"{["&amp;J14&amp;"].["&amp;O27&amp;"]:["&amp;J14&amp;"].["&amp;F19&amp;"]}"</f>
        <v>{[}APQ Item Index].[1]:[}APQ Item Index].[50]}</v>
      </c>
      <c r="K13" s="17"/>
      <c r="L13" s="17"/>
      <c r="M13" s="17" t="s">
        <v>50</v>
      </c>
      <c r="N13" s="17" t="s">
        <v>50</v>
      </c>
      <c r="O13" s="17" t="s">
        <v>61</v>
      </c>
      <c r="P13" s="17"/>
      <c r="Q13" s="17"/>
      <c r="R13" s="17"/>
      <c r="S13" s="17"/>
    </row>
    <row r="14" spans="1:19" hidden="1" outlineLevel="1">
      <c r="A14" s="17"/>
      <c r="B14" s="23" t="s">
        <v>58</v>
      </c>
      <c r="C14" s="24" t="s">
        <v>68</v>
      </c>
      <c r="D14" s="17"/>
      <c r="E14" s="17"/>
      <c r="F14" s="17"/>
      <c r="G14" s="17"/>
      <c r="H14" s="34" t="s">
        <v>5</v>
      </c>
      <c r="I14" s="17"/>
      <c r="J14" s="17" t="s">
        <v>69</v>
      </c>
      <c r="K14" s="17"/>
      <c r="L14" s="17"/>
      <c r="M14" s="17" t="s">
        <v>51</v>
      </c>
      <c r="N14" s="17" t="s">
        <v>51</v>
      </c>
      <c r="O14" s="17" t="s">
        <v>61</v>
      </c>
      <c r="P14" s="17"/>
      <c r="Q14" s="17"/>
      <c r="R14" s="17"/>
      <c r="S14" s="17"/>
    </row>
    <row r="15" spans="1:19" hidden="1" outlineLevel="1">
      <c r="A15" s="17"/>
      <c r="B15" s="23" t="s">
        <v>49</v>
      </c>
      <c r="C15" s="24" t="s">
        <v>70</v>
      </c>
      <c r="D15" s="17"/>
      <c r="E15" s="17"/>
      <c r="F15" s="17"/>
      <c r="G15" s="17"/>
      <c r="H15" s="34" t="s">
        <v>37</v>
      </c>
      <c r="I15" s="17"/>
      <c r="J15" s="17">
        <v>1</v>
      </c>
      <c r="K15" s="17">
        <v>2</v>
      </c>
      <c r="L15" s="17">
        <v>3</v>
      </c>
      <c r="M15" s="17">
        <v>4</v>
      </c>
      <c r="N15" s="17">
        <v>5</v>
      </c>
      <c r="O15" s="17">
        <v>6</v>
      </c>
      <c r="P15" s="17">
        <v>7</v>
      </c>
      <c r="Q15" s="17"/>
      <c r="R15" s="17"/>
      <c r="S15" s="17"/>
    </row>
    <row r="16" spans="1:19" hidden="1" outlineLevel="1">
      <c r="A16" s="17"/>
      <c r="B16" s="17"/>
      <c r="C16" s="17"/>
      <c r="D16" s="17"/>
      <c r="E16" s="17"/>
      <c r="F16" s="17"/>
      <c r="G16" s="17"/>
      <c r="H16" s="34" t="s">
        <v>71</v>
      </c>
      <c r="I16" s="17"/>
      <c r="J16" s="17" t="str">
        <f ca="1">_xll.SUBNM(pServer&amp;":"&amp;$H16,VLOOKUP($K$28,$M$12:$N$14,2,0),J$15)</f>
        <v>Hierarchy</v>
      </c>
      <c r="K16" s="17" t="str">
        <f ca="1">_xll.SUBNM(pServer&amp;":"&amp;$H16,VLOOKUP($K$28,$M$12:$N$14,2,0),K$15)</f>
        <v>NodeName</v>
      </c>
      <c r="L16" s="17" t="str">
        <f ca="1">_xll.SUBNM(pServer&amp;":"&amp;$H16,VLOOKUP($K$28,$M$12:$N$14,2,0),L$15)</f>
        <v>ElementName</v>
      </c>
      <c r="M16" s="17" t="str">
        <f ca="1">_xll.SUBNM(pServer&amp;":"&amp;$H16,VLOOKUP($K$28,$M$12:$N$14,2,0),M$15)</f>
        <v>IsValid</v>
      </c>
      <c r="N16" s="17" t="str">
        <f ca="1">_xll.SUBNM(pServer&amp;":"&amp;$H16,VLOOKUP($K$28,$M$12:$N$14,2,0),N$15)</f>
        <v>NodeIndex</v>
      </c>
      <c r="O16" s="17" t="str">
        <f ca="1">_xll.SUBNM(pServer&amp;":"&amp;$H16,VLOOKUP($K$28,$M$12:$N$14,2,0),O$15)</f>
        <v>ElementPrincipalName</v>
      </c>
      <c r="P16" s="17" t="str">
        <f ca="1">_xll.SUBNM(pServer&amp;":"&amp;$H16,VLOOKUP($K$28,$M$12:$N$14,2,0),P$15)</f>
        <v>ElementDisplayName</v>
      </c>
      <c r="Q16" s="17"/>
      <c r="R16" s="17"/>
      <c r="S16" s="17"/>
    </row>
    <row r="17" spans="1:19" hidden="1" outlineLevel="1">
      <c r="A17" s="17"/>
      <c r="B17" s="17"/>
      <c r="C17" s="17"/>
      <c r="D17" s="17"/>
      <c r="E17" s="17"/>
      <c r="F17" s="17"/>
      <c r="G17" s="17"/>
      <c r="H17" s="34" t="s">
        <v>71</v>
      </c>
      <c r="I17" s="17"/>
      <c r="J17" s="17">
        <v>1</v>
      </c>
      <c r="K17" s="17">
        <v>2</v>
      </c>
      <c r="L17" s="17">
        <v>3</v>
      </c>
      <c r="M17" s="17">
        <v>4</v>
      </c>
      <c r="N17" s="17">
        <v>5</v>
      </c>
      <c r="O17" s="17">
        <v>6</v>
      </c>
      <c r="P17" s="17">
        <v>7</v>
      </c>
      <c r="Q17" s="17"/>
      <c r="R17" s="17"/>
      <c r="S17" s="17"/>
    </row>
    <row r="18" spans="1:19" hidden="1" outlineLevel="1">
      <c r="A18" s="43" t="s">
        <v>41</v>
      </c>
      <c r="B18" s="43" t="s">
        <v>42</v>
      </c>
      <c r="C18" s="17"/>
      <c r="D18" s="17"/>
      <c r="E18" s="17"/>
      <c r="F18" s="17"/>
      <c r="G18" s="17"/>
      <c r="H18" s="34"/>
      <c r="I18" s="17"/>
      <c r="J18" s="17" t="str">
        <f ca="1">_xll.SUBNM(pServer&amp;":"&amp;$H17,VLOOKUP($K$28,$M$12:$O$14,3,0),J$17)</f>
        <v>Hierarchy</v>
      </c>
      <c r="K18" s="17" t="str">
        <f ca="1">_xll.SUBNM(pServer&amp;":"&amp;$H17,VLOOKUP($K$28,$M$12:$O$14,3,0),K$17)</f>
        <v>NodeName</v>
      </c>
      <c r="L18" s="17" t="str">
        <f ca="1">_xll.SUBNM(pServer&amp;":"&amp;$H17,VLOOKUP($K$28,$M$12:$O$14,3,0),L$17)</f>
        <v>AliasToSet</v>
      </c>
      <c r="M18" s="17" t="str">
        <f ca="1">_xll.SUBNM(pServer&amp;":"&amp;$H17,VLOOKUP($K$28,$M$12:$O$14,3,0),M$17)</f>
        <v>Regeneration Frequency</v>
      </c>
      <c r="N18" s="17" t="str">
        <f ca="1">_xll.SUBNM(pServer&amp;":"&amp;$H17,VLOOKUP($K$28,$M$12:$O$14,3,0),N$17)</f>
        <v>Regeneration Day</v>
      </c>
      <c r="O18" s="17" t="str">
        <f ca="1">_xll.SUBNM(pServer&amp;":"&amp;$H17,VLOOKUP($K$28,$M$12:$O$14,3,0),O$17)</f>
        <v>LastConstruct</v>
      </c>
      <c r="P18" s="17" t="str">
        <f ca="1">_xll.SUBNM(pServer&amp;":"&amp;$H17,VLOOKUP($K$28,$M$12:$O$14,3,0),P$17)</f>
        <v/>
      </c>
      <c r="Q18" s="17"/>
      <c r="R18" s="17"/>
      <c r="S18" s="17"/>
    </row>
    <row r="19" spans="1:19" hidden="1" outlineLevel="1">
      <c r="A19" s="41" t="s">
        <v>7</v>
      </c>
      <c r="B19" s="41">
        <v>1</v>
      </c>
      <c r="C19" s="17"/>
      <c r="D19" s="17">
        <v>1</v>
      </c>
      <c r="E19" s="17">
        <v>50</v>
      </c>
      <c r="F19" s="50">
        <f ca="1">O27+O28-1</f>
        <v>50</v>
      </c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</row>
    <row r="20" spans="1:19" collapsed="1">
      <c r="A20" s="42" t="s">
        <v>8</v>
      </c>
      <c r="B20" s="42">
        <v>0</v>
      </c>
      <c r="C20" s="17"/>
      <c r="D20" s="17">
        <v>51</v>
      </c>
      <c r="E20" s="17">
        <v>100</v>
      </c>
      <c r="F20" s="17"/>
      <c r="G20" s="17"/>
      <c r="H20" s="17"/>
    </row>
    <row r="21" spans="1:19" ht="19.5" customHeight="1">
      <c r="A21" s="17"/>
      <c r="B21" s="17"/>
      <c r="C21" s="17"/>
      <c r="D21" s="17">
        <v>101</v>
      </c>
      <c r="E21" s="17">
        <v>200</v>
      </c>
      <c r="F21" s="17"/>
      <c r="G21" s="17"/>
      <c r="H21" s="17"/>
      <c r="J21" s="69" t="s">
        <v>62</v>
      </c>
      <c r="K21" s="69"/>
      <c r="L21" s="69"/>
      <c r="M21" s="69"/>
      <c r="N21" s="45"/>
      <c r="O21" s="45"/>
      <c r="P21" s="45"/>
    </row>
    <row r="22" spans="1:19" ht="15" customHeight="1">
      <c r="A22" s="17"/>
      <c r="B22" s="17"/>
      <c r="C22" s="17"/>
      <c r="D22" s="17">
        <v>151</v>
      </c>
      <c r="E22" s="17"/>
      <c r="F22" s="17"/>
      <c r="G22" s="17"/>
      <c r="H22" s="17"/>
      <c r="I22"/>
      <c r="J22" s="69"/>
      <c r="K22" s="69"/>
      <c r="L22" s="69"/>
      <c r="M22" s="69"/>
      <c r="N22" s="46"/>
      <c r="O22" s="46"/>
      <c r="P22" s="46"/>
    </row>
    <row r="23" spans="1:19" ht="15" customHeight="1">
      <c r="A23" s="17"/>
      <c r="B23" s="17"/>
      <c r="C23" s="17"/>
      <c r="D23" s="17">
        <v>201</v>
      </c>
      <c r="E23" s="17"/>
      <c r="F23" s="17"/>
      <c r="G23" s="17"/>
      <c r="H23" s="17"/>
      <c r="I23"/>
      <c r="J23" s="69"/>
      <c r="K23" s="69"/>
      <c r="L23" s="69"/>
      <c r="M23" s="69"/>
      <c r="N23" s="46"/>
      <c r="O23" s="46"/>
      <c r="P23" s="46"/>
    </row>
    <row r="24" spans="1:19">
      <c r="A24" s="17"/>
      <c r="B24" s="17"/>
      <c r="C24" s="17"/>
      <c r="D24" s="17"/>
      <c r="E24" s="17"/>
      <c r="F24" s="17"/>
      <c r="G24" s="17"/>
      <c r="H24" s="17"/>
      <c r="I24"/>
      <c r="J24"/>
      <c r="K24"/>
      <c r="L24"/>
      <c r="M24"/>
      <c r="N24"/>
      <c r="O24"/>
      <c r="P24"/>
    </row>
    <row r="25" spans="1:19" ht="18" thickBot="1">
      <c r="A25" s="17"/>
      <c r="B25" s="17"/>
      <c r="C25" s="17"/>
      <c r="D25" s="17"/>
      <c r="E25" s="17"/>
      <c r="F25" s="17"/>
      <c r="G25" s="17"/>
      <c r="H25" s="17"/>
      <c r="I25"/>
      <c r="J25" s="13" t="s">
        <v>4</v>
      </c>
      <c r="K25" s="13"/>
      <c r="L25" s="13"/>
      <c r="M25" s="13"/>
      <c r="N25" s="13" t="s">
        <v>43</v>
      </c>
      <c r="O25" s="15"/>
      <c r="P25" s="15"/>
    </row>
    <row r="26" spans="1:19" ht="15" thickTop="1">
      <c r="A26" s="36" t="s">
        <v>36</v>
      </c>
      <c r="B26" s="36" t="s">
        <v>37</v>
      </c>
      <c r="C26" s="36" t="s">
        <v>38</v>
      </c>
      <c r="D26" s="37" t="s">
        <v>39</v>
      </c>
      <c r="E26" s="17"/>
      <c r="F26" s="17"/>
      <c r="G26" s="17"/>
      <c r="H26" s="17"/>
      <c r="I26"/>
    </row>
    <row r="27" spans="1:19">
      <c r="A27" s="17" t="s">
        <v>72</v>
      </c>
      <c r="B27" s="39" t="s">
        <v>40</v>
      </c>
      <c r="C27" s="40">
        <v>1</v>
      </c>
      <c r="D27" s="39" t="str">
        <f ca="1">_xll.DIMNM(pServer&amp;":"&amp;$A$27,_xll.DIMIX(pServer&amp;":"&amp;$A$27,$K$27),"")</f>
        <v>APQ.Demo Customer</v>
      </c>
      <c r="E27" s="17"/>
      <c r="F27" s="17"/>
      <c r="G27" s="17"/>
      <c r="H27" s="17"/>
      <c r="I27"/>
      <c r="J27" s="38" t="s">
        <v>5</v>
      </c>
      <c r="K27" s="49" t="str">
        <f ca="1">_xll.SUBNM(pServer&amp;":"&amp;A27,B27,C27)</f>
        <v>APQ.Demo Customer</v>
      </c>
      <c r="N27" s="38" t="s">
        <v>55</v>
      </c>
      <c r="O27" s="49">
        <v>1</v>
      </c>
    </row>
    <row r="28" spans="1:19">
      <c r="A28" s="17" t="s">
        <v>73</v>
      </c>
      <c r="B28" s="39" t="s">
        <v>53</v>
      </c>
      <c r="C28" s="17"/>
      <c r="D28" s="39"/>
      <c r="E28" s="17"/>
      <c r="F28" s="17"/>
      <c r="G28" s="17"/>
      <c r="H28" s="17"/>
      <c r="I28"/>
      <c r="J28" s="38" t="s">
        <v>48</v>
      </c>
      <c r="K28" s="49" t="str">
        <f ca="1">_xll.DBR(pServer&amp;":"&amp;pCubePickList,UserID,$A28,$B28)</f>
        <v>Static Subset</v>
      </c>
      <c r="M28" s="14"/>
      <c r="N28" s="38" t="s">
        <v>56</v>
      </c>
      <c r="O28" s="49">
        <v>50</v>
      </c>
    </row>
    <row r="29" spans="1:19">
      <c r="A29" s="17" t="s">
        <v>74</v>
      </c>
      <c r="B29" s="39" t="s">
        <v>53</v>
      </c>
      <c r="C29" s="17"/>
      <c r="D29" s="39"/>
      <c r="E29" s="17"/>
      <c r="F29" s="17"/>
      <c r="G29" s="17"/>
      <c r="H29" s="17"/>
      <c r="I29"/>
      <c r="J29" s="38" t="s">
        <v>54</v>
      </c>
      <c r="K29" s="49" t="str">
        <f ca="1">_xll.DBR(pServer&amp;":"&amp;pCubePickList,UserID,$A29,$B29)</f>
        <v>1</v>
      </c>
      <c r="M29" s="14"/>
    </row>
    <row r="30" spans="1:19" ht="5.25" customHeight="1">
      <c r="A30" s="17"/>
      <c r="B30" s="17"/>
      <c r="C30" s="17"/>
      <c r="D30" s="17"/>
      <c r="E30" s="17"/>
      <c r="F30" s="17"/>
      <c r="G30" s="17"/>
      <c r="H30" s="17"/>
    </row>
    <row r="31" spans="1:19" ht="31.5" customHeight="1" thickBot="1">
      <c r="A31" s="17"/>
      <c r="B31" s="17"/>
      <c r="C31" s="17"/>
      <c r="D31" s="17"/>
      <c r="E31" s="17"/>
      <c r="F31" s="17"/>
      <c r="G31" s="17"/>
      <c r="H31" s="17"/>
      <c r="J31" s="11" t="str">
        <f ca="1">J18</f>
        <v>Hierarchy</v>
      </c>
      <c r="K31" s="11" t="str">
        <f ca="1">K18</f>
        <v>NodeName</v>
      </c>
      <c r="L31" s="11" t="str">
        <f t="shared" ref="L31:M31" ca="1" si="0">L18</f>
        <v>AliasToSet</v>
      </c>
      <c r="M31" s="11" t="str">
        <f t="shared" ca="1" si="0"/>
        <v>Regeneration Frequency</v>
      </c>
      <c r="N31" s="11" t="str">
        <f ca="1">N18</f>
        <v>Regeneration Day</v>
      </c>
      <c r="O31" s="11" t="str">
        <f ca="1">O18</f>
        <v>LastConstruct</v>
      </c>
    </row>
    <row r="32" spans="1:19" ht="27" customHeight="1">
      <c r="A32" s="17"/>
      <c r="B32" s="17"/>
      <c r="C32" s="17"/>
      <c r="D32" s="17"/>
      <c r="E32" s="17"/>
      <c r="F32" s="17"/>
      <c r="G32" s="17"/>
      <c r="H32" s="17"/>
      <c r="J32" s="58" t="str">
        <f ca="1">_xll.DBRW(pServer&amp;":"&amp;pCube2,pDimension,$K$28,$K$29,$K$11,J$31)</f>
        <v>APQ.Demo Customer:KAM</v>
      </c>
      <c r="K32" s="58" t="str">
        <f ca="1">_xll.DBRW(pServer&amp;":"&amp;pCube2,pDimension,$K$28,$K$29,$K$11,K$31)</f>
        <v>x_Test</v>
      </c>
      <c r="L32" s="58" t="str">
        <f ca="1">_xll.DBRW(pServer&amp;":"&amp;pCube2,pDimension,$K$28,$K$29,$K$11,L$31)</f>
        <v>Code and Description</v>
      </c>
      <c r="M32" s="58" t="str">
        <f ca="1">_xll.DBRW(pServer&amp;":"&amp;pCube2,pDimension,$K$28,$K$29,$K$11,M$31)</f>
        <v>Daily</v>
      </c>
      <c r="N32" s="58" t="str">
        <f ca="1">_xll.DBRW(pServer&amp;":"&amp;pCube2,pDimension,$K$28,$K$29,$K$11,N$31)</f>
        <v>N/A</v>
      </c>
      <c r="O32" s="58" t="str">
        <f ca="1">_xll.DBRW(pServer&amp;":"&amp;pCube2,pDimension,$K$28,$K$29,$K$11,O$31)</f>
        <v>2018-09-12  06:32:08</v>
      </c>
    </row>
    <row r="33" spans="1:16" ht="5.25" customHeight="1">
      <c r="A33" s="17"/>
      <c r="B33" s="17"/>
      <c r="C33" s="17"/>
      <c r="D33" s="17"/>
      <c r="E33" s="17"/>
      <c r="F33" s="17"/>
      <c r="G33" s="17"/>
      <c r="H33" s="17"/>
    </row>
    <row r="34" spans="1:16">
      <c r="A34" s="17"/>
      <c r="B34" s="17"/>
      <c r="C34" s="17"/>
      <c r="D34" s="39">
        <f ca="1">VLOOKUP(K34,A19:B20,2,FALSE)</f>
        <v>1</v>
      </c>
      <c r="E34" s="17"/>
      <c r="F34" s="17"/>
      <c r="G34" s="17"/>
      <c r="H34" s="17"/>
      <c r="I34"/>
      <c r="J34" s="38" t="s">
        <v>6</v>
      </c>
      <c r="K34" s="49" t="s">
        <v>7</v>
      </c>
      <c r="L34" s="14" t="s">
        <v>57</v>
      </c>
    </row>
    <row r="35" spans="1:16" ht="5.25" customHeight="1">
      <c r="A35" s="17"/>
      <c r="B35" s="17"/>
      <c r="C35" s="17"/>
      <c r="D35" s="17"/>
      <c r="E35" s="17"/>
      <c r="F35" s="17"/>
      <c r="G35" s="17"/>
      <c r="H35" s="17"/>
    </row>
    <row r="36" spans="1:16" ht="31.5" customHeight="1" thickBot="1">
      <c r="A36" s="17"/>
      <c r="B36" s="17"/>
      <c r="C36" s="17"/>
      <c r="D36" s="17"/>
      <c r="E36" s="17"/>
      <c r="F36" s="17"/>
      <c r="G36" s="17"/>
      <c r="H36" s="17"/>
      <c r="K36" s="11" t="str">
        <f ca="1">K16</f>
        <v>NodeName</v>
      </c>
      <c r="L36" s="11" t="str">
        <f t="shared" ref="L36:P36" ca="1" si="1">L16</f>
        <v>ElementName</v>
      </c>
      <c r="M36" s="11" t="str">
        <f t="shared" ca="1" si="1"/>
        <v>IsValid</v>
      </c>
      <c r="N36" s="11" t="str">
        <f t="shared" ca="1" si="1"/>
        <v>NodeIndex</v>
      </c>
      <c r="O36" s="11" t="str">
        <f t="shared" ca="1" si="1"/>
        <v>ElementPrincipalName</v>
      </c>
      <c r="P36" s="11" t="str">
        <f t="shared" ca="1" si="1"/>
        <v>ElementDisplayName</v>
      </c>
    </row>
    <row r="37" spans="1:16">
      <c r="A37" s="17"/>
      <c r="B37" s="23"/>
      <c r="C37" s="24"/>
      <c r="D37" s="65"/>
      <c r="E37" s="28"/>
      <c r="F37" s="65"/>
      <c r="G37" s="32"/>
      <c r="H37" s="52" t="str">
        <f ca="1">IF(_xll.TM1RPTELISCONSOLIDATED($J$37,$J37),IF(_xll.TM1RPTELLEV($J$37,$J37)&lt;=3,_xll.TM1RPTELLEV($J$37,$J37),"D"),"N")</f>
        <v>N</v>
      </c>
      <c r="J37" s="12" t="str">
        <f ca="1">_xll.TM1RPTROW($J$12,pServer&amp;":"&amp;$J$14,,,,,pMDXRow)</f>
        <v>0001</v>
      </c>
      <c r="K37" s="10" t="str">
        <f ca="1">_xll.DBRW($J$12,pDimension,$K$28,$K$29,$J37,K$36)</f>
        <v>x_Test</v>
      </c>
      <c r="L37" s="51" t="str">
        <f ca="1">_xll.DBRW($J$12,pDimension,$K$28,$K$29,$J37,L$36)</f>
        <v>00169</v>
      </c>
      <c r="M37" s="57">
        <f ca="1">_xll.DBRW($J$12,pDimension,$K$28,$K$29,$J37,M$36)</f>
        <v>1</v>
      </c>
      <c r="N37" s="57">
        <f ca="1">_xll.DBRW($J$12,pDimension,$K$28,$K$29,$J37,N$36)</f>
        <v>1</v>
      </c>
      <c r="O37" s="10" t="str">
        <f ca="1">_xll.DBRW($J$12,pDimension,$K$28,$K$29,$J37,O$36)</f>
        <v>00169</v>
      </c>
      <c r="P37" s="10" t="str">
        <f ca="1">_xll.DBRW($J$12,pDimension,$K$28,$K$29,$J37,P$36)</f>
        <v>00169 - UKR Ltd</v>
      </c>
    </row>
  </sheetData>
  <mergeCells count="3">
    <mergeCell ref="D1:D10"/>
    <mergeCell ref="F1:F9"/>
    <mergeCell ref="J21:M23"/>
  </mergeCells>
  <conditionalFormatting sqref="K7 M7">
    <cfRule type="expression" dxfId="8" priority="297">
      <formula>$K$28=$M$14</formula>
    </cfRule>
  </conditionalFormatting>
  <conditionalFormatting sqref="M7">
    <cfRule type="expression" dxfId="7" priority="293">
      <formula>$K$28=$M$13</formula>
    </cfRule>
  </conditionalFormatting>
  <conditionalFormatting sqref="N32">
    <cfRule type="expression" dxfId="6" priority="229">
      <formula>OR(N32="N/A",N31="LastConstruct")</formula>
    </cfRule>
  </conditionalFormatting>
  <conditionalFormatting sqref="O32">
    <cfRule type="expression" dxfId="5" priority="200">
      <formula>OR(O32="N/A",O31="LastConstruct")</formula>
    </cfRule>
  </conditionalFormatting>
  <conditionalFormatting sqref="P2:P7">
    <cfRule type="expression" dxfId="4" priority="127">
      <formula>$P$16=""</formula>
    </cfRule>
  </conditionalFormatting>
  <conditionalFormatting sqref="P36">
    <cfRule type="expression" dxfId="3" priority="121">
      <formula>$P$16=""</formula>
    </cfRule>
  </conditionalFormatting>
  <conditionalFormatting sqref="K37 M37">
    <cfRule type="expression" dxfId="2" priority="3">
      <formula>$K$28=$M$14</formula>
    </cfRule>
  </conditionalFormatting>
  <conditionalFormatting sqref="M37">
    <cfRule type="expression" dxfId="1" priority="2">
      <formula>$K$28=$M$13</formula>
    </cfRule>
  </conditionalFormatting>
  <conditionalFormatting sqref="P37">
    <cfRule type="expression" dxfId="0" priority="1">
      <formula>$P$16=""</formula>
    </cfRule>
  </conditionalFormatting>
  <dataValidations count="2">
    <dataValidation type="list" allowBlank="1" showInputMessage="1" showErrorMessage="1" sqref="K34">
      <formula1>ListChoice</formula1>
    </dataValidation>
    <dataValidation type="list" allowBlank="1" showInputMessage="1" showErrorMessage="1" sqref="O28">
      <formula1>$E$19:$E$21</formula1>
    </dataValidation>
  </dataValidations>
  <hyperlinks>
    <hyperlink ref="J25" location="Start!A1" display="Home"/>
    <hyperlink ref="N25" location="RunTI!A1" display="Run TI"/>
  </hyperlink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6" r:id="rId4" name="TIButton1">
          <controlPr defaultSize="0" print="0" autoLine="0" r:id="rId5">
            <anchor moveWithCells="1">
              <from>
                <xdr:col>9</xdr:col>
                <xdr:colOff>38100</xdr:colOff>
                <xdr:row>35</xdr:row>
                <xdr:rowOff>68580</xdr:rowOff>
              </from>
              <to>
                <xdr:col>9</xdr:col>
                <xdr:colOff>685800</xdr:colOff>
                <xdr:row>35</xdr:row>
                <xdr:rowOff>259080</xdr:rowOff>
              </to>
            </anchor>
          </controlPr>
        </control>
      </mc:Choice>
      <mc:Fallback>
        <control shapeId="1026" r:id="rId4" name="TIButton1"/>
      </mc:Fallback>
    </mc:AlternateContent>
    <mc:AlternateContent xmlns:mc="http://schemas.openxmlformats.org/markup-compatibility/2006">
      <mc:Choice Requires="x14">
        <control shapeId="1030" r:id="rId6" name="TIButton2">
          <controlPr defaultSize="0" print="0" autoLine="0" r:id="rId7">
            <anchor moveWithCells="1">
              <from>
                <xdr:col>15</xdr:col>
                <xdr:colOff>1203960</xdr:colOff>
                <xdr:row>26</xdr:row>
                <xdr:rowOff>0</xdr:rowOff>
              </from>
              <to>
                <xdr:col>16</xdr:col>
                <xdr:colOff>586740</xdr:colOff>
                <xdr:row>28</xdr:row>
                <xdr:rowOff>7620</xdr:rowOff>
              </to>
            </anchor>
          </controlPr>
        </control>
      </mc:Choice>
      <mc:Fallback>
        <control shapeId="1030" r:id="rId6" name="TIButton2"/>
      </mc:Fallback>
    </mc:AlternateContent>
    <mc:AlternateContent xmlns:mc="http://schemas.openxmlformats.org/markup-compatibility/2006">
      <mc:Choice Requires="x14">
        <control shapeId="1031" r:id="rId8" name="TIButton3">
          <controlPr defaultSize="0" print="0" autoLine="0" r:id="rId9">
            <anchor moveWithCells="1">
              <from>
                <xdr:col>15</xdr:col>
                <xdr:colOff>1379220</xdr:colOff>
                <xdr:row>31</xdr:row>
                <xdr:rowOff>7620</xdr:rowOff>
              </from>
              <to>
                <xdr:col>17</xdr:col>
                <xdr:colOff>7620</xdr:colOff>
                <xdr:row>33</xdr:row>
                <xdr:rowOff>22860</xdr:rowOff>
              </to>
            </anchor>
          </controlPr>
        </control>
      </mc:Choice>
      <mc:Fallback>
        <control shapeId="1031" r:id="rId8" name="TIButton3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32"/>
  <sheetViews>
    <sheetView showGridLines="0" topLeftCell="D1" workbookViewId="0">
      <selection activeCell="B11" sqref="B11"/>
    </sheetView>
  </sheetViews>
  <sheetFormatPr defaultRowHeight="14.4" outlineLevelCol="1"/>
  <cols>
    <col min="1" max="1" width="14.5546875" hidden="1" customWidth="1" outlineLevel="1"/>
    <col min="2" max="3" width="0" hidden="1" customWidth="1" outlineLevel="1"/>
    <col min="4" max="4" width="5.44140625" customWidth="1" collapsed="1"/>
  </cols>
  <sheetData>
    <row r="1" spans="1:23">
      <c r="A1" s="59"/>
      <c r="B1" s="59"/>
      <c r="C1" s="59"/>
    </row>
    <row r="2" spans="1:23" ht="19.5" customHeight="1">
      <c r="A2" s="59"/>
      <c r="B2" s="59"/>
      <c r="C2" s="59"/>
      <c r="E2" s="69" t="s">
        <v>44</v>
      </c>
      <c r="F2" s="69"/>
      <c r="G2" s="69"/>
      <c r="H2" s="69"/>
      <c r="I2" s="69"/>
      <c r="J2" s="69"/>
      <c r="K2" s="69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</row>
    <row r="3" spans="1:23" ht="15" customHeight="1">
      <c r="A3" s="59"/>
      <c r="B3" s="59"/>
      <c r="C3" s="59"/>
      <c r="E3" s="69"/>
      <c r="F3" s="69"/>
      <c r="G3" s="69"/>
      <c r="H3" s="69"/>
      <c r="I3" s="69"/>
      <c r="J3" s="69"/>
      <c r="K3" s="69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</row>
    <row r="4" spans="1:23" ht="15" customHeight="1">
      <c r="A4" s="59"/>
      <c r="B4" s="59"/>
      <c r="C4" s="59"/>
      <c r="E4" s="69"/>
      <c r="F4" s="69"/>
      <c r="G4" s="69"/>
      <c r="H4" s="69"/>
      <c r="I4" s="69"/>
      <c r="J4" s="69"/>
      <c r="K4" s="69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</row>
    <row r="5" spans="1:23">
      <c r="A5" s="59"/>
      <c r="B5" s="59"/>
      <c r="C5" s="59"/>
    </row>
    <row r="6" spans="1:23" ht="18" thickBot="1">
      <c r="A6" s="59"/>
      <c r="B6" s="59"/>
      <c r="C6" s="59"/>
      <c r="E6" s="13" t="s">
        <v>4</v>
      </c>
      <c r="F6" s="13"/>
      <c r="G6" s="13"/>
      <c r="H6" s="13"/>
      <c r="I6" s="13"/>
      <c r="J6" s="13"/>
      <c r="K6" s="13"/>
      <c r="L6" s="13"/>
      <c r="M6" s="13" t="s">
        <v>43</v>
      </c>
      <c r="N6" s="13"/>
      <c r="O6" s="13"/>
      <c r="P6" s="13"/>
      <c r="Q6" s="13"/>
      <c r="R6" s="13"/>
      <c r="S6" s="13"/>
      <c r="T6" s="13"/>
      <c r="U6" s="13"/>
      <c r="V6" s="13"/>
      <c r="W6" s="13"/>
    </row>
    <row r="7" spans="1:23" ht="15" thickTop="1">
      <c r="A7" s="60" t="s">
        <v>79</v>
      </c>
      <c r="B7" s="59" t="s">
        <v>75</v>
      </c>
      <c r="C7" s="59"/>
    </row>
    <row r="8" spans="1:23" ht="15" thickBot="1">
      <c r="A8" s="60" t="s">
        <v>80</v>
      </c>
      <c r="B8" s="59" t="s">
        <v>76</v>
      </c>
      <c r="C8" s="59"/>
      <c r="E8" s="16" t="s">
        <v>45</v>
      </c>
      <c r="F8" s="16"/>
      <c r="G8" s="16"/>
      <c r="H8" s="16"/>
      <c r="I8" s="16"/>
      <c r="J8" s="16"/>
      <c r="K8" s="16"/>
    </row>
    <row r="9" spans="1:23">
      <c r="A9" s="60" t="s">
        <v>81</v>
      </c>
      <c r="B9" s="59" t="s">
        <v>77</v>
      </c>
      <c r="C9" s="59"/>
    </row>
    <row r="10" spans="1:23">
      <c r="A10" s="60" t="s">
        <v>78</v>
      </c>
      <c r="B10" s="64" t="str">
        <f ca="1">A11&amp;pDelim1&amp;B11&amp;pDelim2&amp;A12&amp;pDelim1&amp;B12</f>
        <v>pDoProcessLogging:1&amp;pDim:Customer</v>
      </c>
      <c r="C10" s="59"/>
    </row>
    <row r="11" spans="1:23">
      <c r="A11" s="61" t="s">
        <v>82</v>
      </c>
      <c r="B11" s="62">
        <v>1</v>
      </c>
      <c r="C11" s="59"/>
    </row>
    <row r="12" spans="1:23">
      <c r="A12" s="61" t="s">
        <v>83</v>
      </c>
      <c r="B12" s="62" t="str">
        <f ca="1">pDimension</f>
        <v>Customer</v>
      </c>
      <c r="C12" s="59"/>
    </row>
    <row r="13" spans="1:23">
      <c r="A13" s="63" t="s">
        <v>84</v>
      </c>
      <c r="B13" s="64" t="s">
        <v>85</v>
      </c>
      <c r="C13" s="59"/>
    </row>
    <row r="14" spans="1:23" ht="15" thickBot="1">
      <c r="A14" s="63" t="s">
        <v>86</v>
      </c>
      <c r="B14" s="64" t="s">
        <v>87</v>
      </c>
      <c r="C14" s="59"/>
      <c r="E14" s="16" t="s">
        <v>46</v>
      </c>
      <c r="F14" s="16"/>
      <c r="G14" s="16"/>
      <c r="H14" s="16"/>
      <c r="I14" s="16"/>
      <c r="J14" s="16"/>
      <c r="K14" s="16"/>
    </row>
    <row r="15" spans="1:23">
      <c r="A15" s="59"/>
      <c r="B15" s="59"/>
      <c r="C15" s="59"/>
    </row>
    <row r="16" spans="1:23">
      <c r="A16" s="59"/>
      <c r="B16" s="59"/>
      <c r="C16" s="59"/>
    </row>
    <row r="17" spans="1:11">
      <c r="A17" s="59"/>
      <c r="B17" s="59"/>
      <c r="C17" s="59"/>
    </row>
    <row r="18" spans="1:11">
      <c r="A18" s="59"/>
      <c r="B18" s="59"/>
      <c r="C18" s="59"/>
    </row>
    <row r="19" spans="1:11">
      <c r="A19" s="59"/>
      <c r="B19" s="59"/>
      <c r="C19" s="59"/>
    </row>
    <row r="20" spans="1:11" ht="15" thickBot="1">
      <c r="A20" s="59"/>
      <c r="B20" s="59"/>
      <c r="C20" s="59"/>
      <c r="E20" s="16" t="s">
        <v>47</v>
      </c>
      <c r="F20" s="16"/>
      <c r="G20" s="16"/>
      <c r="H20" s="16"/>
      <c r="I20" s="16"/>
      <c r="J20" s="16"/>
      <c r="K20" s="16"/>
    </row>
    <row r="21" spans="1:11">
      <c r="A21" s="59"/>
      <c r="B21" s="59"/>
      <c r="C21" s="59"/>
    </row>
    <row r="22" spans="1:11">
      <c r="A22" s="59"/>
      <c r="B22" s="59"/>
      <c r="C22" s="59"/>
    </row>
    <row r="23" spans="1:11">
      <c r="A23" s="59"/>
      <c r="B23" s="59"/>
      <c r="C23" s="59"/>
    </row>
    <row r="24" spans="1:11">
      <c r="A24" s="59"/>
      <c r="B24" s="59"/>
      <c r="C24" s="59"/>
    </row>
    <row r="25" spans="1:11">
      <c r="A25" s="59"/>
      <c r="B25" s="59"/>
      <c r="C25" s="59"/>
    </row>
    <row r="26" spans="1:11" ht="15" thickBot="1">
      <c r="A26" s="59"/>
      <c r="B26" s="59"/>
      <c r="C26" s="59"/>
      <c r="E26" s="16"/>
      <c r="F26" s="16"/>
      <c r="G26" s="16"/>
      <c r="H26" s="16"/>
      <c r="I26" s="16"/>
      <c r="J26" s="16"/>
      <c r="K26" s="16"/>
    </row>
    <row r="27" spans="1:11">
      <c r="A27" s="59"/>
      <c r="B27" s="59"/>
      <c r="C27" s="59"/>
    </row>
    <row r="28" spans="1:11">
      <c r="A28" s="59"/>
      <c r="B28" s="59"/>
      <c r="C28" s="59"/>
    </row>
    <row r="29" spans="1:11">
      <c r="A29" s="59"/>
      <c r="B29" s="59"/>
      <c r="C29" s="59"/>
    </row>
    <row r="30" spans="1:11">
      <c r="A30" s="59"/>
      <c r="B30" s="59"/>
      <c r="C30" s="59"/>
    </row>
    <row r="31" spans="1:11">
      <c r="A31" s="59"/>
      <c r="B31" s="59"/>
      <c r="C31" s="59"/>
    </row>
    <row r="32" spans="1:11">
      <c r="A32" s="59"/>
      <c r="B32" s="59"/>
      <c r="C32" s="59"/>
    </row>
  </sheetData>
  <mergeCells count="1">
    <mergeCell ref="E2:K4"/>
  </mergeCells>
  <hyperlinks>
    <hyperlink ref="E6" location="Start!A1" display="Home"/>
    <hyperlink ref="M6" location="RunTI!A1" display="Run TI"/>
  </hyperlink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051" r:id="rId3" name="TIButton3">
          <controlPr defaultSize="0" print="0" autoLine="0" r:id="rId4">
            <anchor moveWithCells="1">
              <from>
                <xdr:col>7</xdr:col>
                <xdr:colOff>0</xdr:colOff>
                <xdr:row>22</xdr:row>
                <xdr:rowOff>0</xdr:rowOff>
              </from>
              <to>
                <xdr:col>8</xdr:col>
                <xdr:colOff>449580</xdr:colOff>
                <xdr:row>23</xdr:row>
                <xdr:rowOff>91440</xdr:rowOff>
              </to>
            </anchor>
          </controlPr>
        </control>
      </mc:Choice>
      <mc:Fallback>
        <control shapeId="2051" r:id="rId3" name="TIButton3"/>
      </mc:Fallback>
    </mc:AlternateContent>
    <mc:AlternateContent xmlns:mc="http://schemas.openxmlformats.org/markup-compatibility/2006">
      <mc:Choice Requires="x14">
        <control shapeId="2050" r:id="rId5" name="TIButton2">
          <controlPr defaultSize="0" print="0" autoLine="0" r:id="rId6">
            <anchor moveWithCells="1">
              <from>
                <xdr:col>7</xdr:col>
                <xdr:colOff>0</xdr:colOff>
                <xdr:row>16</xdr:row>
                <xdr:rowOff>0</xdr:rowOff>
              </from>
              <to>
                <xdr:col>8</xdr:col>
                <xdr:colOff>449580</xdr:colOff>
                <xdr:row>17</xdr:row>
                <xdr:rowOff>91440</xdr:rowOff>
              </to>
            </anchor>
          </controlPr>
        </control>
      </mc:Choice>
      <mc:Fallback>
        <control shapeId="2050" r:id="rId5" name="TIButton2"/>
      </mc:Fallback>
    </mc:AlternateContent>
    <mc:AlternateContent xmlns:mc="http://schemas.openxmlformats.org/markup-compatibility/2006">
      <mc:Choice Requires="x14">
        <control shapeId="2049" r:id="rId7" name="TIButton1">
          <controlPr defaultSize="0" print="0" autoLine="0" r:id="rId8">
            <anchor moveWithCells="1">
              <from>
                <xdr:col>7</xdr:col>
                <xdr:colOff>0</xdr:colOff>
                <xdr:row>10</xdr:row>
                <xdr:rowOff>0</xdr:rowOff>
              </from>
              <to>
                <xdr:col>8</xdr:col>
                <xdr:colOff>449580</xdr:colOff>
                <xdr:row>11</xdr:row>
                <xdr:rowOff>91440</xdr:rowOff>
              </to>
            </anchor>
          </controlPr>
        </control>
      </mc:Choice>
      <mc:Fallback>
        <control shapeId="2049" r:id="rId7" name="TIButton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100"/>
  <sheetViews>
    <sheetView workbookViewId="0"/>
  </sheetViews>
  <sheetFormatPr defaultRowHeight="14.4"/>
  <sheetData>
    <row r="1" spans="1:1">
      <c r="A1">
        <v>1</v>
      </c>
    </row>
    <row r="2" spans="1:1">
      <c r="A2">
        <v>2</v>
      </c>
    </row>
    <row r="3" spans="1:1">
      <c r="A3">
        <v>3</v>
      </c>
    </row>
    <row r="4" spans="1:1">
      <c r="A4">
        <v>4</v>
      </c>
    </row>
    <row r="5" spans="1:1">
      <c r="A5">
        <v>5</v>
      </c>
    </row>
    <row r="6" spans="1:1">
      <c r="A6">
        <v>6</v>
      </c>
    </row>
    <row r="7" spans="1:1">
      <c r="A7">
        <v>7</v>
      </c>
    </row>
    <row r="8" spans="1:1">
      <c r="A8">
        <v>8</v>
      </c>
    </row>
    <row r="9" spans="1:1">
      <c r="A9">
        <v>9</v>
      </c>
    </row>
    <row r="10" spans="1:1">
      <c r="A10">
        <v>10</v>
      </c>
    </row>
    <row r="11" spans="1:1">
      <c r="A11">
        <v>11</v>
      </c>
    </row>
    <row r="12" spans="1:1">
      <c r="A12">
        <v>12</v>
      </c>
    </row>
    <row r="13" spans="1:1">
      <c r="A13">
        <v>13</v>
      </c>
    </row>
    <row r="14" spans="1:1">
      <c r="A14">
        <v>14</v>
      </c>
    </row>
    <row r="15" spans="1:1">
      <c r="A15">
        <v>15</v>
      </c>
    </row>
    <row r="16" spans="1:1">
      <c r="A16">
        <v>16</v>
      </c>
    </row>
    <row r="17" spans="1:1">
      <c r="A17">
        <v>17</v>
      </c>
    </row>
    <row r="18" spans="1:1">
      <c r="A18">
        <v>18</v>
      </c>
    </row>
    <row r="19" spans="1:1">
      <c r="A19">
        <v>19</v>
      </c>
    </row>
    <row r="20" spans="1:1">
      <c r="A20">
        <v>20</v>
      </c>
    </row>
    <row r="21" spans="1:1">
      <c r="A21">
        <v>21</v>
      </c>
    </row>
    <row r="22" spans="1:1">
      <c r="A22">
        <v>22</v>
      </c>
    </row>
    <row r="23" spans="1:1">
      <c r="A23">
        <v>23</v>
      </c>
    </row>
    <row r="24" spans="1:1">
      <c r="A24">
        <v>24</v>
      </c>
    </row>
    <row r="25" spans="1:1">
      <c r="A25">
        <v>25</v>
      </c>
    </row>
    <row r="26" spans="1:1">
      <c r="A26">
        <v>26</v>
      </c>
    </row>
    <row r="27" spans="1:1">
      <c r="A27">
        <v>27</v>
      </c>
    </row>
    <row r="28" spans="1:1">
      <c r="A28">
        <v>28</v>
      </c>
    </row>
    <row r="29" spans="1:1">
      <c r="A29">
        <v>29</v>
      </c>
    </row>
    <row r="30" spans="1:1">
      <c r="A30">
        <v>30</v>
      </c>
    </row>
    <row r="31" spans="1:1">
      <c r="A31">
        <v>31</v>
      </c>
    </row>
    <row r="32" spans="1:1">
      <c r="A32">
        <v>32</v>
      </c>
    </row>
    <row r="33" spans="1:1">
      <c r="A33">
        <v>33</v>
      </c>
    </row>
    <row r="34" spans="1:1">
      <c r="A34">
        <v>34</v>
      </c>
    </row>
    <row r="35" spans="1:1">
      <c r="A35">
        <v>35</v>
      </c>
    </row>
    <row r="36" spans="1:1">
      <c r="A36">
        <v>36</v>
      </c>
    </row>
    <row r="37" spans="1:1">
      <c r="A37">
        <v>37</v>
      </c>
    </row>
    <row r="38" spans="1:1">
      <c r="A38">
        <v>38</v>
      </c>
    </row>
    <row r="39" spans="1:1">
      <c r="A39">
        <v>39</v>
      </c>
    </row>
    <row r="40" spans="1:1">
      <c r="A40">
        <v>40</v>
      </c>
    </row>
    <row r="41" spans="1:1">
      <c r="A41">
        <v>41</v>
      </c>
    </row>
    <row r="42" spans="1:1">
      <c r="A42">
        <v>42</v>
      </c>
    </row>
    <row r="43" spans="1:1">
      <c r="A43">
        <v>43</v>
      </c>
    </row>
    <row r="44" spans="1:1">
      <c r="A44">
        <v>44</v>
      </c>
    </row>
    <row r="45" spans="1:1">
      <c r="A45">
        <v>45</v>
      </c>
    </row>
    <row r="46" spans="1:1">
      <c r="A46">
        <v>46</v>
      </c>
    </row>
    <row r="47" spans="1:1">
      <c r="A47">
        <v>47</v>
      </c>
    </row>
    <row r="48" spans="1:1">
      <c r="A48">
        <v>48</v>
      </c>
    </row>
    <row r="49" spans="1:1">
      <c r="A49">
        <v>49</v>
      </c>
    </row>
    <row r="50" spans="1:1">
      <c r="A50">
        <v>50</v>
      </c>
    </row>
    <row r="51" spans="1:1">
      <c r="A51">
        <v>51</v>
      </c>
    </row>
    <row r="52" spans="1:1">
      <c r="A52">
        <v>52</v>
      </c>
    </row>
    <row r="53" spans="1:1">
      <c r="A53">
        <v>53</v>
      </c>
    </row>
    <row r="54" spans="1:1">
      <c r="A54">
        <v>54</v>
      </c>
    </row>
    <row r="55" spans="1:1">
      <c r="A55">
        <v>55</v>
      </c>
    </row>
    <row r="56" spans="1:1">
      <c r="A56">
        <v>56</v>
      </c>
    </row>
    <row r="57" spans="1:1">
      <c r="A57">
        <v>57</v>
      </c>
    </row>
    <row r="58" spans="1:1">
      <c r="A58">
        <v>58</v>
      </c>
    </row>
    <row r="59" spans="1:1">
      <c r="A59">
        <v>59</v>
      </c>
    </row>
    <row r="60" spans="1:1">
      <c r="A60">
        <v>60</v>
      </c>
    </row>
    <row r="61" spans="1:1">
      <c r="A61">
        <v>61</v>
      </c>
    </row>
    <row r="62" spans="1:1">
      <c r="A62">
        <v>62</v>
      </c>
    </row>
    <row r="63" spans="1:1">
      <c r="A63">
        <v>63</v>
      </c>
    </row>
    <row r="64" spans="1:1">
      <c r="A64">
        <v>64</v>
      </c>
    </row>
    <row r="65" spans="1:1">
      <c r="A65">
        <v>65</v>
      </c>
    </row>
    <row r="66" spans="1:1">
      <c r="A66">
        <v>66</v>
      </c>
    </row>
    <row r="67" spans="1:1">
      <c r="A67">
        <v>67</v>
      </c>
    </row>
    <row r="68" spans="1:1">
      <c r="A68">
        <v>68</v>
      </c>
    </row>
    <row r="69" spans="1:1">
      <c r="A69">
        <v>69</v>
      </c>
    </row>
    <row r="70" spans="1:1">
      <c r="A70">
        <v>70</v>
      </c>
    </row>
    <row r="71" spans="1:1">
      <c r="A71">
        <v>71</v>
      </c>
    </row>
    <row r="72" spans="1:1">
      <c r="A72">
        <v>72</v>
      </c>
    </row>
    <row r="73" spans="1:1">
      <c r="A73">
        <v>73</v>
      </c>
    </row>
    <row r="74" spans="1:1">
      <c r="A74">
        <v>74</v>
      </c>
    </row>
    <row r="75" spans="1:1">
      <c r="A75">
        <v>75</v>
      </c>
    </row>
    <row r="76" spans="1:1">
      <c r="A76">
        <v>76</v>
      </c>
    </row>
    <row r="77" spans="1:1">
      <c r="A77">
        <v>77</v>
      </c>
    </row>
    <row r="78" spans="1:1">
      <c r="A78">
        <v>78</v>
      </c>
    </row>
    <row r="79" spans="1:1">
      <c r="A79">
        <v>79</v>
      </c>
    </row>
    <row r="80" spans="1:1">
      <c r="A80">
        <v>80</v>
      </c>
    </row>
    <row r="81" spans="1:1">
      <c r="A81">
        <v>81</v>
      </c>
    </row>
    <row r="82" spans="1:1">
      <c r="A82">
        <v>82</v>
      </c>
    </row>
    <row r="83" spans="1:1">
      <c r="A83">
        <v>83</v>
      </c>
    </row>
    <row r="84" spans="1:1">
      <c r="A84">
        <v>84</v>
      </c>
    </row>
    <row r="85" spans="1:1">
      <c r="A85">
        <v>85</v>
      </c>
    </row>
    <row r="86" spans="1:1">
      <c r="A86">
        <v>86</v>
      </c>
    </row>
    <row r="87" spans="1:1">
      <c r="A87">
        <v>87</v>
      </c>
    </row>
    <row r="88" spans="1:1">
      <c r="A88">
        <v>88</v>
      </c>
    </row>
    <row r="89" spans="1:1">
      <c r="A89">
        <v>89</v>
      </c>
    </row>
    <row r="90" spans="1:1">
      <c r="A90">
        <v>90</v>
      </c>
    </row>
    <row r="91" spans="1:1">
      <c r="A91">
        <v>91</v>
      </c>
    </row>
    <row r="92" spans="1:1">
      <c r="A92">
        <v>92</v>
      </c>
    </row>
    <row r="93" spans="1:1">
      <c r="A93">
        <v>93</v>
      </c>
    </row>
    <row r="94" spans="1:1">
      <c r="A94">
        <v>94</v>
      </c>
    </row>
    <row r="95" spans="1:1">
      <c r="A95">
        <v>95</v>
      </c>
    </row>
    <row r="96" spans="1:1">
      <c r="A96">
        <v>96</v>
      </c>
    </row>
    <row r="97" spans="1:1">
      <c r="A97">
        <v>97</v>
      </c>
    </row>
    <row r="98" spans="1:1">
      <c r="A98">
        <v>98</v>
      </c>
    </row>
    <row r="99" spans="1:1">
      <c r="A99">
        <v>99</v>
      </c>
    </row>
    <row r="100" spans="1:1">
      <c r="A100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25</vt:i4>
      </vt:variant>
    </vt:vector>
  </HeadingPairs>
  <TitlesOfParts>
    <vt:vector size="28" baseType="lpstr">
      <vt:lpstr>Start</vt:lpstr>
      <vt:lpstr>RunTI</vt:lpstr>
      <vt:lpstr>{PL}PickLst</vt:lpstr>
      <vt:lpstr>CubeNavTracker</vt:lpstr>
      <vt:lpstr>CubeUsrTracker</vt:lpstr>
      <vt:lpstr>LastPageID</vt:lpstr>
      <vt:lpstr>ListChoice</vt:lpstr>
      <vt:lpstr>MenuS</vt:lpstr>
      <vt:lpstr>MenuW</vt:lpstr>
      <vt:lpstr>pCube1</vt:lpstr>
      <vt:lpstr>pCube2</vt:lpstr>
      <vt:lpstr>pCubePickList</vt:lpstr>
      <vt:lpstr>pDelim1</vt:lpstr>
      <vt:lpstr>pDelim2</vt:lpstr>
      <vt:lpstr>pDimension</vt:lpstr>
      <vt:lpstr>pFilterProcSsubUpdate</vt:lpstr>
      <vt:lpstr>pMDXRow</vt:lpstr>
      <vt:lpstr>pProcSsubUpdate</vt:lpstr>
      <vt:lpstr>pProcUFsubUpdate</vt:lpstr>
      <vt:lpstr>pProcUHsubUpdate</vt:lpstr>
      <vt:lpstr>pServer</vt:lpstr>
      <vt:lpstr>pVersion</vt:lpstr>
      <vt:lpstr>ReportAppID</vt:lpstr>
      <vt:lpstr>ReportAppMenu</vt:lpstr>
      <vt:lpstr>Start!TM1RPTDATARNG1</vt:lpstr>
      <vt:lpstr>Start!TM1RPTFMTIDCOL</vt:lpstr>
      <vt:lpstr>Start!TM1RPTFMTRNG</vt:lpstr>
      <vt:lpstr>UserID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dtedesco.local</dc:creator>
  <cp:lastModifiedBy>swiltshire</cp:lastModifiedBy>
  <dcterms:created xsi:type="dcterms:W3CDTF">2014-03-06T12:38:55Z</dcterms:created>
  <dcterms:modified xsi:type="dcterms:W3CDTF">2018-09-12T15:09:51Z</dcterms:modified>
  <cp:category>Applications\Apliqode\2 Housekeeping\Static Subsets And UDC Maintenance</cp:category>
</cp:coreProperties>
</file>