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1.bin" ContentType="application/vnd.ms-office.activeX"/>
  <Override PartName="/xl/activeX/activeX3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13_ncr:1_{CADE45A2-D1D2-40CA-8E76-584BD5AB61FB}" xr6:coauthVersionLast="44" xr6:coauthVersionMax="44" xr10:uidLastSave="{00000000-0000-0000-0000-000000000000}"/>
  <bookViews>
    <workbookView xWindow="-120" yWindow="-120" windowWidth="38550" windowHeight="21300" xr2:uid="{00000000-000D-0000-FFFF-FFFF00000000}"/>
  </bookViews>
  <sheets>
    <sheet name="USER GROUPS ASSIGNMENT" sheetId="6" r:id="rId1"/>
    <sheet name="COPY USER PROFILE" sheetId="8" r:id="rId2"/>
  </sheets>
  <definedNames>
    <definedName name="pClearTargetUserGroup" localSheetId="1">'COPY USER PROFILE'!$H$4</definedName>
    <definedName name="pFilterGroup" localSheetId="0">'USER GROUPS ASSIGNMENT'!$K$26</definedName>
    <definedName name="pMDXGroup" localSheetId="0">'USER GROUPS ASSIGNMENT'!$J$6</definedName>
    <definedName name="pProcessConfirmCopyGroups" localSheetId="1">'COPY USER PROFILE'!$K$8</definedName>
    <definedName name="pProcessCopyGroups" localSheetId="1">'COPY USER PROFILE'!$K$2</definedName>
    <definedName name="pProcessDownloadSecurity" localSheetId="0">'USER GROUPS ASSIGNMENT'!$M$2</definedName>
    <definedName name="pProcessParameterCopyGroups" localSheetId="1">'COPY USER PROFILE'!$K$3:$K$6</definedName>
    <definedName name="pProcessParameterDownloadSecurity" localSheetId="0">'USER GROUPS ASSIGNMENT'!$M$3:$M$6</definedName>
    <definedName name="pProcessParameterUpdateSecurity" localSheetId="0">'USER GROUPS ASSIGNMENT'!$P$3:$P$6</definedName>
    <definedName name="pProcessUpdateSecurity" localSheetId="0">'USER GROUPS ASSIGNMENT'!$P$2</definedName>
    <definedName name="pSelectedClient" localSheetId="0">'USER GROUPS ASSIGNMENT'!$J$2</definedName>
    <definedName name="pServer" localSheetId="1">'COPY USER PROFILE'!$B$2</definedName>
    <definedName name="pServer" localSheetId="0">'USER GROUPS ASSIGNMENT'!$B$2</definedName>
    <definedName name="pSuppressZero" localSheetId="0">'USER GROUPS ASSIGNMENT'!$G$7</definedName>
    <definedName name="pUserFrom" localSheetId="1">'COPY USER PROFILE'!$H$2</definedName>
    <definedName name="pUserTo" localSheetId="1">'COPY USER PROFILE'!$H$3</definedName>
    <definedName name="TM1REBUILDOPTION">1</definedName>
    <definedName name="TM1RPTDATARNG1" localSheetId="0">'USER GROUPS ASSIGNMENT'!$31:$31</definedName>
    <definedName name="TM1RPTFMTIDCOL" localSheetId="0">'USER GROUPS ASSIGNMENT'!$A$11:$A$18</definedName>
    <definedName name="TM1RPTFMTRNG" localSheetId="0">'USER GROUPS ASSIGNMENT'!$F$11:$K$18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8" l="1"/>
  <c r="C6" i="8"/>
  <c r="D6" i="8"/>
  <c r="B5" i="8"/>
  <c r="C5" i="8"/>
  <c r="D5" i="8"/>
  <c r="B4" i="8"/>
  <c r="C4" i="8"/>
  <c r="D4" i="8"/>
  <c r="C3" i="8"/>
  <c r="D3" i="8"/>
  <c r="D2" i="8"/>
  <c r="B2" i="8"/>
  <c r="C2" i="8"/>
  <c r="B4" i="6"/>
  <c r="C4" i="6"/>
  <c r="D4" i="6"/>
  <c r="B5" i="6"/>
  <c r="C5" i="6"/>
  <c r="D5" i="6"/>
  <c r="B6" i="6"/>
  <c r="C6" i="6"/>
  <c r="D6" i="6"/>
  <c r="C3" i="6"/>
  <c r="D3" i="6"/>
  <c r="H16" i="8"/>
  <c r="H14" i="8"/>
  <c r="A31" i="6"/>
  <c r="D2" i="6"/>
  <c r="B2" i="6"/>
  <c r="G7" i="6"/>
  <c r="G2" i="6"/>
  <c r="K24" i="6"/>
  <c r="J2" i="6"/>
  <c r="G3" i="6"/>
  <c r="J6" i="6"/>
  <c r="F31" i="6"/>
  <c r="I31" i="6"/>
  <c r="J31" i="6"/>
  <c r="K31" i="6"/>
  <c r="H3" i="8"/>
  <c r="K4" i="8"/>
  <c r="H2" i="8"/>
  <c r="K3" i="8"/>
  <c r="H4" i="8"/>
  <c r="K5" i="8"/>
  <c r="K8" i="8"/>
  <c r="A15" i="6"/>
  <c r="A14" i="6"/>
  <c r="A13" i="6"/>
  <c r="A12" i="6"/>
  <c r="M6" i="6"/>
  <c r="M5" i="6"/>
  <c r="C2" i="6"/>
</calcChain>
</file>

<file path=xl/sharedStrings.xml><?xml version="1.0" encoding="utf-8"?>
<sst xmlns="http://schemas.openxmlformats.org/spreadsheetml/2006/main" count="65" uniqueCount="55">
  <si>
    <t>pServer:</t>
  </si>
  <si>
    <t>Dev:</t>
  </si>
  <si>
    <t>pClient</t>
  </si>
  <si>
    <t>Prod:</t>
  </si>
  <si>
    <t>pGroup</t>
  </si>
  <si>
    <t>UAT:</t>
  </si>
  <si>
    <t>SIT:</t>
  </si>
  <si>
    <t xml:space="preserve">USER FROM: </t>
  </si>
  <si>
    <t>SECURITY GROUPS</t>
  </si>
  <si>
    <t xml:space="preserve">FILTER SECURITY GROUP: </t>
  </si>
  <si>
    <t>[Begin Format Range]</t>
  </si>
  <si>
    <t xml:space="preserve">USER NAME: </t>
  </si>
  <si>
    <t>USER GROUPS ASSIGNMENTS</t>
  </si>
  <si>
    <t>[End Format Range]</t>
  </si>
  <si>
    <t>N1</t>
  </si>
  <si>
    <t>N2</t>
  </si>
  <si>
    <t>pClearTarget</t>
  </si>
  <si>
    <t>Sys Group</t>
  </si>
  <si>
    <t>}Clients</t>
  </si>
  <si>
    <t>CUBE (AF):</t>
  </si>
  <si>
    <t>Process Name</t>
  </si>
  <si>
    <t>pDoProcessLogging</t>
  </si>
  <si>
    <t>FROM</t>
  </si>
  <si>
    <t>TO</t>
  </si>
  <si>
    <t>CLEAR TARGET USER GROUPS</t>
  </si>
  <si>
    <t>CLEAR TARGET USER GROUPS FLAG</t>
  </si>
  <si>
    <t xml:space="preserve">USER TO: </t>
  </si>
  <si>
    <t>Confirm Dialog</t>
  </si>
  <si>
    <t>Cub.Sys Security Client Group.Data.Load.From }ClientGroups</t>
  </si>
  <si>
    <t>pDebug</t>
  </si>
  <si>
    <t>pSrcClient</t>
  </si>
  <si>
    <t>pTgtClient</t>
  </si>
  <si>
    <t>pMode</t>
  </si>
  <si>
    <t>pDelim</t>
  </si>
  <si>
    <t>}APQ.Security.Client.Copy</t>
  </si>
  <si>
    <t>}APQ Clients</t>
  </si>
  <si>
    <t>}APQ Groups</t>
  </si>
  <si>
    <t>}APQ Security Manage Client Groups Measure</t>
  </si>
  <si>
    <t>ASSIGNMENT</t>
  </si>
  <si>
    <t>SYNC WITH }ClientGroups</t>
  </si>
  <si>
    <t>}APQ.Security.AssignClientGroups</t>
  </si>
  <si>
    <t>pSecurityRefresh</t>
  </si>
  <si>
    <t>Current Assignment</t>
  </si>
  <si>
    <t>c000_standard</t>
  </si>
  <si>
    <t>&gt;&gt; SERVER</t>
  </si>
  <si>
    <t>Filter Group Flag:</t>
  </si>
  <si>
    <t>&gt;&gt; CUBE VIEW / ACTIVE FORM</t>
  </si>
  <si>
    <t>&gt;&gt; REPORT FILTER</t>
  </si>
  <si>
    <t>&gt;&gt; MDX</t>
  </si>
  <si>
    <t>&gt;&gt; PROCESS - DOWNLOD SECURITY</t>
  </si>
  <si>
    <t>PROCESS - UPDATE SECURITY</t>
  </si>
  <si>
    <t>&gt;&gt; REPORT TITLE AREA</t>
  </si>
  <si>
    <t>COPY USER SECURITY PROFILE</t>
  </si>
  <si>
    <t>&gt;&gt; ACTIVE FORM - FORMATTING AREA</t>
  </si>
  <si>
    <t>PROCESS - COPY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</si>
</sst>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\▼\ @"/>
    <numFmt numFmtId="169" formatCode="&quot;- &quot;@"/>
    <numFmt numFmtId="170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99CCFF"/>
      <name val="Calibri"/>
      <family val="2"/>
      <scheme val="minor"/>
    </font>
    <font>
      <b/>
      <sz val="8"/>
      <color theme="0"/>
      <name val="Arial"/>
      <family val="2"/>
    </font>
    <font>
      <sz val="8"/>
      <color rgb="FF000000"/>
      <name val="Segoe UI"/>
      <family val="2"/>
    </font>
    <font>
      <sz val="9"/>
      <name val="Calibri"/>
      <family val="3"/>
      <charset val="134"/>
      <scheme val="minor"/>
    </font>
    <font>
      <b/>
      <sz val="9"/>
      <color theme="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4999542222357860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E8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 style="thin">
        <color auto="1"/>
      </left>
      <right/>
      <top/>
      <bottom/>
      <diagonal/>
    </border>
    <border>
      <left/>
      <right style="medium">
        <color rgb="FF8C8C8C"/>
      </right>
      <top style="medium">
        <color rgb="FF8C8C8C"/>
      </top>
      <bottom style="medium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8C8C8C"/>
      </left>
      <right/>
      <top style="medium">
        <color rgb="FF8C8C8C"/>
      </top>
      <bottom style="medium">
        <color theme="0" tint="-0.499984740745262"/>
      </bottom>
      <diagonal/>
    </border>
    <border>
      <left/>
      <right/>
      <top style="medium">
        <color rgb="FF8C8C8C"/>
      </top>
      <bottom style="medium">
        <color theme="0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76">
    <xf numFmtId="0" fontId="0" fillId="0" borderId="0" xfId="0"/>
    <xf numFmtId="0" fontId="2" fillId="2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/>
    <xf numFmtId="0" fontId="4" fillId="4" borderId="1" xfId="0" applyFont="1" applyFill="1" applyBorder="1" applyAlignment="1" applyProtection="1"/>
    <xf numFmtId="0" fontId="5" fillId="5" borderId="1" xfId="0" applyFont="1" applyFill="1" applyBorder="1" applyAlignment="1" applyProtection="1">
      <alignment horizontal="right"/>
    </xf>
    <xf numFmtId="0" fontId="5" fillId="2" borderId="1" xfId="0" applyFont="1" applyFill="1" applyBorder="1" applyAlignment="1" applyProtection="1">
      <alignment horizontal="right"/>
    </xf>
    <xf numFmtId="0" fontId="5" fillId="2" borderId="1" xfId="0" applyFont="1" applyFill="1" applyBorder="1" applyAlignment="1" applyProtection="1">
      <alignment horizontal="left"/>
    </xf>
    <xf numFmtId="0" fontId="6" fillId="0" borderId="0" xfId="0" applyFont="1" applyFill="1" applyBorder="1" applyAlignment="1"/>
    <xf numFmtId="0" fontId="7" fillId="0" borderId="0" xfId="0" applyFont="1" applyAlignment="1">
      <alignment horizontal="right"/>
    </xf>
    <xf numFmtId="0" fontId="4" fillId="4" borderId="1" xfId="0" applyNumberFormat="1" applyFon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0" xfId="0" applyNumberFormat="1" applyFill="1" applyAlignment="1" applyProtection="1"/>
    <xf numFmtId="0" fontId="9" fillId="0" borderId="0" xfId="0" applyFont="1"/>
    <xf numFmtId="170" fontId="10" fillId="10" borderId="4" xfId="4" quotePrefix="1" applyNumberFormat="1" applyFont="1" applyFill="1" applyBorder="1" applyAlignment="1" applyProtection="1">
      <alignment horizontal="left" vertical="center"/>
    </xf>
    <xf numFmtId="170" fontId="10" fillId="10" borderId="6" xfId="4" quotePrefix="1" applyNumberFormat="1" applyFont="1" applyFill="1" applyBorder="1" applyAlignment="1" applyProtection="1">
      <alignment horizontal="left" vertical="center"/>
    </xf>
    <xf numFmtId="0" fontId="8" fillId="12" borderId="0" xfId="0" applyFont="1" applyFill="1" applyBorder="1" applyAlignment="1">
      <alignment horizontal="right" vertical="center"/>
    </xf>
    <xf numFmtId="170" fontId="10" fillId="10" borderId="5" xfId="4" quotePrefix="1" applyNumberFormat="1" applyFont="1" applyFill="1" applyBorder="1" applyAlignment="1" applyProtection="1">
      <alignment horizontal="center" vertical="center"/>
    </xf>
    <xf numFmtId="0" fontId="4" fillId="6" borderId="7" xfId="0" applyFont="1" applyFill="1" applyBorder="1"/>
    <xf numFmtId="0" fontId="4" fillId="13" borderId="7" xfId="0" applyFon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17" borderId="0" xfId="0" applyFill="1"/>
    <xf numFmtId="0" fontId="0" fillId="17" borderId="8" xfId="0" applyFill="1" applyBorder="1"/>
    <xf numFmtId="0" fontId="0" fillId="17" borderId="0" xfId="0" applyFill="1" applyBorder="1"/>
    <xf numFmtId="0" fontId="0" fillId="17" borderId="9" xfId="0" applyFill="1" applyBorder="1"/>
    <xf numFmtId="0" fontId="0" fillId="17" borderId="8" xfId="0" applyFill="1" applyBorder="1" applyAlignment="1">
      <alignment horizontal="left"/>
    </xf>
    <xf numFmtId="0" fontId="0" fillId="17" borderId="9" xfId="0" applyFill="1" applyBorder="1" applyAlignment="1">
      <alignment horizontal="left"/>
    </xf>
    <xf numFmtId="0" fontId="0" fillId="17" borderId="0" xfId="0" applyFill="1" applyBorder="1" applyAlignment="1">
      <alignment horizontal="center"/>
    </xf>
    <xf numFmtId="0" fontId="3" fillId="17" borderId="10" xfId="0" applyFont="1" applyFill="1" applyBorder="1"/>
    <xf numFmtId="49" fontId="10" fillId="15" borderId="4" xfId="0" applyNumberFormat="1" applyFont="1" applyFill="1" applyBorder="1" applyAlignment="1">
      <alignment horizontal="left" vertical="center"/>
    </xf>
    <xf numFmtId="49" fontId="10" fillId="14" borderId="4" xfId="0" applyNumberFormat="1" applyFont="1" applyFill="1" applyBorder="1" applyAlignment="1">
      <alignment horizontal="left" vertical="center"/>
    </xf>
    <xf numFmtId="49" fontId="10" fillId="16" borderId="4" xfId="0" applyNumberFormat="1" applyFont="1" applyFill="1" applyBorder="1" applyAlignment="1">
      <alignment horizontal="left" vertical="center"/>
    </xf>
    <xf numFmtId="49" fontId="8" fillId="17" borderId="4" xfId="0" applyNumberFormat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3" fillId="18" borderId="11" xfId="0" applyFont="1" applyFill="1" applyBorder="1" applyAlignment="1" applyProtection="1">
      <alignment vertical="center"/>
      <protection locked="0"/>
    </xf>
    <xf numFmtId="0" fontId="13" fillId="18" borderId="11" xfId="0" applyFont="1" applyFill="1" applyBorder="1" applyAlignment="1" applyProtection="1">
      <alignment horizontal="left" vertical="center"/>
      <protection locked="0"/>
    </xf>
    <xf numFmtId="0" fontId="13" fillId="15" borderId="3" xfId="7" applyNumberFormat="1" applyFont="1" applyFill="1" applyBorder="1" applyAlignment="1" applyProtection="1">
      <alignment vertical="center"/>
    </xf>
    <xf numFmtId="169" fontId="10" fillId="7" borderId="4" xfId="0" applyNumberFormat="1" applyFont="1" applyFill="1" applyBorder="1" applyAlignment="1">
      <alignment horizontal="left" vertical="center"/>
    </xf>
    <xf numFmtId="49" fontId="8" fillId="13" borderId="4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170" fontId="10" fillId="10" borderId="11" xfId="4" quotePrefix="1" applyNumberFormat="1" applyFont="1" applyFill="1" applyBorder="1" applyAlignment="1" applyProtection="1">
      <alignment horizontal="left" vertical="center"/>
    </xf>
    <xf numFmtId="170" fontId="10" fillId="10" borderId="11" xfId="4" quotePrefix="1" applyNumberFormat="1" applyFont="1" applyFill="1" applyBorder="1" applyAlignment="1" applyProtection="1">
      <alignment horizontal="center" vertical="center"/>
    </xf>
    <xf numFmtId="170" fontId="10" fillId="11" borderId="11" xfId="4" quotePrefix="1" applyNumberFormat="1" applyFont="1" applyFill="1" applyBorder="1" applyAlignment="1" applyProtection="1">
      <alignment horizontal="left" vertical="center"/>
    </xf>
    <xf numFmtId="170" fontId="10" fillId="11" borderId="11" xfId="4" quotePrefix="1" applyNumberFormat="1" applyFont="1" applyFill="1" applyBorder="1" applyAlignment="1" applyProtection="1">
      <alignment horizontal="center" vertical="center"/>
    </xf>
    <xf numFmtId="170" fontId="10" fillId="9" borderId="11" xfId="4" quotePrefix="1" applyNumberFormat="1" applyFont="1" applyFill="1" applyBorder="1" applyAlignment="1" applyProtection="1">
      <alignment horizontal="left" vertical="center"/>
    </xf>
    <xf numFmtId="170" fontId="10" fillId="9" borderId="11" xfId="4" quotePrefix="1" applyNumberFormat="1" applyFont="1" applyFill="1" applyBorder="1" applyAlignment="1" applyProtection="1">
      <alignment horizontal="center" vertical="center"/>
    </xf>
    <xf numFmtId="170" fontId="10" fillId="4" borderId="11" xfId="4" quotePrefix="1" applyNumberFormat="1" applyFont="1" applyFill="1" applyBorder="1" applyAlignment="1" applyProtection="1">
      <alignment horizontal="left" vertical="center"/>
    </xf>
    <xf numFmtId="170" fontId="10" fillId="4" borderId="11" xfId="4" quotePrefix="1" applyNumberFormat="1" applyFont="1" applyFill="1" applyBorder="1" applyAlignment="1" applyProtection="1">
      <alignment horizontal="center" vertical="center"/>
    </xf>
    <xf numFmtId="170" fontId="8" fillId="6" borderId="11" xfId="4" quotePrefix="1" applyNumberFormat="1" applyFont="1" applyFill="1" applyBorder="1" applyAlignment="1" applyProtection="1">
      <alignment horizontal="left" vertical="center"/>
      <protection locked="0"/>
    </xf>
    <xf numFmtId="170" fontId="8" fillId="4" borderId="11" xfId="4" quotePrefix="1" applyNumberFormat="1" applyFont="1" applyFill="1" applyBorder="1" applyAlignment="1" applyProtection="1">
      <alignment horizontal="left" vertical="center"/>
    </xf>
    <xf numFmtId="170" fontId="8" fillId="4" borderId="11" xfId="4" quotePrefix="1" applyNumberFormat="1" applyFont="1" applyFill="1" applyBorder="1" applyAlignment="1" applyProtection="1">
      <alignment horizontal="center" vertical="center"/>
    </xf>
    <xf numFmtId="170" fontId="8" fillId="8" borderId="11" xfId="4" quotePrefix="1" applyNumberFormat="1" applyFont="1" applyFill="1" applyBorder="1" applyAlignment="1" applyProtection="1">
      <alignment horizontal="left" vertical="center"/>
      <protection locked="0"/>
    </xf>
    <xf numFmtId="170" fontId="8" fillId="7" borderId="11" xfId="4" quotePrefix="1" applyNumberFormat="1" applyFont="1" applyFill="1" applyBorder="1" applyAlignment="1" applyProtection="1">
      <alignment horizontal="left" vertical="center"/>
    </xf>
    <xf numFmtId="170" fontId="8" fillId="7" borderId="11" xfId="4" quotePrefix="1" applyNumberFormat="1" applyFont="1" applyFill="1" applyBorder="1" applyAlignment="1" applyProtection="1">
      <alignment horizontal="center" vertical="center"/>
    </xf>
    <xf numFmtId="49" fontId="10" fillId="15" borderId="6" xfId="0" applyNumberFormat="1" applyFont="1" applyFill="1" applyBorder="1" applyAlignment="1">
      <alignment horizontal="left" vertical="center"/>
    </xf>
    <xf numFmtId="49" fontId="10" fillId="15" borderId="12" xfId="0" applyNumberFormat="1" applyFont="1" applyFill="1" applyBorder="1" applyAlignment="1">
      <alignment horizontal="left" vertical="center"/>
    </xf>
    <xf numFmtId="49" fontId="10" fillId="14" borderId="6" xfId="0" applyNumberFormat="1" applyFont="1" applyFill="1" applyBorder="1" applyAlignment="1">
      <alignment horizontal="left" vertical="center"/>
    </xf>
    <xf numFmtId="49" fontId="10" fillId="14" borderId="12" xfId="0" applyNumberFormat="1" applyFont="1" applyFill="1" applyBorder="1" applyAlignment="1">
      <alignment horizontal="left" vertical="center"/>
    </xf>
    <xf numFmtId="49" fontId="10" fillId="16" borderId="6" xfId="0" applyNumberFormat="1" applyFont="1" applyFill="1" applyBorder="1" applyAlignment="1">
      <alignment horizontal="left" vertical="center"/>
    </xf>
    <xf numFmtId="49" fontId="10" fillId="16" borderId="12" xfId="0" applyNumberFormat="1" applyFont="1" applyFill="1" applyBorder="1" applyAlignment="1">
      <alignment horizontal="left" vertical="center"/>
    </xf>
    <xf numFmtId="49" fontId="8" fillId="17" borderId="6" xfId="0" applyNumberFormat="1" applyFont="1" applyFill="1" applyBorder="1" applyAlignment="1">
      <alignment horizontal="left" vertical="center"/>
    </xf>
    <xf numFmtId="49" fontId="8" fillId="17" borderId="12" xfId="0" applyNumberFormat="1" applyFont="1" applyFill="1" applyBorder="1" applyAlignment="1">
      <alignment horizontal="left" vertical="center"/>
    </xf>
    <xf numFmtId="49" fontId="8" fillId="13" borderId="6" xfId="0" applyNumberFormat="1" applyFont="1" applyFill="1" applyBorder="1" applyAlignment="1">
      <alignment horizontal="left" vertical="center"/>
    </xf>
    <xf numFmtId="49" fontId="8" fillId="13" borderId="12" xfId="0" applyNumberFormat="1" applyFont="1" applyFill="1" applyBorder="1" applyAlignment="1">
      <alignment horizontal="left" vertical="center"/>
    </xf>
    <xf numFmtId="49" fontId="8" fillId="7" borderId="6" xfId="0" applyNumberFormat="1" applyFont="1" applyFill="1" applyBorder="1" applyAlignment="1">
      <alignment horizontal="left" vertical="center"/>
    </xf>
    <xf numFmtId="49" fontId="8" fillId="7" borderId="12" xfId="0" applyNumberFormat="1" applyFont="1" applyFill="1" applyBorder="1" applyAlignment="1">
      <alignment horizontal="left" vertical="center"/>
    </xf>
    <xf numFmtId="0" fontId="13" fillId="15" borderId="13" xfId="7" applyNumberFormat="1" applyFont="1" applyFill="1" applyBorder="1" applyAlignment="1" applyProtection="1">
      <alignment vertical="center"/>
    </xf>
    <xf numFmtId="0" fontId="13" fillId="15" borderId="14" xfId="7" applyNumberFormat="1" applyFont="1" applyFill="1" applyBorder="1" applyAlignment="1" applyProtection="1">
      <alignment vertical="center"/>
    </xf>
    <xf numFmtId="169" fontId="10" fillId="7" borderId="6" xfId="0" applyNumberFormat="1" applyFont="1" applyFill="1" applyBorder="1" applyAlignment="1">
      <alignment horizontal="left" vertical="center"/>
    </xf>
    <xf numFmtId="0" fontId="14" fillId="18" borderId="15" xfId="0" applyNumberFormat="1" applyFont="1" applyFill="1" applyBorder="1" applyAlignment="1" applyProtection="1">
      <alignment horizontal="left" vertical="center"/>
      <protection locked="0"/>
    </xf>
    <xf numFmtId="0" fontId="15" fillId="18" borderId="16" xfId="0" applyFont="1" applyFill="1" applyBorder="1" applyAlignment="1" applyProtection="1">
      <protection locked="0"/>
    </xf>
    <xf numFmtId="0" fontId="0" fillId="17" borderId="0" xfId="0" applyFill="1" applyBorder="1" applyAlignment="1"/>
    <xf numFmtId="0" fontId="5" fillId="2" borderId="1" xfId="0" applyNumberFormat="1" applyFont="1" applyFill="1" applyBorder="1" applyAlignment="1" applyProtection="1">
      <alignment horizontal="right"/>
    </xf>
    <xf numFmtId="168" fontId="0" fillId="17" borderId="0" xfId="0" applyNumberFormat="1" applyFill="1" applyBorder="1" applyAlignment="1"/>
    <xf numFmtId="0" fontId="7" fillId="0" borderId="0" xfId="0" applyFont="1" applyAlignment="1">
      <alignment vertical="center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Percent" xfId="1" xr:uid="{00000000-0005-0000-0000-000007000000}"/>
  </cellStyles>
  <dxfs count="18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66092"/>
      <color rgb="FF203764"/>
      <color rgb="FFFFFFE8"/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508"/>
  <ax:ocxPr ax:name="_ExtentY" ax:value="635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0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0"/>
  <ax:ocxPr ax:name="ShowFailureMessage" ax:value="0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6"/>
  <ax:ocxPr ax:name="PreRecalc" ax:value="2"/>
  <ax:ocxPr ax:name="WorkSheetRecalc" ax:value="2"/>
  <ax:ocxPr ax:name="ProcessRecalc" ax:value="2"/>
  <ax:ocxPr ax:name="DoReCalcOnly" ax:value="1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trlProps/ctrlProp1.xml><?xml version="1.0" encoding="utf-8"?>
<formControlPr xmlns="http://schemas.microsoft.com/office/spreadsheetml/2009/9/main" objectType="CheckBox" checked="Checked" fmlaLink="$H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1104900</xdr:colOff>
          <xdr:row>27</xdr:row>
          <xdr:rowOff>9525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4100" name="TIButton3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38100</xdr:rowOff>
        </xdr:from>
        <xdr:to>
          <xdr:col>6</xdr:col>
          <xdr:colOff>242888</xdr:colOff>
          <xdr:row>28</xdr:row>
          <xdr:rowOff>19050</xdr:rowOff>
        </xdr:to>
        <xdr:sp macro="" textlink="">
          <xdr:nvSpPr>
            <xdr:cNvPr id="4101" name="TIButton4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195263</xdr:colOff>
          <xdr:row>25</xdr:row>
          <xdr:rowOff>57149</xdr:rowOff>
        </xdr:to>
        <xdr:sp macro="" textlink="">
          <xdr:nvSpPr>
            <xdr:cNvPr id="4102" name="TIButton1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5</xdr:col>
      <xdr:colOff>35719</xdr:colOff>
      <xdr:row>20</xdr:row>
      <xdr:rowOff>35719</xdr:rowOff>
    </xdr:from>
    <xdr:to>
      <xdr:col>5</xdr:col>
      <xdr:colOff>1928812</xdr:colOff>
      <xdr:row>20</xdr:row>
      <xdr:rowOff>359568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157" y="3738563"/>
          <a:ext cx="1893093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16</xdr:row>
          <xdr:rowOff>104775</xdr:rowOff>
        </xdr:from>
        <xdr:to>
          <xdr:col>9</xdr:col>
          <xdr:colOff>95250</xdr:colOff>
          <xdr:row>18</xdr:row>
          <xdr:rowOff>152399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CLEAR USER TO'S SECURITY GROUP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942975</xdr:colOff>
          <xdr:row>18</xdr:row>
          <xdr:rowOff>114300</xdr:rowOff>
        </xdr:from>
        <xdr:to>
          <xdr:col>8</xdr:col>
          <xdr:colOff>952500</xdr:colOff>
          <xdr:row>20</xdr:row>
          <xdr:rowOff>161925</xdr:rowOff>
        </xdr:to>
        <xdr:sp macro="" textlink="">
          <xdr:nvSpPr>
            <xdr:cNvPr id="6146" name="TIButton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5</xdr:col>
      <xdr:colOff>212911</xdr:colOff>
      <xdr:row>10</xdr:row>
      <xdr:rowOff>11206</xdr:rowOff>
    </xdr:from>
    <xdr:to>
      <xdr:col>7</xdr:col>
      <xdr:colOff>850945</xdr:colOff>
      <xdr:row>10</xdr:row>
      <xdr:rowOff>335055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6176" y="1848971"/>
          <a:ext cx="1893093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LP31"/>
  <sheetViews>
    <sheetView showGridLines="0" tabSelected="1" topLeftCell="E20" zoomScale="80" zoomScaleNormal="80" workbookViewId="0">
      <selection activeCell="F39" sqref="F39"/>
    </sheetView>
  </sheetViews>
  <sheetFormatPr defaultColWidth="9.140625" defaultRowHeight="15" outlineLevelRow="2" outlineLevelCol="1"/>
  <cols>
    <col min="1" max="1" width="10.28515625" style="22" hidden="1" customWidth="1" outlineLevel="1"/>
    <col min="2" max="2" width="17.42578125" style="22" hidden="1" customWidth="1" outlineLevel="1"/>
    <col min="3" max="4" width="7.42578125" style="22" hidden="1" customWidth="1" outlineLevel="1"/>
    <col min="5" max="5" width="3.85546875" customWidth="1" collapsed="1"/>
    <col min="6" max="8" width="33.85546875" customWidth="1"/>
    <col min="9" max="9" width="28.5703125" customWidth="1"/>
    <col min="10" max="10" width="28.5703125" hidden="1" customWidth="1" outlineLevel="1"/>
    <col min="11" max="11" width="27.85546875" customWidth="1" collapsed="1"/>
    <col min="12" max="13" width="16.42578125" customWidth="1"/>
    <col min="14" max="14" width="23.28515625" customWidth="1"/>
    <col min="15" max="15" width="16.42578125" customWidth="1"/>
    <col min="16" max="16" width="19.140625" customWidth="1"/>
    <col min="17" max="17" width="9.140625" customWidth="1"/>
    <col min="18" max="18" width="36.85546875" customWidth="1"/>
  </cols>
  <sheetData>
    <row r="1" spans="1:16" s="22" customFormat="1" hidden="1" outlineLevel="1">
      <c r="A1" s="29" t="s">
        <v>44</v>
      </c>
      <c r="F1" s="29" t="s">
        <v>46</v>
      </c>
      <c r="I1" s="29" t="s">
        <v>47</v>
      </c>
      <c r="L1" s="29" t="s">
        <v>49</v>
      </c>
      <c r="O1" s="29" t="s">
        <v>50</v>
      </c>
    </row>
    <row r="2" spans="1:16" s="22" customFormat="1" ht="15" hidden="1" customHeight="1" outlineLevel="1">
      <c r="A2" s="1" t="s">
        <v>0</v>
      </c>
      <c r="B2" s="2" t="str">
        <f ca="1">OFFSET($A$2,($D$2-1),1)</f>
        <v>c000_standard</v>
      </c>
      <c r="C2" s="2" t="str">
        <f ca="1">_xll.DBRA((pServer&amp;":}Clients"),VLOOKUP(pServer,$B$3:$C$6,2,0),"}TM1_DefaultDisplayValue")</f>
        <v>Admin</v>
      </c>
      <c r="D2" s="3">
        <f ca="1">MAX($D$3:$D$6)</f>
        <v>2</v>
      </c>
      <c r="F2" s="1" t="s">
        <v>19</v>
      </c>
      <c r="G2" s="3" t="str">
        <f ca="1">_xll.TM1RPTVIEW((pServer&amp;":}APQ Security Manage Client Groups:1"),pSuppressZero,_xll.TM1RPTTITLE((pServer&amp;":}APQ Clients"),$J$2),TM1RPTFMTRNG,TM1RPTFMTIDCOL)</f>
        <v>c000_standard:}APQ Security Manage Client Groups:1</v>
      </c>
      <c r="I2" s="6" t="s">
        <v>18</v>
      </c>
      <c r="J2" s="3" t="str">
        <f ca="1">_xll.DIMNM((pServer&amp;":}APQ Clients"),_xll.DIMIX((pServer&amp;":}APQ Clients"),$K$24))</f>
        <v/>
      </c>
      <c r="L2" s="5" t="s">
        <v>20</v>
      </c>
      <c r="M2" s="3" t="s">
        <v>28</v>
      </c>
      <c r="O2" s="5"/>
      <c r="P2" s="3" t="s">
        <v>40</v>
      </c>
    </row>
    <row r="3" spans="1:16" s="22" customFormat="1" ht="15" hidden="1" customHeight="1" outlineLevel="1">
      <c r="A3" s="4" t="s">
        <v>1</v>
      </c>
      <c r="B3" s="17" t="s">
        <v>43</v>
      </c>
      <c r="C3" s="3" t="str">
        <f ca="1">_xll.TM1USER($B3)</f>
        <v>Admin</v>
      </c>
      <c r="D3" s="3">
        <f ca="1">IF((LEN($C3)&gt;0),ROW($C3)-1,"")</f>
        <v>2</v>
      </c>
      <c r="F3" s="6" t="s">
        <v>35</v>
      </c>
      <c r="G3" s="3" t="str">
        <f ca="1">pSelectedClient</f>
        <v/>
      </c>
      <c r="L3" s="5" t="s">
        <v>21</v>
      </c>
      <c r="M3" s="3">
        <v>1</v>
      </c>
      <c r="O3" s="5" t="s">
        <v>21</v>
      </c>
      <c r="P3" s="3">
        <v>1</v>
      </c>
    </row>
    <row r="4" spans="1:16" s="22" customFormat="1" ht="15" hidden="1" customHeight="1" outlineLevel="1">
      <c r="A4" s="5" t="s">
        <v>3</v>
      </c>
      <c r="B4" s="18" t="str">
        <f>B$3&amp;"_UAT"</f>
        <v>c000_standard_UAT</v>
      </c>
      <c r="C4" s="3" t="str">
        <f ca="1">_xll.TM1USER($B4)</f>
        <v/>
      </c>
      <c r="D4" s="3" t="str">
        <f t="shared" ref="D4:D6" ca="1" si="0">IF((LEN($C4)&gt;0),ROW($C4)-1,"")</f>
        <v/>
      </c>
      <c r="F4" s="6" t="s">
        <v>36</v>
      </c>
      <c r="G4" s="3"/>
      <c r="L4" s="5" t="s">
        <v>29</v>
      </c>
      <c r="M4" s="3">
        <v>0</v>
      </c>
      <c r="O4" s="5" t="s">
        <v>29</v>
      </c>
      <c r="P4" s="3">
        <v>0</v>
      </c>
    </row>
    <row r="5" spans="1:16" s="22" customFormat="1" ht="15" hidden="1" customHeight="1" outlineLevel="1">
      <c r="A5" s="5" t="s">
        <v>5</v>
      </c>
      <c r="B5" s="18" t="str">
        <f>B$3&amp;"_SIT"</f>
        <v>c000_standard_SIT</v>
      </c>
      <c r="C5" s="3" t="str">
        <f ca="1">_xll.TM1USER($B5)</f>
        <v/>
      </c>
      <c r="D5" s="3" t="str">
        <f t="shared" ca="1" si="0"/>
        <v/>
      </c>
      <c r="F5" s="6" t="s">
        <v>37</v>
      </c>
      <c r="G5" s="3"/>
      <c r="I5" s="29" t="s">
        <v>48</v>
      </c>
      <c r="L5" s="5" t="s">
        <v>2</v>
      </c>
      <c r="M5" s="3" t="str">
        <f>""</f>
        <v/>
      </c>
      <c r="O5" s="5" t="s">
        <v>16</v>
      </c>
      <c r="P5" s="3">
        <v>1</v>
      </c>
    </row>
    <row r="6" spans="1:16" s="22" customFormat="1" ht="15" hidden="1" customHeight="1" outlineLevel="1">
      <c r="A6" s="5" t="s">
        <v>6</v>
      </c>
      <c r="B6" s="18" t="str">
        <f>B$3&amp;"_DEV"</f>
        <v>c000_standard_DEV</v>
      </c>
      <c r="C6" s="3" t="str">
        <f ca="1">_xll.TM1USER($B6)</f>
        <v/>
      </c>
      <c r="D6" s="3" t="str">
        <f t="shared" ca="1" si="0"/>
        <v/>
      </c>
      <c r="I6" s="6" t="s">
        <v>17</v>
      </c>
      <c r="J6" s="3" t="str">
        <f>IF((pFilterGroup=""),"{Descendants({[}APQ Groups].[Total APQ Groups]})}",("{TM1Sort({Except({TM1FilterByPattern({TM1FilterByLevel({TM1SubsetAll([}APQ Groups])}, 0)}, '*"&amp;(pFilterGroup&amp;"*')}, {[}APQ Groups].[ADMIN]})}, ASC)}")))</f>
        <v>{Descendants({[}APQ Groups].[Total APQ Groups]})}</v>
      </c>
      <c r="L6" s="5" t="s">
        <v>4</v>
      </c>
      <c r="M6" s="3" t="str">
        <f>""</f>
        <v/>
      </c>
      <c r="O6" s="5" t="s">
        <v>41</v>
      </c>
      <c r="P6" s="3">
        <v>1</v>
      </c>
    </row>
    <row r="7" spans="1:16" s="22" customFormat="1" ht="15" hidden="1" customHeight="1" outlineLevel="1">
      <c r="F7" s="6" t="s">
        <v>45</v>
      </c>
      <c r="G7">
        <f>IF((pFilterGroup=""),1,0)</f>
        <v>1</v>
      </c>
    </row>
    <row r="8" spans="1:16" s="22" customFormat="1" ht="15" hidden="1" customHeight="1" outlineLevel="1"/>
    <row r="9" spans="1:16" s="22" customFormat="1" ht="15" hidden="1" customHeight="1" outlineLevel="1"/>
    <row r="10" spans="1:16" s="22" customFormat="1" ht="15" hidden="1" customHeight="1" outlineLevel="1" thickBot="1">
      <c r="A10" s="29" t="s">
        <v>53</v>
      </c>
    </row>
    <row r="11" spans="1:16" s="19" customFormat="1" ht="15" hidden="1" customHeight="1" outlineLevel="2">
      <c r="A11" s="26" t="s">
        <v>10</v>
      </c>
      <c r="B11" s="23"/>
      <c r="C11" s="23"/>
      <c r="D11" s="23"/>
    </row>
    <row r="12" spans="1:16" s="20" customFormat="1" ht="15" hidden="1" customHeight="1" outlineLevel="2">
      <c r="A12" s="28">
        <f>0</f>
        <v>0</v>
      </c>
      <c r="B12" s="24"/>
      <c r="C12" s="24"/>
      <c r="D12" s="24"/>
      <c r="F12" s="30"/>
      <c r="G12" s="55"/>
      <c r="H12" s="56"/>
      <c r="I12" s="41"/>
      <c r="J12" s="41"/>
      <c r="K12" s="42"/>
    </row>
    <row r="13" spans="1:16" s="20" customFormat="1" ht="15" hidden="1" customHeight="1" outlineLevel="2">
      <c r="A13" s="28">
        <f>1</f>
        <v>1</v>
      </c>
      <c r="B13" s="24"/>
      <c r="C13" s="24"/>
      <c r="D13" s="24"/>
      <c r="F13" s="31"/>
      <c r="G13" s="57"/>
      <c r="H13" s="58"/>
      <c r="I13" s="43"/>
      <c r="J13" s="43"/>
      <c r="K13" s="44"/>
    </row>
    <row r="14" spans="1:16" s="20" customFormat="1" ht="15" hidden="1" customHeight="1" outlineLevel="2">
      <c r="A14" s="28">
        <f>2</f>
        <v>2</v>
      </c>
      <c r="B14" s="24"/>
      <c r="C14" s="24"/>
      <c r="D14" s="24"/>
      <c r="F14" s="32"/>
      <c r="G14" s="59"/>
      <c r="H14" s="60"/>
      <c r="I14" s="45"/>
      <c r="J14" s="45"/>
      <c r="K14" s="46"/>
    </row>
    <row r="15" spans="1:16" s="20" customFormat="1" ht="15" hidden="1" customHeight="1" outlineLevel="2">
      <c r="A15" s="28">
        <f>3</f>
        <v>3</v>
      </c>
      <c r="B15" s="24"/>
      <c r="C15" s="24"/>
      <c r="D15" s="24"/>
      <c r="F15" s="33"/>
      <c r="G15" s="61"/>
      <c r="H15" s="62"/>
      <c r="I15" s="47"/>
      <c r="J15" s="47"/>
      <c r="K15" s="48"/>
    </row>
    <row r="16" spans="1:16" s="20" customFormat="1" ht="15" hidden="1" customHeight="1" outlineLevel="2">
      <c r="A16" s="28" t="s">
        <v>15</v>
      </c>
      <c r="B16" s="24"/>
      <c r="C16" s="24"/>
      <c r="D16" s="24"/>
      <c r="F16" s="39"/>
      <c r="G16" s="63"/>
      <c r="H16" s="64"/>
      <c r="I16" s="49"/>
      <c r="J16" s="50"/>
      <c r="K16" s="51"/>
    </row>
    <row r="17" spans="1:18" s="20" customFormat="1" ht="15" hidden="1" customHeight="1" outlineLevel="2">
      <c r="A17" s="28" t="s">
        <v>14</v>
      </c>
      <c r="B17" s="24"/>
      <c r="C17" s="24"/>
      <c r="D17" s="24"/>
      <c r="F17" s="40"/>
      <c r="G17" s="65"/>
      <c r="H17" s="66"/>
      <c r="I17" s="52"/>
      <c r="J17" s="53"/>
      <c r="K17" s="54"/>
    </row>
    <row r="18" spans="1:18" s="21" customFormat="1" ht="15" hidden="1" customHeight="1" outlineLevel="2" thickBot="1">
      <c r="A18" s="27" t="s">
        <v>13</v>
      </c>
      <c r="B18" s="25"/>
      <c r="C18" s="25"/>
      <c r="D18" s="25"/>
    </row>
    <row r="19" spans="1:18" s="22" customFormat="1" ht="15" hidden="1" customHeight="1" outlineLevel="1"/>
    <row r="20" spans="1:18" ht="6.75" customHeight="1" collapsed="1"/>
    <row r="21" spans="1:18" ht="33" customHeight="1">
      <c r="G21" s="34" t="s">
        <v>12</v>
      </c>
      <c r="H21" s="34"/>
    </row>
    <row r="22" spans="1:18" ht="10.9" customHeight="1"/>
    <row r="23" spans="1:18" ht="7.5" customHeight="1"/>
    <row r="24" spans="1:18" ht="15" customHeight="1">
      <c r="I24" s="15" t="s">
        <v>11</v>
      </c>
      <c r="J24" s="15"/>
      <c r="K24" s="35" t="str">
        <f ca="1">_xll.SUBNM((pServer&amp;":}APQ Clients"),"","CAMID(""haeco:u:09e94aa8967659448fda380664c9ffa4"")","}TM1_DefaultDisplayValue")</f>
        <v/>
      </c>
    </row>
    <row r="25" spans="1:18" ht="4.5" customHeight="1"/>
    <row r="26" spans="1:18" ht="15" customHeight="1">
      <c r="F26" s="8"/>
      <c r="G26" s="8"/>
      <c r="H26" s="8"/>
      <c r="I26" s="15" t="s">
        <v>9</v>
      </c>
      <c r="J26" s="15"/>
      <c r="K26" s="36"/>
      <c r="O26" s="12"/>
    </row>
    <row r="27" spans="1:18" ht="4.5" customHeight="1"/>
    <row r="28" spans="1:18" ht="26.25" customHeight="1"/>
    <row r="29" spans="1:18" ht="7.5" customHeight="1" thickBot="1"/>
    <row r="30" spans="1:18" ht="15.75" customHeight="1" thickBot="1">
      <c r="F30" s="67" t="s">
        <v>8</v>
      </c>
      <c r="G30" s="68"/>
      <c r="H30" s="37"/>
      <c r="I30" s="37" t="s">
        <v>38</v>
      </c>
      <c r="J30" s="37" t="s">
        <v>42</v>
      </c>
      <c r="K30" s="37" t="s">
        <v>39</v>
      </c>
    </row>
    <row r="31" spans="1:18" ht="15" customHeight="1">
      <c r="A31" s="22" t="str">
        <f ca="1">IF(_xll.TM1RPTELISCONSOLIDATED($F$31,$F31),IF((_xll.TM1RPTELLEV($F$31,$F31)&lt;=3),_xll.TM1RPTELLEV($F$31,$F31),"D"),IF(($A30="N2"),"N1","N2"))</f>
        <v>N2</v>
      </c>
      <c r="F31" s="38" t="str">
        <f ca="1">_xll.TM1RPTROW($G$2,(pServer&amp;":}APQ Groups"),,,"",,pMDXGroup)</f>
        <v/>
      </c>
      <c r="G31" s="69"/>
      <c r="H31" s="69"/>
      <c r="I31" s="13" t="str">
        <f ca="1">_xll.DBRW($G$2,$G$3,$F31,I$30)</f>
        <v/>
      </c>
      <c r="J31" s="14" t="str">
        <f ca="1">_xll.DBRW($G$2,$G$3,$F31,J$30)</f>
        <v/>
      </c>
      <c r="K31" s="16" t="str">
        <f ca="1">IF(I31=J31,"Y","N")</f>
        <v>Y</v>
      </c>
      <c r="L31" s="10"/>
      <c r="M31" s="11"/>
      <c r="N31" s="11"/>
      <c r="O31" s="11"/>
      <c r="P31" s="11"/>
      <c r="Q31" s="11"/>
      <c r="R31" s="11"/>
    </row>
  </sheetData>
  <phoneticPr fontId="12" type="noConversion"/>
  <conditionalFormatting sqref="I17 K17">
    <cfRule type="expression" dxfId="17" priority="221">
      <formula>$N17=pCONS_APPLICATION</formula>
    </cfRule>
  </conditionalFormatting>
  <conditionalFormatting sqref="K16">
    <cfRule type="expression" dxfId="16" priority="220">
      <formula>$N16=pCONS_APPLICATION</formula>
    </cfRule>
  </conditionalFormatting>
  <conditionalFormatting sqref="K12">
    <cfRule type="expression" dxfId="15" priority="217">
      <formula>$N12=pCONS_APPLICATION</formula>
    </cfRule>
  </conditionalFormatting>
  <conditionalFormatting sqref="I16">
    <cfRule type="expression" dxfId="14" priority="202">
      <formula>$N16=pCONS_APPLICATION</formula>
    </cfRule>
  </conditionalFormatting>
  <conditionalFormatting sqref="I12:J12">
    <cfRule type="expression" dxfId="13" priority="193">
      <formula>$N12=pCONS_APPLICATION</formula>
    </cfRule>
  </conditionalFormatting>
  <conditionalFormatting sqref="K13">
    <cfRule type="expression" dxfId="12" priority="192">
      <formula>$N13=pCONS_APPLICATION</formula>
    </cfRule>
  </conditionalFormatting>
  <conditionalFormatting sqref="I13:J13">
    <cfRule type="expression" dxfId="11" priority="191">
      <formula>$N13=pCONS_APPLICATION</formula>
    </cfRule>
  </conditionalFormatting>
  <conditionalFormatting sqref="I14:K14">
    <cfRule type="expression" dxfId="10" priority="190">
      <formula>$N14=pCONS_APPLICATION</formula>
    </cfRule>
  </conditionalFormatting>
  <conditionalFormatting sqref="I15:K15">
    <cfRule type="expression" dxfId="9" priority="188">
      <formula>$N15=pCONS_APPLICATION</formula>
    </cfRule>
  </conditionalFormatting>
  <conditionalFormatting sqref="J17">
    <cfRule type="expression" dxfId="8" priority="92">
      <formula>$N17=pCONS_APPLICATION</formula>
    </cfRule>
  </conditionalFormatting>
  <conditionalFormatting sqref="J16">
    <cfRule type="expression" dxfId="7" priority="91">
      <formula>$N16=pCONS_APPLICATION</formula>
    </cfRule>
  </conditionalFormatting>
  <conditionalFormatting sqref="K31">
    <cfRule type="expression" dxfId="6" priority="7">
      <formula>$N31=pCONS_APPLICATION</formula>
    </cfRule>
  </conditionalFormatting>
  <conditionalFormatting sqref="I31:J31">
    <cfRule type="expression" dxfId="5" priority="6">
      <formula>$N31=pCONS_APPLICATION</formula>
    </cfRule>
  </conditionalFormatting>
  <pageMargins left="0.7" right="0.7" top="0.75" bottom="0.75" header="0.3" footer="0.3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TIButton3">
          <controlPr defaultSize="0" print="0" autoLine="0" autoPict="0" r:id="rId5">
            <anchor moveWithCells="1">
              <from>
                <xdr:col>10</xdr:col>
                <xdr:colOff>1104900</xdr:colOff>
                <xdr:row>27</xdr:row>
                <xdr:rowOff>9525</xdr:rowOff>
              </from>
              <to>
                <xdr:col>11</xdr:col>
                <xdr:colOff>0</xdr:colOff>
                <xdr:row>28</xdr:row>
                <xdr:rowOff>0</xdr:rowOff>
              </to>
            </anchor>
          </controlPr>
        </control>
      </mc:Choice>
      <mc:Fallback>
        <control shapeId="4100" r:id="rId4" name="TIButton3"/>
      </mc:Fallback>
    </mc:AlternateContent>
    <mc:AlternateContent xmlns:mc="http://schemas.openxmlformats.org/markup-compatibility/2006">
      <mc:Choice Requires="x14">
        <control shapeId="4101" r:id="rId6" name="TIButton4">
          <controlPr defaultSize="0" print="0" autoLine="0" autoPict="0" r:id="rId7">
            <anchor moveWithCells="1">
              <from>
                <xdr:col>5</xdr:col>
                <xdr:colOff>0</xdr:colOff>
                <xdr:row>26</xdr:row>
                <xdr:rowOff>38100</xdr:rowOff>
              </from>
              <to>
                <xdr:col>6</xdr:col>
                <xdr:colOff>247650</xdr:colOff>
                <xdr:row>28</xdr:row>
                <xdr:rowOff>28575</xdr:rowOff>
              </to>
            </anchor>
          </controlPr>
        </control>
      </mc:Choice>
      <mc:Fallback>
        <control shapeId="4101" r:id="rId6" name="TIButton4"/>
      </mc:Fallback>
    </mc:AlternateContent>
    <mc:AlternateContent xmlns:mc="http://schemas.openxmlformats.org/markup-compatibility/2006">
      <mc:Choice Requires="x14">
        <control shapeId="4102" r:id="rId8" name="TIButton1">
          <controlPr defaultSize="0" print="0" autoLine="0" autoPict="0" r:id="rId9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6</xdr:col>
                <xdr:colOff>200025</xdr:colOff>
                <xdr:row>25</xdr:row>
                <xdr:rowOff>57150</xdr:rowOff>
              </to>
            </anchor>
          </controlPr>
        </control>
      </mc:Choice>
      <mc:Fallback>
        <control shapeId="4102" r:id="rId8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17"/>
  <sheetViews>
    <sheetView showGridLines="0" topLeftCell="F10" zoomScale="85" zoomScaleNormal="85" workbookViewId="0">
      <selection activeCell="I35" sqref="I35"/>
    </sheetView>
  </sheetViews>
  <sheetFormatPr defaultRowHeight="15" customHeight="1" outlineLevelRow="1" outlineLevelCol="1"/>
  <cols>
    <col min="1" max="2" width="20.28515625" style="22" hidden="1" customWidth="1" outlineLevel="1"/>
    <col min="3" max="4" width="7.7109375" style="22" hidden="1" customWidth="1" outlineLevel="1"/>
    <col min="5" max="5" width="2.85546875" style="22" hidden="1" customWidth="1" outlineLevel="1"/>
    <col min="6" max="6" width="3.42578125" customWidth="1" collapsed="1"/>
    <col min="7" max="9" width="15.42578125" customWidth="1"/>
    <col min="10" max="10" width="16.42578125" bestFit="1" customWidth="1"/>
    <col min="11" max="11" width="53.5703125" customWidth="1"/>
    <col min="12" max="12" width="1.28515625" customWidth="1"/>
  </cols>
  <sheetData>
    <row r="1" spans="1:12" s="22" customFormat="1" ht="15" hidden="1" customHeight="1" outlineLevel="1">
      <c r="A1" s="29" t="s">
        <v>44</v>
      </c>
      <c r="G1" s="29" t="s">
        <v>51</v>
      </c>
      <c r="J1" s="29" t="s">
        <v>54</v>
      </c>
    </row>
    <row r="2" spans="1:12" s="22" customFormat="1" ht="15" hidden="1" customHeight="1" outlineLevel="1">
      <c r="A2" s="1" t="s">
        <v>0</v>
      </c>
      <c r="B2" s="2" t="str">
        <f ca="1">OFFSET($A$2,($D$2-1),1)</f>
        <v>c000_standard</v>
      </c>
      <c r="C2" s="2" t="str">
        <f ca="1">_xll.DBRA((pServer&amp;":}Clients"),VLOOKUP(pServer,$B$3:$C$6,2,0),"}TM1_DefaultDisplayValue")</f>
        <v>Admin</v>
      </c>
      <c r="D2" s="3">
        <f ca="1">MAX($D$3:$D$6)</f>
        <v>2</v>
      </c>
      <c r="G2" s="73" t="s">
        <v>22</v>
      </c>
      <c r="H2" s="9" t="str">
        <f ca="1">_xll.DIMNM((pServer&amp;":}Clients"),_xll.DIMIX((pServer&amp;":}Clients"),$H$14))</f>
        <v/>
      </c>
      <c r="J2" s="6" t="s">
        <v>20</v>
      </c>
      <c r="K2" s="3" t="s">
        <v>34</v>
      </c>
      <c r="L2" s="72"/>
    </row>
    <row r="3" spans="1:12" s="22" customFormat="1" ht="15" hidden="1" customHeight="1" outlineLevel="1">
      <c r="A3" s="4" t="s">
        <v>1</v>
      </c>
      <c r="B3" s="17" t="s">
        <v>43</v>
      </c>
      <c r="C3" s="3" t="str">
        <f ca="1">_xll.TM1USER($B3)</f>
        <v>Admin</v>
      </c>
      <c r="D3" s="3">
        <f ca="1">IF((LEN($C3)&gt;0),ROW($C3)-1,"")</f>
        <v>2</v>
      </c>
      <c r="G3" s="73" t="s">
        <v>23</v>
      </c>
      <c r="H3" s="9" t="str">
        <f ca="1">_xll.DIMNM((pServer&amp;":}Clients"),_xll.DIMIX((pServer&amp;":}Clients"),$H$16))</f>
        <v/>
      </c>
      <c r="J3" s="6" t="s">
        <v>30</v>
      </c>
      <c r="K3" s="3" t="str">
        <f ca="1">pUserFrom</f>
        <v/>
      </c>
      <c r="L3" s="72"/>
    </row>
    <row r="4" spans="1:12" s="22" customFormat="1" ht="15" hidden="1" customHeight="1" outlineLevel="1">
      <c r="A4" s="5" t="s">
        <v>3</v>
      </c>
      <c r="B4" s="18" t="str">
        <f>B$3&amp;"_UAT"</f>
        <v>c000_standard_UAT</v>
      </c>
      <c r="C4" s="3" t="str">
        <f ca="1">_xll.TM1USER($B4)</f>
        <v/>
      </c>
      <c r="D4" s="3" t="str">
        <f t="shared" ref="D4:D6" ca="1" si="0">IF((LEN($C4)&gt;0),ROW($C4)-1,"")</f>
        <v/>
      </c>
      <c r="G4" s="73" t="s">
        <v>24</v>
      </c>
      <c r="H4" s="9" t="str">
        <f>IF($H$5,"Y","N")</f>
        <v>Y</v>
      </c>
      <c r="J4" s="6" t="s">
        <v>31</v>
      </c>
      <c r="K4" s="3" t="str">
        <f ca="1">pUserTo</f>
        <v/>
      </c>
      <c r="L4" s="74"/>
    </row>
    <row r="5" spans="1:12" s="22" customFormat="1" ht="15" hidden="1" customHeight="1" outlineLevel="1">
      <c r="A5" s="5" t="s">
        <v>5</v>
      </c>
      <c r="B5" s="18" t="str">
        <f>B$3&amp;"_SIT"</f>
        <v>c000_standard_SIT</v>
      </c>
      <c r="C5" s="3" t="str">
        <f ca="1">_xll.TM1USER($B5)</f>
        <v/>
      </c>
      <c r="D5" s="3" t="str">
        <f t="shared" ca="1" si="0"/>
        <v/>
      </c>
      <c r="G5" s="73" t="s">
        <v>25</v>
      </c>
      <c r="H5" s="9" t="b">
        <v>1</v>
      </c>
      <c r="J5" s="6" t="s">
        <v>32</v>
      </c>
      <c r="K5" s="3" t="str">
        <f>IF(pClearTargetUserGroup="Y","REPLACE","ADD")</f>
        <v>REPLACE</v>
      </c>
      <c r="L5" s="72"/>
    </row>
    <row r="6" spans="1:12" s="22" customFormat="1" ht="15" hidden="1" customHeight="1" outlineLevel="1">
      <c r="A6" s="5" t="s">
        <v>6</v>
      </c>
      <c r="B6" s="18" t="str">
        <f>B$3&amp;"_DEV"</f>
        <v>c000_standard_DEV</v>
      </c>
      <c r="C6" s="3" t="str">
        <f ca="1">_xll.TM1USER($B6)</f>
        <v/>
      </c>
      <c r="D6" s="3" t="str">
        <f t="shared" ca="1" si="0"/>
        <v/>
      </c>
      <c r="J6" s="6" t="s">
        <v>33</v>
      </c>
      <c r="K6" s="3"/>
      <c r="L6" s="72"/>
    </row>
    <row r="7" spans="1:12" s="22" customFormat="1" ht="15" hidden="1" customHeight="1" outlineLevel="1"/>
    <row r="8" spans="1:12" s="22" customFormat="1" ht="15" hidden="1" customHeight="1" outlineLevel="1">
      <c r="J8" s="6" t="s">
        <v>27</v>
      </c>
      <c r="K8" s="3" t="str">
        <f ca="1">"This is to copy the user assignment from " &amp; $H$14 &amp; " to " &amp; $H$16 &amp; ", do you want to continue?"</f>
        <v>This is to copy the user assignment from  to , do you want to continue?</v>
      </c>
    </row>
    <row r="9" spans="1:12" s="22" customFormat="1" ht="15" hidden="1" customHeight="1" outlineLevel="1"/>
    <row r="10" spans="1:12" ht="9.9499999999999993" customHeight="1" collapsed="1"/>
    <row r="11" spans="1:12" ht="30" customHeight="1">
      <c r="I11" s="75" t="s">
        <v>52</v>
      </c>
    </row>
    <row r="14" spans="1:12" ht="15.75" customHeight="1">
      <c r="G14" s="15" t="s">
        <v>7</v>
      </c>
      <c r="H14" s="70" t="str">
        <f ca="1">_xll.SUBNM((pServer&amp;":}APQ Clients"),"","CAMID(""haeco:u:09e94aa8967659448fda380664c9ffa4"")","}TM1_DefaultDisplayValue")</f>
        <v/>
      </c>
      <c r="I14" s="71"/>
    </row>
    <row r="15" spans="1:12" ht="8.25" customHeight="1">
      <c r="G15" s="7"/>
      <c r="H15" s="7"/>
      <c r="I15" s="7"/>
    </row>
    <row r="16" spans="1:12" ht="15.75" customHeight="1">
      <c r="G16" s="15" t="s">
        <v>26</v>
      </c>
      <c r="H16" s="70" t="str">
        <f ca="1">_xll.SUBNM((pServer&amp;":}APQ Clients"),"","CAMID(""haeco:u:8187c0c2f7c89846a77e2b353d3b7838"")","}TM1_DefaultDisplayValue")</f>
        <v/>
      </c>
      <c r="I16" s="71"/>
    </row>
    <row r="17" ht="11.25" customHeight="1"/>
  </sheetData>
  <mergeCells count="2">
    <mergeCell ref="H14:I14"/>
    <mergeCell ref="H16:I16"/>
  </mergeCells>
  <phoneticPr fontId="12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TIButton1">
          <controlPr defaultSize="0" print="0" autoLine="0" autoPict="0" r:id="rId5">
            <anchor moveWithCells="1">
              <from>
                <xdr:col>7</xdr:col>
                <xdr:colOff>942975</xdr:colOff>
                <xdr:row>18</xdr:row>
                <xdr:rowOff>114300</xdr:rowOff>
              </from>
              <to>
                <xdr:col>8</xdr:col>
                <xdr:colOff>952500</xdr:colOff>
                <xdr:row>20</xdr:row>
                <xdr:rowOff>152400</xdr:rowOff>
              </to>
            </anchor>
          </controlPr>
        </control>
      </mc:Choice>
      <mc:Fallback>
        <control shapeId="6146" r:id="rId4" name="TIButton1"/>
      </mc:Fallback>
    </mc:AlternateContent>
    <mc:AlternateContent xmlns:mc="http://schemas.openxmlformats.org/markup-compatibility/2006">
      <mc:Choice Requires="x14">
        <control shapeId="6145" r:id="rId6" name="Check Box 1">
          <controlPr defaultSize="0" autoLine="0" autoPict="0">
            <anchor moveWithCells="1">
              <from>
                <xdr:col>7</xdr:col>
                <xdr:colOff>161925</xdr:colOff>
                <xdr:row>16</xdr:row>
                <xdr:rowOff>104775</xdr:rowOff>
              </from>
              <to>
                <xdr:col>9</xdr:col>
                <xdr:colOff>104775</xdr:colOff>
                <xdr:row>18</xdr:row>
                <xdr:rowOff>152400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USER GROUPS ASSIGNMENT</vt:lpstr>
      <vt:lpstr>COPY USER PROFILE</vt:lpstr>
      <vt:lpstr>'COPY USER PROFILE'!pClearTargetUserGroup</vt:lpstr>
      <vt:lpstr>'USER GROUPS ASSIGNMENT'!pFilterGroup</vt:lpstr>
      <vt:lpstr>'USER GROUPS ASSIGNMENT'!pMDXGroup</vt:lpstr>
      <vt:lpstr>'COPY USER PROFILE'!pProcessConfirmCopyGroups</vt:lpstr>
      <vt:lpstr>'COPY USER PROFILE'!pProcessCopyGroups</vt:lpstr>
      <vt:lpstr>'USER GROUPS ASSIGNMENT'!pProcessDownloadSecurity</vt:lpstr>
      <vt:lpstr>'COPY USER PROFILE'!pProcessParameterCopyGroups</vt:lpstr>
      <vt:lpstr>'USER GROUPS ASSIGNMENT'!pProcessParameterDownloadSecurity</vt:lpstr>
      <vt:lpstr>'USER GROUPS ASSIGNMENT'!pProcessParameterUpdateSecurity</vt:lpstr>
      <vt:lpstr>'USER GROUPS ASSIGNMENT'!pProcessUpdateSecurity</vt:lpstr>
      <vt:lpstr>'USER GROUPS ASSIGNMENT'!pSelectedClient</vt:lpstr>
      <vt:lpstr>'COPY USER PROFILE'!pServer</vt:lpstr>
      <vt:lpstr>'USER GROUPS ASSIGNMENT'!pServer</vt:lpstr>
      <vt:lpstr>'USER GROUPS ASSIGNMENT'!pSuppressZero</vt:lpstr>
      <vt:lpstr>'COPY USER PROFILE'!pUserFrom</vt:lpstr>
      <vt:lpstr>'COPY USER PROFILE'!pUserTo</vt:lpstr>
      <vt:lpstr>'USER GROUPS ASSIGNMENT'!TM1RPTDATARNG1</vt:lpstr>
      <vt:lpstr>'USER GROUPS ASSIGNMENT'!TM1RPTFMTIDCOL</vt:lpstr>
      <vt:lpstr>'USER GROUPS ASSIGNMENT'!TM1RPTFMTRNG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Tina (685-Extern)</dc:creator>
  <cp:lastModifiedBy>User</cp:lastModifiedBy>
  <dcterms:created xsi:type="dcterms:W3CDTF">2017-08-11T02:16:29Z</dcterms:created>
  <dcterms:modified xsi:type="dcterms:W3CDTF">2020-02-09T15:13:38Z</dcterms:modified>
  <cp:category>Applications\s\99. Admin\Admin Security\User Group Assignment\User Group Assignment.xlsx</cp:category>
</cp:coreProperties>
</file>