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Rosalyn\Desktop\Decision Models Fall15\DM Assignments\"/>
    </mc:Choice>
  </mc:AlternateContent>
  <bookViews>
    <workbookView xWindow="0" yWindow="0" windowWidth="17450" windowHeight="6560" firstSheet="1" activeTab="1"/>
  </bookViews>
  <sheets>
    <sheet name="CB_DATA_" sheetId="3" state="veryHidden" r:id="rId1"/>
    <sheet name="Static Model" sheetId="4" r:id="rId2"/>
    <sheet name="CrystalBall Pair Generation" sheetId="2" r:id="rId3"/>
  </sheets>
  <definedNames>
    <definedName name="CB_605d2228bd3f4370a9191ebfbfa04b13" localSheetId="2" hidden="1">'CrystalBall Pair Generation'!$B$3</definedName>
    <definedName name="CB_Block_00000000000000000000000000000000" localSheetId="2" hidden="1">"'7.0.0.0"</definedName>
    <definedName name="CB_Block_00000000000000000000000000000001" localSheetId="0" hidden="1">"'635847600439150106"</definedName>
    <definedName name="CB_Block_00000000000000000000000000000001" localSheetId="2" hidden="1">"'635847600439306362"</definedName>
    <definedName name="CB_Block_00000000000000000000000000000003" localSheetId="2" hidden="1">"'11.1.3708.0"</definedName>
    <definedName name="CB_BlockExt_00000000000000000000000000000003" localSheetId="2" hidden="1">"'11.1.2.3.500"</definedName>
    <definedName name="CBWorkbookPriority" localSheetId="0" hidden="1">-684091800</definedName>
    <definedName name="CBx_2d934d373de041e7b85200e338a2a4f4" localSheetId="0" hidden="1">"'Sheet2'!$A$1"</definedName>
    <definedName name="CBx_c9b3399326a74dfba03be95e9e776bdf" localSheetId="0" hidden="1">"'CB_DATA_'!$A$1"</definedName>
    <definedName name="CBx_Sheet_Guid" localSheetId="0" hidden="1">"'c9b33993-26a7-4dfb-a03b-e95e9e776bdf"</definedName>
    <definedName name="CBx_Sheet_Guid" localSheetId="2" hidden="1">"'2d934d37-3de0-41e7-b852-00e338a2a4f4"</definedName>
    <definedName name="CBx_SheetRef" localSheetId="0" hidden="1">CB_DATA_!$A$14</definedName>
    <definedName name="CBx_SheetRef" localSheetId="2" hidden="1">CB_DATA_!$B$14</definedName>
    <definedName name="CBx_StorageType" localSheetId="0" hidden="1">2</definedName>
    <definedName name="CBx_StorageType" localSheetId="2" hidden="1">2</definedName>
    <definedName name="Count">'Static Model'!$G$5:$G$78</definedName>
    <definedName name="counting">'Static Model'!$G$5:$G$79</definedName>
    <definedName name="donateout">'Static Model'!$H$5:$H$78</definedName>
    <definedName name="Donating">#REF!</definedName>
    <definedName name="donatingoutto">'Static Model'!$H$5:$H$79</definedName>
    <definedName name="edgeweight">'Static Model'!$J$5:$J$78</definedName>
    <definedName name="edgeweights">'Static Model'!$K$5:$K$79</definedName>
    <definedName name="give">'Static Model'!$J$5:$J$78</definedName>
    <definedName name="Giving">'Static Model'!$J$5:$J$79</definedName>
    <definedName name="In">#REF!</definedName>
    <definedName name="match">'Static Model'!$J$5:$J$78</definedName>
    <definedName name="Out">#REF!</definedName>
    <definedName name="receivein">'Static Model'!$I$5:$I$78</definedName>
    <definedName name="Receiving">#REF!</definedName>
    <definedName name="receivinginto">'Static Model'!$I$5:$I$79</definedName>
    <definedName name="solver_adj" localSheetId="1" hidden="1">'Static Model'!$J$5:$J$79</definedName>
    <definedName name="solver_cvg" localSheetId="1" hidden="1">0.0001</definedName>
    <definedName name="solver_drv" localSheetId="1" hidden="1">1</definedName>
    <definedName name="solver_eng" localSheetId="1" hidden="1">2</definedName>
    <definedName name="solver_est" localSheetId="1" hidden="1">1</definedName>
    <definedName name="solver_itr" localSheetId="1" hidden="1">2147483647</definedName>
    <definedName name="solver_lhs1" localSheetId="1" hidden="1">'Static Model'!$M$26:$M$45</definedName>
    <definedName name="solver_lhs2" localSheetId="1" hidden="1">'Static Model'!$M$5:$M$24</definedName>
    <definedName name="solver_lhs3" localSheetId="1" hidden="1">'Static Model'!$J$5:$J$79</definedName>
    <definedName name="solver_lhs4" localSheetId="1" hidden="1">'Static Model'!$J$5:$J$78</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1</definedName>
    <definedName name="solver_nod" localSheetId="1" hidden="1">2147483647</definedName>
    <definedName name="solver_num" localSheetId="1" hidden="1">3</definedName>
    <definedName name="solver_nwt" localSheetId="1" hidden="1">1</definedName>
    <definedName name="solver_opt" localSheetId="1" hidden="1">'Static Model'!$R$5</definedName>
    <definedName name="solver_pre" localSheetId="1" hidden="1">0.000001</definedName>
    <definedName name="solver_rbv" localSheetId="1" hidden="1">1</definedName>
    <definedName name="solver_rel1" localSheetId="1" hidden="1">1</definedName>
    <definedName name="solver_rel2" localSheetId="1" hidden="1">2</definedName>
    <definedName name="solver_rel3" localSheetId="1" hidden="1">5</definedName>
    <definedName name="solver_rel4" localSheetId="1" hidden="1">5</definedName>
    <definedName name="solver_rhs1" localSheetId="1" hidden="1">'Static Model'!$O$26:$O$45</definedName>
    <definedName name="solver_rhs2" localSheetId="1" hidden="1">'Static Model'!$O$5:$O$24</definedName>
    <definedName name="solver_rhs3" localSheetId="1" hidden="1">binary</definedName>
    <definedName name="solver_rhs4" localSheetId="1" hidden="1">binary</definedName>
    <definedName name="solver_rlx" localSheetId="1" hidden="1">2</definedName>
    <definedName name="solver_rsd" localSheetId="1" hidden="1">0</definedName>
    <definedName name="solver_scl" localSheetId="1" hidden="1">1</definedName>
    <definedName name="solver_sho" localSheetId="1" hidden="1">2</definedName>
    <definedName name="solver_ssz" localSheetId="1" hidden="1">100</definedName>
    <definedName name="solver_tim" localSheetId="1" hidden="1">2147483647</definedName>
    <definedName name="solver_tol" localSheetId="1" hidden="1">0.01</definedName>
    <definedName name="solver_typ" localSheetId="1" hidden="1">1</definedName>
    <definedName name="solver_val" localSheetId="1" hidden="1">0</definedName>
    <definedName name="solver_ver" localSheetId="1" hidden="1">3</definedName>
  </definedNames>
  <calcPr calcId="152511" iterateDelta="9.9999999999999995E-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27" i="4" l="1"/>
  <c r="O28" i="4"/>
  <c r="O29" i="4"/>
  <c r="O30" i="4"/>
  <c r="O31" i="4"/>
  <c r="O32" i="4"/>
  <c r="O33" i="4"/>
  <c r="O34" i="4"/>
  <c r="O35" i="4"/>
  <c r="O36" i="4"/>
  <c r="O37" i="4"/>
  <c r="O38" i="4"/>
  <c r="O39" i="4"/>
  <c r="O40" i="4"/>
  <c r="O41" i="4"/>
  <c r="O42" i="4"/>
  <c r="O43" i="4"/>
  <c r="O44" i="4"/>
  <c r="O45" i="4"/>
  <c r="O26" i="4"/>
  <c r="M27" i="4"/>
  <c r="M28" i="4"/>
  <c r="M29" i="4"/>
  <c r="M30" i="4"/>
  <c r="M31" i="4"/>
  <c r="M32" i="4"/>
  <c r="M33" i="4"/>
  <c r="M34" i="4"/>
  <c r="M35" i="4"/>
  <c r="M36" i="4"/>
  <c r="M37" i="4"/>
  <c r="M38" i="4"/>
  <c r="M39" i="4"/>
  <c r="M40" i="4"/>
  <c r="M41" i="4"/>
  <c r="M42" i="4"/>
  <c r="M43" i="4"/>
  <c r="M44" i="4"/>
  <c r="M45" i="4"/>
  <c r="M26" i="4"/>
  <c r="M6" i="4"/>
  <c r="M7" i="4"/>
  <c r="M8" i="4"/>
  <c r="M9" i="4"/>
  <c r="M10" i="4"/>
  <c r="M11" i="4"/>
  <c r="M12" i="4"/>
  <c r="M13" i="4"/>
  <c r="M14" i="4"/>
  <c r="M15" i="4"/>
  <c r="M16" i="4"/>
  <c r="M17" i="4"/>
  <c r="M18" i="4"/>
  <c r="M19" i="4"/>
  <c r="M20" i="4"/>
  <c r="M21" i="4"/>
  <c r="M22" i="4"/>
  <c r="M23" i="4"/>
  <c r="M24" i="4"/>
  <c r="M5" i="4"/>
  <c r="R5" i="4"/>
  <c r="A27" i="2"/>
  <c r="B11" i="3" l="1"/>
  <c r="A11" i="3"/>
  <c r="A10" i="2"/>
  <c r="H13" i="2"/>
  <c r="C19" i="2"/>
  <c r="H25" i="2"/>
  <c r="H27" i="2"/>
  <c r="F27" i="2"/>
  <c r="A8" i="2"/>
  <c r="C11" i="2"/>
  <c r="H17" i="2"/>
  <c r="A13" i="2"/>
  <c r="A11" i="2"/>
  <c r="H16" i="2"/>
  <c r="F13" i="2"/>
  <c r="C25" i="2"/>
  <c r="H10" i="2"/>
  <c r="H26" i="2"/>
  <c r="C16" i="2"/>
  <c r="C24" i="2"/>
  <c r="H14" i="2"/>
  <c r="F9" i="2"/>
  <c r="F11" i="2"/>
  <c r="C27" i="2"/>
  <c r="F25" i="2"/>
  <c r="P2" i="3"/>
  <c r="F24" i="2"/>
  <c r="H20" i="2"/>
  <c r="H11" i="2"/>
  <c r="F21" i="2"/>
  <c r="A25" i="2"/>
  <c r="H23" i="2"/>
  <c r="A9" i="2"/>
  <c r="H22" i="2"/>
  <c r="A14" i="2"/>
  <c r="F14" i="2"/>
  <c r="C17" i="2"/>
  <c r="A22" i="2"/>
  <c r="A16" i="2"/>
  <c r="F12" i="2"/>
  <c r="C13" i="2"/>
  <c r="A12" i="2"/>
  <c r="H18" i="2"/>
  <c r="F19" i="2"/>
  <c r="C12" i="2"/>
  <c r="C26" i="2"/>
  <c r="C14" i="2"/>
  <c r="A24" i="2"/>
  <c r="C22" i="2"/>
  <c r="F23" i="2"/>
  <c r="F8" i="2"/>
  <c r="F18" i="2"/>
  <c r="A17" i="2"/>
  <c r="F15" i="2"/>
  <c r="C9" i="2"/>
  <c r="A20" i="2"/>
  <c r="C8" i="2"/>
  <c r="F10" i="2"/>
  <c r="C18" i="2"/>
  <c r="C20" i="2"/>
  <c r="A18" i="2"/>
  <c r="A21" i="2"/>
  <c r="C15" i="2"/>
  <c r="F20" i="2"/>
  <c r="H21" i="2"/>
  <c r="H19" i="2"/>
  <c r="A15" i="2"/>
  <c r="C10" i="2"/>
  <c r="H8" i="2"/>
  <c r="A23" i="2"/>
  <c r="F17" i="2"/>
  <c r="C21" i="2"/>
  <c r="C23" i="2"/>
  <c r="H12" i="2"/>
  <c r="F26" i="2"/>
  <c r="F22" i="2"/>
  <c r="A19" i="2"/>
  <c r="H24" i="2"/>
  <c r="H9" i="2"/>
  <c r="A26" i="2"/>
  <c r="H15" i="2"/>
  <c r="F16" i="2"/>
  <c r="I8" i="2" l="1"/>
  <c r="I26" i="2"/>
  <c r="I24" i="2"/>
  <c r="I22" i="2"/>
  <c r="I20" i="2"/>
  <c r="I18" i="2"/>
  <c r="I16" i="2"/>
  <c r="I14" i="2"/>
  <c r="I12" i="2"/>
  <c r="I10" i="2"/>
  <c r="I27" i="2"/>
  <c r="I25" i="2"/>
  <c r="I23" i="2"/>
  <c r="I21" i="2"/>
  <c r="I19" i="2"/>
  <c r="I17" i="2"/>
  <c r="I15" i="2"/>
  <c r="I13" i="2"/>
  <c r="I11" i="2"/>
  <c r="I9" i="2"/>
  <c r="D8" i="2"/>
  <c r="D26" i="2"/>
  <c r="D24" i="2"/>
  <c r="D22" i="2"/>
  <c r="D20" i="2"/>
  <c r="D18" i="2"/>
  <c r="D16" i="2"/>
  <c r="D14" i="2"/>
  <c r="D12" i="2"/>
  <c r="D10" i="2"/>
  <c r="D27" i="2"/>
  <c r="D25" i="2"/>
  <c r="D23" i="2"/>
  <c r="D21" i="2"/>
  <c r="D19" i="2"/>
  <c r="D17" i="2"/>
  <c r="D15" i="2"/>
  <c r="D13" i="2"/>
  <c r="D11" i="2"/>
  <c r="D9" i="2"/>
  <c r="B8" i="2"/>
  <c r="G27" i="2"/>
  <c r="G25" i="2"/>
  <c r="G23" i="2"/>
  <c r="G21" i="2"/>
  <c r="G19" i="2"/>
  <c r="G17" i="2"/>
  <c r="G15" i="2"/>
  <c r="G13" i="2"/>
  <c r="G11" i="2"/>
  <c r="G9" i="2"/>
  <c r="G8" i="2"/>
  <c r="G26" i="2"/>
  <c r="G24" i="2"/>
  <c r="G22" i="2"/>
  <c r="G20" i="2"/>
  <c r="G18" i="2"/>
  <c r="G16" i="2"/>
  <c r="G14" i="2"/>
  <c r="G12" i="2"/>
  <c r="G10" i="2"/>
  <c r="B26" i="2"/>
  <c r="B24" i="2"/>
  <c r="B22" i="2"/>
  <c r="B20" i="2"/>
  <c r="B18" i="2"/>
  <c r="B16" i="2"/>
  <c r="B14" i="2"/>
  <c r="B12" i="2"/>
  <c r="B10" i="2"/>
  <c r="B27" i="2"/>
  <c r="B25" i="2"/>
  <c r="B23" i="2"/>
  <c r="B21" i="2"/>
  <c r="B19" i="2"/>
  <c r="B17" i="2"/>
  <c r="B15" i="2"/>
  <c r="B13" i="2"/>
  <c r="B11" i="2"/>
  <c r="B9" i="2"/>
</calcChain>
</file>

<file path=xl/comments1.xml><?xml version="1.0" encoding="utf-8"?>
<comments xmlns="http://schemas.openxmlformats.org/spreadsheetml/2006/main">
  <authors>
    <author>Rosalyn Lin</author>
  </authors>
  <commentList>
    <comment ref="C8" authorId="0" shapeId="0">
      <text>
        <r>
          <rPr>
            <b/>
            <sz val="10"/>
            <color indexed="81"/>
            <rFont val="Arial"/>
            <family val="2"/>
          </rPr>
          <t>=CB.Custom($E$2:$E$3,$H$2:$H$3)</t>
        </r>
      </text>
    </comment>
    <comment ref="D8" authorId="0" shapeId="0">
      <text>
        <r>
          <rPr>
            <b/>
            <sz val="10"/>
            <color indexed="81"/>
            <rFont val="Arial"/>
            <family val="2"/>
          </rPr>
          <t>=VLOOKUP(C8,$E$2:$F$3,2,0)</t>
        </r>
      </text>
    </comment>
    <comment ref="F8" authorId="0" shapeId="0">
      <text>
        <r>
          <rPr>
            <b/>
            <sz val="10"/>
            <color indexed="81"/>
            <rFont val="Arial"/>
            <family val="2"/>
          </rPr>
          <t>=CB.Custom($A$2:$A$5,$C$2:$C$5)</t>
        </r>
      </text>
    </comment>
    <comment ref="G8" authorId="0" shapeId="0">
      <text>
        <r>
          <rPr>
            <b/>
            <sz val="10"/>
            <color indexed="81"/>
            <rFont val="Arial"/>
            <family val="2"/>
          </rPr>
          <t>=VLOOKUP(F8,$A$2:$B$5,2,0)</t>
        </r>
      </text>
    </comment>
  </commentList>
</comments>
</file>

<file path=xl/sharedStrings.xml><?xml version="1.0" encoding="utf-8"?>
<sst xmlns="http://schemas.openxmlformats.org/spreadsheetml/2006/main" count="386" uniqueCount="71">
  <si>
    <t>Donor</t>
  </si>
  <si>
    <t>O</t>
  </si>
  <si>
    <t>=</t>
  </si>
  <si>
    <t>D1-R1</t>
  </si>
  <si>
    <t>D2-R2</t>
  </si>
  <si>
    <t>D3-R3</t>
  </si>
  <si>
    <t>D4-R4</t>
  </si>
  <si>
    <t>D5-R5</t>
  </si>
  <si>
    <t>Receiving Pair</t>
  </si>
  <si>
    <t>&lt;=</t>
  </si>
  <si>
    <t>Blood Type</t>
  </si>
  <si>
    <t>A</t>
  </si>
  <si>
    <t>B</t>
  </si>
  <si>
    <t>AB</t>
  </si>
  <si>
    <t>Frequency</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</si>
  <si>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</si>
  <si>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</si>
  <si>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</si>
  <si>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</si>
  <si>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</si>
  <si>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</si>
  <si>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</si>
  <si>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</si>
  <si>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</si>
  <si>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</si>
  <si>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</si>
  <si>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</si>
  <si>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c9b33993-26a7-4dfb-a03b-e95e9e776bdf</t>
  </si>
  <si>
    <t>CB_Block_0</t>
  </si>
  <si>
    <t>㜸〱敤㕣㕢㙣ㅣ搵ㄹ摥ㄹ敦慣㜷搶㜶㙣攲㈴㄰慥收㝥㜱戴挴㠱㤴㕢搳攰ぢ戹㐰㉥㑥搶〹㐵ㄴ㤶昱敥ㄹ㝢㤲㥤㔹㌳㌳敢挴ㄴ摡搰㔲㈸扤愸㠲㍥戴㔰摡㈲㔴愱昲㔲㠹㍥㈰愰昴愱㔲愵㔶ㄵ㔴㝤㐰㤵晡㔰㠹愲慡㝤㘸㔵㐵敡ぢて㐸昴晢捥捣散捥敥㝡挷㘶㠱搶㔴㥥㘴晦㥣㌹昷㜳晥敢昹晦㌳㐹㈹愹㔴敡〳㍣晣㤷㑦㥡㠹ぢぢ㑢㥥㉦散晣㘴戵㔲ㄱ㈵摦慡㍡㕥㝥摣㜵㡤愵〳㤶攷昷愰㐲愶㘸愱摣搳㡡㥥昵㤰挸ㄶㄷ㠵敢愱㤲㤶㑡㘵戳扡㡡㜲㜶挲摦㔰昴愲戳㔵㝦ㅡ㘰㘶㜲攲昰散〹昴㕡昰慢慥搸㌶㜲㍣㘸扢㙢㙣㉣㍦㤶扦攱愶敤㌷攷户㙦ㅢ㤹慣㔵晣㥡㉢㜶㌹愲收扢㐶㘵摢挸㜴㙤戶㘲㤵敥ㄲ㑢㌳搵㤳挲搹㈵㘶户摦㌰㙢摣㜸昳搸㡤㍢㜷㥡户摣㜲㜳㍦㠶㑥ㅤ㥡㥣㤸㜶㠵改㝤㑣㝤㙡㥣昲㡤㔳愲㘴㜱㙤㐲戸㤶㌳㤷㥦㥣挰摦搸晣昱㜶㔳扥㌰㉦㠴捦愱㠵㉢㥣㤲昰㜴㌴散戳挷㍤慦㘶㉦㜰昳㜴㝢て㤶㕡㌲㍣㕦戳㈷㐵愵愲摢㔱慦㔹晢㌰昶慥㘲㉣昵摢〵攱㜸㤶㙦㉤㕡晥㔲挶㥥㐱㐷攵〱晢㤸㈷㡥ㅡ捥㥣㌸㘴搸㐲戳昷搶慣㜲㍡㜸㔲㍤㔷㐷㕤挴㈷㈶㤷㥦ㅦ昷散挹㜹挳㤵㌳昲戸㌱〹㜵昷戸愵收扡㤷㜷敥㤷㔳㤷㈳戰捦㉢㍢搷㐳挹㜱挳慤搷ㅣ敤㕣㌳㕣㝣昳っ慥敦㕣㍦戶㐷捤㙤慥敤摣㐶㙥㘵㜳㙤愵㉦愴㙦戹愳㔸㡣㥥㈱攸㈵挸ㄲ㄰㠱㝡㡥愰㡦愰ㅦ㐰㐹晦ㅢ㕣ㄲ㙦挸㈲戵㘸愸挵㔹戵㔸㔲㡢㘵戵㈸搴愲愹ㄶ攷搴攲扣㕡戴搴攲〹戵㜸ㄲ㜵愲㈷摢摢慢㠶捦挱搷慦戰㜷摥㕡㌸昸散晤㉦摤㌲昲㠸㌸摢扦〱㤵㡥㠴㤳㥡㜲㡤㔳㈰戵〶ㄵ敦挸㙦攷㥦㤵戹〲㑣㘱敥㌴㙦㌲挷挶捡㍢户ㅢ㌷ㄸㅡ㤷㤵㠰晣㈶㐲ㄹ㐲摤㝥昳㙥换㈹㔷㑦㐹摣㕤㌸㘱㜸愲戱㜱愳㘱搹㐴戵收㤴扤ぢ㤶㉦㉣昸㠶㉦捥㙦㉤㙢㜴搲搶慣〰戶ㄲ㥥ㅣ敦攲搶㘶挷㡤㑡㑤㡣㥦戶㠲攲㡢㕡㡡敤㘹户㍡摢戹㜴㡦㉢ㅥ慣㤷戶捤㘸ㅣ㐲㙤㔱昶摤戶捡愰㈸㤸搷挸攴㝣搵ㄳ㡥㥣摥愸㍤㙤㤵㑥ち户㈰㈸ㄲ㐵㔹㉥㜵㌳㡢㐲慥ㅦ㍤散㘰愱攰搶昲㘵昱㕣昳㡥搳㍥㤸㔹㤴㌱摦〵攱晡㑢㌳挶㙣㐵㙣㘹慡ㄲ㡣㠹㠲慤㑤搹㝢慡愵㥡㌷㔹㜵㝣户㕡㘹㉥ㄹ㉦㉦ㅡ㤰㌴攵㠳搵戲㐸愷㔳㔲㈸㐰攰昶昴㈸㑡敡扡捥扣㈰ㄱㄱ㐳㌱ㄹ昹扣㘶戲换ㅦ挵敡戰㡡㡡㈰㑤慡㔷慣搰ㄹ攷㉢㘵㑣〲〷挶搶㐴晤挱㐱慦㔹愱摢㍡收㍥搹捡慡㍡ㅣ慥晥㡥㐵攱昸晢っ愷㕣ㄱ㙥愲昶㔳㌸㈳㝤㄰㐰㍢ぢ㠱搰㜱昷愸敡㤴搳捡㤲㜶捡㉡晢昳㤹㜹㘱捤捤晢挸㠳㠶捣㘶戹戵㙤㡦㝥づ戲昴㡤〴挳〰戹㕣㉡戳㠹㤵㌲㌹㍣㈹㡤搲㈹㠱㤷㥢〴㌹摢㌵昱㜲扦戹挷慡昸㈲㄰捡㠳㈶㌰ㄲ㘸㌵㠹扥〱㤲愸㙢㤴〲㠵戱挹㥣〴㤵ㅡ㤶攳㉦㌵昸戶㡤㑢〲㈲㕡㤷〵㙢㑥ㄶ㔰ㄴ㌴换㠳〴㕥〳搱戴㐸㠳攴捡㌱㈲㈲ㅢ㈴㘸㜶昴摣㑣㘴慣㥦㈰㈳㔰㍦㑥㠴慣扤扤戳㡣㈰戱户ㄳ㈹ㅢ㜵攴挷㜵㘹戶㥣㉤ㅦ㐸戳捤搸㌸㝤ぢ挱戹〴攷ㄱ㙣〵㔰晥〶〹㐷㈹㠷㜴昳愳㕦㠰㜷晤㐲㠲㡢〰㈰㥦㜴捡㥣㔰㔴搱㠶㕡㡤ㅤ挹㝡〳戰㤳愵㔱ㅣ㠸㈲㕡挶㜵㍢㜳挰㤶㠸づ慤捥戵愱㙢搳㔲挷㕥搵㤹㌶攳换㈱㐵㈶㔴㡤慦㜵㠵慡昱㡤㘰搵㉥昵搶㈵㘸慡㡦㄰㕣ち㄰㈸ㄶㅡ扢慢戳收㘹㑥㝥㉡㑣愲挰㄰敡㔲戹㠷㐴㑣昳㍦㐱挰戵ㅤ㕤搶敤㘷㥡㠲愳收愷摥㝥摥搶㤹户㐳愴户攸捣㜵㥤㐳㕦搱㠷戴愰㉦〳㝢㈹㝦敥愸㕦慥㐰戱㝥㈵挱㔵〰㉤晡㠵㈷敦て敢㈵㤰㈶戱ㅤ挳摣㐶㝡㕣愴㠵㍢戳戴㈰愴昶改㌷㘷っ㜷㑥昸昰㕥散㥦㠲ㅤ㕣㜵㕤㔱挱㠱戶㉣㌳㜸㜶㌹户㌹搳摢攳㔶㙤收慦摢挷摥愷㐲㌱愴搳㙡㑦慡挵㍥㑥戰㌳㘳晥愶ㄸ攵㔰晦摥搰㔹㐸挴ㅡ㌵㤳ㄷ摢㈵㥦㉤搷㈵㐹ㄷ㤲攴ㅡ㙣慢㝥㉤〰愴㠴昲挷㡥ㄲ㘵㤴搵戶挹㙡捤搶㉡扤㝢〹㈷㤳ㄶ晦㘱㥢ㅣ改ぢ㥣戵ㄳ昰ㅤ㜸〳㜶挱戲敢挲愲捦㥥ㄶ㙥〹㝥〵慢㈲㜲㠱㑢㤶愲㘶㕤㔶㝣㑡㘴㐵㑦㑦摢㔹㍡挱户㈶改愴㐵㑡㈴㜲㝢㘲㘱挲㌹扣㐱㔴㜴㐱㔲愸㈴戸㠵敡ㄲ㠸㤴挷扡敢㈲愶ぢㄱ㤳挷挶改搷ㄳ㙣㈷ㄸ〳搰㝥て㐹戳摡㡤㘷㈸慣㜷㤱敥散㘲㌱㤵㈵ㅡ愴㝢昰慤㡥挲敡㐶づ戳㤳攰㌳〰㉤收て㥤㡦〹㠴㈸㔱ㅥ㈳㐴㕡㑢扡㜹摣ㄲ愷㐸〳ㅢ㑣〴㤵㈶㙢㥥㕦戵ㄹ㔵ㅡ㌰愷慡㠷慡晥㤴攵㉤㈰ち㌵㙣㠶㠹扢攷㠵〳敡㜲㘱晢戴攴㔵ㄷㄶ㐴㔹㌷ぢ搵ㅡ㐴摢晥愹戵㜰㈸挷晡㘰㑢捡㜳戹慡攰改敥㙣㡣㉥ㄴ㜹㈲㠶慦㤵㥥搸㔵㜹扥㜹攸ㅢ㙣散攸㡣攵㔷㐴㥦ㄹ㌰ㅤ搳㔹ㄳ扢㠸愸㐱戹搷㥣㤹㜷㠵㤸ㅡ㌰昷扡㔶戹㘲㌹㠲挸㠰㡤挹㐰摤〱㌱㠷〸挱㜴㤵昱扦慡㌳㘰捥戸㠶攳㉤ㄸっ㈶㉥㙤㙣㝡㤳㈱ㄱ捤㥣戰ㅣて挳㐸㉣㌲㍤㘸ㄶ收慢愷㄰慤慤搹捥㕥㘳挱㕢ㄳ㔸㈱搱〷㡦㐴㡤愲㉡慡慡㘴搵㙣户昸攱㠱㍣㤵摡㠱㕦㥡㐰攲㉡愵搱㕦㥥愰扤㘹搷㠷昱ㄹ摡改㥣㔳㍦㈲㐷昵捣㥥㐴㈹㑣㑥搵㙦㘶㥢㕢〰敥摣㝢㙣㝦㈳㉡昷㤱攲搵ㅡ㍤晣〹㌲㕥㤲㐵㍤〸㐲晦摣㠶㠰㔴㤸㐷捡〱〷〲攳㝣㙢㈵扦㥣㈹敢㤰晡㌶㌴㤲㝢㄰㐵敡㌷てㄸ戳愲㠲㔸戴㙤昸ㅢ㠲ㄷ㥡戱戶㔱昱挲戲挹慡㙤ㅢ㈴㉤㤲㘵愱㘴㤰㠲挷㙢㝥昵愰攵攸㈶㠰愴扦㌰换㌸㡤㉣攳戴捣敡㌷㡦㌲㉣㈸搳散慢㍡㘷戸㤶㍦㙦㕢愵㉣㕦ㄸ扡㕢ㄳ㌴〹㈶愷攴㡤㥥㐸㘶㡣戴㔸昳挷㘰戲㜹㜹愰㍢て㌹捡慤㈳晡㐱戹慡㤲挱ㅦ愵㑢挷ㄲ〴㡣昴㤲敡户愱㌷㑤摥㡣㠰挸㤱捦搹攸晥挵搹㉦㈳㈷昰换ㄱ敢〹㈴〲㡦㘰㑣挸搳扤㥤㌱㡦㌹㤶て散ㄱ㘳㝢㉣㝦捡〳捡〱㤰㤴挷摢昳㈵㔶㘳㡤㐶敢㕡攱㤲昶愲㈶㌵㜱㜱㝢㜹㕣㙦㕣戱㑣㜱愰㔱㘲㡡㘴愵㑡㔲戳㉣㌳挷戵愴㙡ㄴ愹戸㈳㙤愳㈴戹㑤ㅢ晢㑥㈹昲ㄱㄴ㤳愴㤹㤴扥㑢ㄲち㠲扣愴づ攸㈸晡敢㤳挹㈳ㄶ慤愱つ㤰愳㥥ち昲〶挲㜰攰㝥㕣㌹㈹㡢㕣昸〶晥摥㄰㈶て搷晣愶ㄲ攳昴㜰㔸㌲㕥愹ㅣ㜶㘰㈵㤴っ户扣㐶㔸ㅡ㙢ぢ㌴㡣攴捥㙥戵㝦戰扤㌱㐶っ搹㤰㈱㤱〴㍦㌰搸㄰捣ㄵ㡢愶搲㍡ㅢ攰㔶搷戳戳㝣㍢㈸っ㐷㘲愰攰㤷愷挴愲㌴挳ㅡ㤶晣戰㙣㔰㍦㉤㑡㌹慡㥢攳戳ㅥ㔴扡㑦㌹ㅥ愶㈴㠳敢收㔱扡愵㜰㠱〱㘲㌷㑣㑤㤷㝣㠴㜵敢ㅤ昰㘴戰㜶戰㠳ㅤ〹挲㈶戴捥㈸㐱㌳〹㠴摢扣〸昲㑥㤷ㄸ㠵㈰㌵攵昳慦摤捡戳捦昰㜹㘹㜷㉡㑡㠴㑣挴㔰㔷㠲昵〰攴挶愳㤲攴愲攱㈸㔸ㅥ㐸㌶㈹戴晡愳㍣㥡ㄸ〳㌴昹㕣ㅦ㌷㜸ㄸ挷ㅡ㈴摢㔴㜰挷捤户愰㑤㉢㑢ㅢ捣晤㑥愹㔲㉢ぢ愹㡡㈳㔹㉤㌵昲㥡挰㤷扣晥ㄷ㜰㔳挲扥㠴㥢戲ㅦ㐷㈹㉥㤹㐸敡摥敥搶㍦㠷收㔲挸愱㡦㐰戶㌱昸㤸攰㤶㤳挱戰戶㍢ち戴て㌷㌶㉥㉦挸㡢㜳㄰㘹㙤㔹㤴㘵〷㜰ㄷ慦ㅥ㐱㤶摣ㄶ慢㜶愰㝡愰㑡㥢㍤㤶戵捦ち戲搶〴㡥戰捥㐰攰㘵㌲㌰㐶扡攴づ㜶㤲㍡ㅢ㐶㜶捦㝥㔹扥愶捥敥づ㡤て㠵昱㕤㥥㠲㔲搸㔵㌰ㄲつ㙥戵㘱㜵㉢㡣晣搲昲搶㙦〷㔰ㄸ〲愶㐱㡢㥡㠱㠱㌳㠱昴捡〶づ㠳㤱〹搱搱㜸㈰㤵㌱捡㘱㌸散㠱㌴㜰ㄳて搲㌳㔵㈸㈱㝦㤳扣ㄴㄶ摤㑢ㅣ戵㜱〴慡扡㕢㕡㌲愷つㅦ㔷㕦㥣慤㉤搹攳攵㌲捤㕤昸攷搶〴㔶㜱㙤㈳㌰㐷㌷戵㕣挸㤲㙢愲㝤㜷㜹㑢㐱㜸㔱㜰挷㔴㝥㥦攱㤷收ぢ晥㔲㜰㘹慢㕢㤲搰㝥〹㝦挴戲愳搳㘶㑥㍢扣㠴扡挸扤捦㥤㜴慡愷ㅣ㌹㉦捤攳㡤㍦㕡戱㝡㙦㉦㈷㤹㑢㝤㠰㍦昲㔱㔳摡ㅢ攸㜱㌵搳㘶〷つ〷〹晢㤱㑦㈰つ㐶㤰㑥愰ㄳ搸敥昵ㅢ〳愴㤳㑤㉤㜴㈲〵挱㍡愱㌸㜳ㅦㅢ愱㈸扦〰㕡㐹㉣挱㤱ㅣ㝢晥㈲㔸㕦㜹ㅤ㌹㐴㌸摥㐳㌱愲㕤㡡㔴〲敡愴㈰て慦㜷昰㌲挸晦て㤶㈲㙥㕥㤶㥤晥ぢ捣慣扣搶㡡愲㡢㠹愲㔷摢㔱挴㐰散㠷ち㜹㜳昶敢㐷捤㑦晣㕡敦晦昰愸㜹㈷㌰捣㐷㕡㘳〸慡㌱ㄸ㕦㌷〶㝡摡㡣㠱㉢㔱㉣㡤㠱扢搸㠶昱晡挰ㄸ〸扤ㅤ〷㤱戱戲㌱挰㈸㕥㠲挹ㄷぢ慡挶ㅣㄸ㍣㙢㙤戱改〹摢㠷敢戵挲㐳攴ㅥ敡挹㥢㠴敦改摣昶散㘹挳㌵散慤㌲㝦慦㉢愰戶摣ㄹ摣搷㤶㑤搸攲晣㘵㑢㘴愳㘵扣ㄲ㤱㍦㝤摤㜳戲扡㕢敡挰㔴昰〴㡥㝡㈵慢㘴㍥㠲㑦㐴攱〹㈱昵挵㑤㍦摢晢㤷㠷ㅥ摢捤㝢㘹㈱慤㙡っ〴㜷ㄳ㥣愷攵㠰昰㙤散㑡挸㘶㝥㝥㜳㄰ㅦ㈲㔹ぢㄵ㌱㘱戸搲摥昱㜴㍢㑡〶㠴ㄷ㈳捣㠰昸搶㠲㌱㠹ㅢづ㠱㌱㤹㙦㜱㙣捡捦㤷愴㌳㌰ㅦ㥢戸昴摥㐵〱㐲愵愳捡敡搲慥搴㝥づ愵昳㈱㈷搲㙣て昲㝣挹㐷㔱㕥㙥搵㙡㍢愹搵愴㤹愸㡣愲㐶㈴愵㄰㘹㈰㠵挴㡦㉣っ晤㑢㈹㌵㡤㠴㤶〷㐸㠸愱戵〶㜳㜹昲㕦ㄷ〲愲㝥扤慦换㑦㔵戰㡢挰㘲攴㜵敦昶散㑡慢㌳㔲㑤っ捡捡搳挷ㄱ㈴攴㌱㠵ㄹ㡣搲捡摣愳㐸㐴㡦㌶㠶搴慡ㅤ㑦ㅣ㘴挰づ㐲㙣〱㘳㙢㌶扤㙡㌹晢づ愷㠶㍢ㅥ搰㌳ㄹ愹㌰㥣㡤捣挶搱㔳㐶攳㠲慡戹㈰㡢㜰㌰㐸搶ㅢ昵㠵㐵搰㔹捥㔶㥣㍦ㄱ收攳昷㐰㉣ㅦ㙤㜴扤戹戵㠴㍡捥改挵〲昹㠳晤㜵㜱〲㘳㘳㔴㜲っ㈴散慡㙡㘵㠳㑢攰〵㌴㤱昶扣愲㌷㤲ㅣ㑢㔱ㄸ㡤㡥㌸慢㐷㙤搳晦㡣㔳㑢捥㥡㘱㙤〶慣㥢昴晦㜱㘴慣愸晦ㄵ㐶搹㈴捡敥づㄳ㝣搱ㄸ㈹㔹㌱㌸挳ㅤ㠱てㅢ㘱ㅡ㜹〴搶㘵㤲挱敤㈰㔵挰㈷慡㐱戱㤴攰昰㜰愵㕢㉦㐱搴摢搲戶敤敢㈸〰ㄹ〵搲㝥ちㄱ搴戱㍤㈷摤㝥㡥捤摣㠳散㑤〷慤㤲㕢昵慡愶㍦㔲㐰㜸㜷㠴㕦㤸㤹戰㜹挶㤵ㄷ㕢㠵摡攵搸㠹晥㝢搱收搰㘱〸散㐳挲晦戸愲㡥㡣㈱慣㉥㘶挱慦㡤㠶㘲㠱㈴㙡〷敦ㅣ昳㐸捤愸攰〳搵挳昰㙡晡捣㕡ㄳ捡㉥昰㉤户摥挵攰搶攱㌶搶㕤昰晣㠸㑡ㅥ㘱㌰戹㠴㝢敦攳扥戶敥㐱㜳摤㜰㙤ㅥ㙢㜶攷㕤换㘹㍦〱㑥㔷㌷㑡㌳挹㜰㑣㝥㜷㥣搳敦㈳㐴㥣㠷摥搱搵扢㘲搹摢㌰攸㍣晣㙣㥢㉥慦搱ちㅣ㘵慢㠸㜳摦㡦愶捡敤〴昸改挵㌰挱ㄷ㠵晥扣摢㤸㜸ㅥ换㈲〳㈰㥤捡ㄸ〰㥤愹晡㐷换㔱戵挲愳〵愹㌰愷晣㄰攵摣愵㘰戵㘵收攱愸㈱㡦㄰㐸敢〲㈰㝡ㄴㅥ㈱攴昸捦愲㐱㝤晣㌹攴㜶ㅥ晦晢换㡥㑦攵㉦搷ㄷ敦㝦㈸㔲ㅥ晡〹ㄴ敢㈷〹㉡〴㌶挰㔰愴㐳〶㈹ㄶ㈹㙢㌲㐱㄰攱戵摤㐸攳昹㐳昸敦㍢扢摦㝡㤳捦㍦㜷㉢㔲㄰愲愸㜹ㄵㄴ㠴㜲ㄵ㑦挵㔷戱㠰摣捥慢昸捥㜲慢ㄸ愲㡣攴㑣㜴ㄷ㘰愰㐷㈱慤挸㔵㜹㐸㜰㐳昹㔳㈴㐲㤱㘸㥡挵㄰ㄱ㉢摢搶㤰㐰㕢敥扣㙣扢㠸㐴搴㜶㈸摡ㅥ㡤㍢㤲昰㉤㡦㌴㤴㜸昷㤱敥㥢㑣攰㝦捤〴敡㌱㙢㠷㡥搷㌵㈱㈴戰㌶㝥ㅣ摢㔱戶㘷扡っ敡㉢㑦㐶ㄸ摡户㉦晡㔰㑡つ挳㑣愰㤰挰㌴㈵㐵㜱㈳㤵慦㐷㤵㕦㝥愵攱㈵㐵〱ㅥ㤰㔱㔰㤹㤴㈷㉢㍦ㄱ㔵摥㠱㡦戰㘴㥤ㄴ㉦つ昰㜹㈷慡㑣ち㤵㤵ㅦ㡦㉡晦㘳挷搶㝡攵㠸㈰㠳㥥㌵㔲㑢㠲搱㉢㡦〱戱て戲㜹扡搶㑣㉡搲㍥㌳挸愶〸㤵搱攲㡡㔴愵晤戸晦攱攲㤳攸〳戸捥㠴㕢ㅦ㤰戶挱晦㡣戰ㅦ搷㥣愶っ摦挰ㄷ捦㡢㠸㉦扢扡㝣㘳攳㡣㜹搸㐵㐶慦戹摦挳攱慡扣愶㐸〴㜶㐱㍡搸摦ㄵ晣昰〹㌶㘴㘳㍦愲戸㤸捡㙢㈳摤㘹ㄱㄹ㑢㐹㉢㡦㐵㤸㑤㥤㘹搰㡣晥〸㤰〳㜹〹挸㠴晥㈵挰㈰昶戲㠹ㄹ㐳ㄴ〴㤲换捦㈰愱㍦㑡昰ㄵ㠰㥣㐲慥㈷ㅤ㘴扥ち㌰ㄸ晤扦ㄴ㈳㡢搲㜱愲㉡て㐷㠳挵挹㐸晦ㅡㅢ㍣づ搰〳㡦慤ㄲㄲ㘱㑥㝦〲㌹昱㐱㈹㐱攴愰㑦戲攰ㅢ〴摦〴挸㘹㥣散慡㜷㡤㙢敡㔲㠵㝤ぢ㑤ㄵ㙥㠵ㄴ㘸摦づㄳ㝣搱捥〰摣搶搹㘸收㤹㌸晡㡥ㅦ搱捤愶て昶敦挰〷昸㑢㕣㜴て晥晦ㄱ㑤㕡昸㘹昵搶敥晡㈲ㄳ㘸㥣て㝦㉥㌶晢㈳昴挳㜵㌵㡣㑤昶昸㔹晣戲㙡㐶㜹ㄴ晦㥥挱㑦㜹㄰㈳㜰ㄴ慡摣㉣晣㉤愴〱㔹戰㄰ㄶ㔰㜷改㑦〱㈸挴㌱昱愴㍦捤㌷愲㤶晤敢摦つㄳ㝣㔱㠸搷㌳㑣㔴挲收搱㠰挴戵㉣㌸搹㌲㈰昱㉦ぢ㑥挴〷晣ㅥ㜲ㄵ㠹㉣㈴㥡搵ㄳ㤱㤶㘶敥㌳〰〳㍤㠳㥣ㅢ搵㥤㝡㕡㈹㍤㔰㝥攰㠱昷〶搳㈳攷愷㍦㝦㝢晦㌳敦晣敥摤愷摦晥挲慥扦扦晦摣㜳㙦晦昵改㌷摦㝦㘳㜶搷㙦㕥㜸攱搷㜷晥昸捤㜷㌷㥡捦慢慦扣㜷攰昹㠷挷㑥㍥晣愰㜹散扡扤て摦㜳攲挸搸昴㌹愳㍤㍤扤扤㔷て晦昶扣㙢㠶捥㍣昸慡昲慢㍦㥤敢㈸㜲戹ㅣ㔰〰㐴捦㄰㤷㉤愷昱〳㈴㌰つ捥昸ㄳ㥤〶㤷㝢〶㍦愵ㅣ㙥搴〴㕥戲㜰㙥㜰〲戲愰搴㕣搰昷ㅦ㌴㍤戱戵</t>
  </si>
  <si>
    <t>Decisioneering:7.0.0.0</t>
  </si>
  <si>
    <t>2d934d37-3de0-41e7-b852-00e338a2a4f4</t>
  </si>
  <si>
    <t>CB_Block_7.0.0.0:1</t>
  </si>
  <si>
    <t>㜸〱敤㕣㙤㡣ㅣ㘵ㅤ摦㤹摢搹摢搹扢敢ㅤ扤戶㔰㕥㡦昷㤷㙢㤶㕥㑢〵挴㕡敥㠵扥㐰㕦㡥摥戵㐸㄰㤷戹摤㘷敥愶摤㤹㍤㘶㘶慦㍤㐴㈹㡡㈰扥挴㠰ㅦㄴ㐴㈱挴㄰晤㘲〲㈶〸㡡ㅦ㑣㑣㌴〴㡣㌱挴㐴ㄳㄳ㈴㐶㍦㘸㑣愳㕦㠸挱攰敦昷捣捣敥散敥敤摣戱〵㍤捣㑤扢晦㍥昳扣㍦捦晦昵昹晦㥦㘹㑡㐹愵㔲敦攲攱扦㝣搲㑣㥣㍦戵攸昹挲捥㡦㔷捡㘵㔱昴慤㡡攳攵㐷㕤搷㔸摣㙦㜹㝥ㄷ㉡㘴ちㄶ捡㍤慤攰㔹昷㠹㙣㘱㐱戸ㅥ㉡㘹愹㔴㌶慢慢㈸㘷㈷晣つ㐴㉦㍡㕢昵愶〱愶挷挷づ捤ㅣ㐳慦㔳㝥挵ㄵ㕢㠶㡥〶㙤㜷㡥㡣攴㐷昲摢慦摦㝡㐳㝥敢㤶愱昱㙡搹慦扡㘲愷㈳慡扥㙢㤴户っ㑤㔶㘷捡㔶昱㌶戱㌸㕤㌹㉥㥣㥤㘲㘶敢昶ㄹ攳扡ㅢ㐶慥摢戱挳扣昱挶ㅢ㝡㌱㜴敡攰昸搸愴㉢㑣敦㝤敡㔳攳㤴慦㥢㄰㐵㡢㙢ㄳ挲戵㥣搹晣昸ㄸ晥挶收㡦户敢昳㔳㜳㐲昸ㅣ㕡戸挲㈹ち㑦㐷挳ㅥ㝢搴昳慡昶㍣㌷㑦户㜷㘳愹㐵挳昳㌵㝢㕣㤴换扡ㅤ昵㥡戵て㘱敦捡挶㘲慦㍤㈵ㅣ捦昲慤〵换㕦捣搸搳攸愸搴㘷ㅦ昱挴㘱挳㤹ㄵ〷つ㕢㘸昶㥥慡㔵㑡〷㑦慡敢捡愸㡢昸挴攴昲昳愳㥥㍤㍥㘷戸㜲㐶ㅥ㌷㈶愱敥㙥户搸㔸昷搲昶晤㜲敡㜲〴昶㜹㜹晢㝡㈸㌹㙡戸戵㥡挳敤㙢㠶㡢㙦㥣挱戵敤敢挷昶愸戱捤搵敤摢挸慤㙣慣慤昴㠴昴㉤㜷ㄴ㡢搱㌳〴摤〴㔹〲㈲㔰捦ㄱ昴㄰昴〲㈸改㝦㠲㑢攲つ㔹愴ㄶっ戵㌰愳ㄶ㡡㙡愱愴ㄶ㠴㕡㌰搵挲慣㕡㤸㔳ぢ㤶㕡㌸愶ㄶ㡥愳㑥昴㘴扢扢搵昰㜹改改㝦㕣昵㥢㝦晤㘸攲〵㙢晥搵㝦晦晥敤ㅦ昶慥㐳愵摢挳㐹㑤戸挶〹㤰㕡㥤㡡户攵户昲捦昲㕣〱愶㌰㜷㤸搷㥢㈳㈳愵ㅤ㕢㡤敤㠶挶㘵㈵㈰扦㠱㔰〶㔰户搷扣挳㜲㑡㤵ㄳㄲ㜷攷㡦ㄹ㥥愸㙦摣㜰㔸㌶㔶愹㍡㈵敦扣愵ぢ愷㝣挳ㄷ攷㌶㤷搵㍢㘹㘹㌶〵戶ㄲ㥥ㅣ敦挲收㘶㐷㡤㜲㔵㡣㥥戴㠲攲ぢ㥡㡡敤㐹户㌲搳扥㜴户㉢敥慤㤵戶捣㘸ㄴ㐲㙤㐱昶摤戲捡愰㈸㤸搷搰昸㕣挵ㄳ㡥㥣摥戰㍤㘹ㄵ㡦ぢ㜷㑡㔰㈴㡡㤲㕣敡㐶ㄶ㠵㕣㍦㝣挸挱㐲挱慤愵㑢攲戹收㉤㈷㝤㌰戳㈸㘱扥昳挲昵ㄷ愷㡤㤹戲搸搴㔰㈵ㄸㄳ〵㥢ㅢ戲㜷㔷㡡㔵㙦扣攲昸㙥愵摣㔸㌲㕡㕡㌰㈰㘹㑡〷㉡㈵㤱㑥愷愴㔰㠰挰敤敡㔲㤴搴㌵敤㜹㐱㈲㈲㠶㘲㌲昲㌹㡤㘴㤷㍦㡣搵㘱ㄵ㘵㐱㥡㔴㉦㕢愶㌳捥㔷捡㤸〴づ㡣慤㠹晡㠳㠳㕥戵㑣户㌵捣㝤戰㤵㔵㜵㌰㕣晤㉤ぢ挲昱昷ㅡ㑥愹㉣摣㐴敤愷㜰㐶㝡㍦㠰㜶ㅡ〲愱敤敥㔱搵㈹㈷㤵㐵敤㠴㔵昲攷㌲㜳挲㥡㥤昳㤱〷つ㤹捤㜲㙢㕢ㅥ晤㉣㘴改敢〹〶〱㜲戹㔴㘶〳㉢㘵㜲㜸㔲ㅡ愵㔳〲㉦㌷〸㜲戶㙢攰攵㕥㜳户㔵昶㐵㈰㤴晢㑤㘰㈴搰㙡ㄲ㝤㝤㈴㔱搷㈸〶ち㘳㠳㌹づ㉡㌵㉣挷㕦慣昳㙤ぢ㤷〴㐴戴㈶ぢ㔶㥤㉣愰㈸㘸㤴〷〹扣〶愲㘹㤲〶挹㤵㘳㐴㐴㌶㐸搰散攸戹㤱挸㔸㍦㐱㐶愰㝥㥣〸㔹㝢㙢㝢ㄹ㐱㘲㙦㈵㔲㌶㙡换㡦㙢搲㙣㈹㕢㍥㤰㘶ㅢ戱㜱晡㈶㠲戳〹捥㈱搸っ愰晣ㄹㄲ㡥㔲づ改挶㐷㍦て敦晡昹〴ㄷ〰㐰㍥改㤴㌹愱愸愲つ戵ㄲ㍢㤲昵晡㘰㈷㑢愳㌸㄰㐵戴㡣㙢㜶㘶㥦㉤ㄱㅤ㕡㥤慢㐳搷愶愵㡥扤愲㍤㙤挶㤷㐳㡡㑣愸ㅡ㕦敢㌲㔵攳ㅢ挱慡ㅤ敡慤㡢搰㔴ㅦ㈲戸ㄸ㈰㔰㉣㌴㜶㔷㘶捤搳㥣晣㔰㤸㐴㠱㈱搴愱㜲て㠹㤸收㝦㠲㠰㙢㌹扡慣搹捦㌴〵㠷捤て扤晤扣愵㍤㙦㠷㐸㙦搲㤹㙢㍡㠷扥愲昷㘸㐱㕦〲昶㔲晥搰㔶扦㕣㠶㘲晤㜲㠲㉢〰㥡昴ぢ㑦摥敦搵㑢㈰㑤㘲㍢㠶戹昵昴戸㐸ぢ㜷㝡㜱㕥㐸敤搳㙢㑥ㅢ敥慣昰攱扤搸㌷〱㍢戸攲扡愲㡣〳㙤㐹㘶昰散㜲㜶㘳愶户摢慤搸捣㕦戳㡦扤て㠵㘲㐸愷搵慥㔴㤳㝤㥣㘰㘷挶晣㑤㌱捡愱晥摤摥㕥㐸挴ㅡ㌵㤲ㄷ摢㈵㥦㉤搷㈴㐹〷㤲攴㉡㙣慢㝥㌵〰愴㠴昲摢戶ㄲ㘵㤸搵戶挸㙡㡤搶㉡扤㝢〹㈷㤳㈶晦㘱㡢ㅣ改〹㥣戵㘳昰ㅤ㜸㝤昶㤴㘵搷㠴㐵㡦㍤㈹摣㈲晣ち㔶㔹攴〲㤷㉣㐵捤㥡慣昸㤰挸㡡慥慥㤶戳㜴㠲㙦㑤搲㐹㤳㤴㐸攴昶挴挲㠴㜳㜸㥤愸攸㠲愴㔰㐹㜰ぢ搵㈴㄰㈹㡦㜵搷㐴㑣〷㈲㈶㡦㡤搳慦㈵搸㑡㌰〲愰晤ち㤲㘶愵ㅢ捦㔰㔸昷〲摤搹㠵㐲㉡㑢㌴㐸昷攰敢㙤㠵搵㜵ㅣ㘶〷挱㐷〰㥡捣ㅦ㍡ㅦㄳ〸㔱愲㍣㐶㠸戴㤶㜴昳愸㈵㑥㤰〶搶㤹〸㉡㡤㔷㍤扦㘲㌳慡搴㘷㑥㔴づ㔶晣〹换㥢㐷ㄴ㙡搰っㄳ㜷捣〹〷搴攵挲昶㘹捡慢捣捦㡢㤲㙥㑥㔵慡㄰㙤晢㈶㔶挳愱ㅣ敢㠳㉤㈹捦攵慡㠲愷戳戳㌱扡㔰攴㠹ㄸ扥㔶㝡㘲㔷攴昹收愱慦扦扥愳搳㤶㕦ㄶ㍤㘶挰㜴㑣㘷㑤散㈲愲〶愵㙥㜳㝡捥ㄵ㘲愲捦摣攳㕡愵戲攵〸㈲〳㌶㈶〳㜵晢挵㉣㈲〴㤳ㄵ挶晦㉡㑥㥦㌹敤ㅡ㡥㌷㙦㌰㤸戸戸扥攱㑤㠶㐴㌴㜳捣㜲㍣っ㈳戱挸㜴扦㌹㌵㔷㌹㠱㘸㙤搵㜶昶ㄸ昳摥慡挰ち㠹㍥㜸㈴㙡ㄴ㔵㔱㔵㈵慢㘶㍢挵てて攴愹搴㌶晣搲〴ㄲ㔷㈹㡤晥昲〴敤㑤扢㍥㡣捦搰㑥攷㥣㝡ㄱ㌹慡㘵㜶㈵㑡㘱㜲慡㝥〳摢摣〸㜰敢㥥㈳晢敡㔱戹㌳㡡㔷㙢昴昰㈷挸㜸㐹ㄶ戵㈰〸晤㜳敢〲㔲㘱ㅥ㈹〷ㅣ〸㡣昳慤㤹晣㜲愶慣㐳敡㕢㔷㑦敥㐶ㄴ愹搷摣㙦捣㠸㌲㘲搱戶攱慦ぢ㕥㘸挶摡㐶搹ぢ换挶㉢戶㙤㤰戴㐸㤶㔳㐵㠳ㄴ㍣㕡昵㉢〷㉣㐷㌷〱㈴晤㠵㔹挶㐹㘴ㄹ㈷㘵㔶慦㜹㤸㘱㐱㤹㘶㕦㤵㔹挳戵晣㌹摢㉡㘶昹挲搰摤慡愰㐹㌰㌹㈵㙦昴㐴㌲㘳愸挹㥡㍦〲㤳捤换〳摤㜹挸㔱㙥ㅤ搱て捡㔵㤵っ晥㈸ㅤ㍡㤶㈰㘰愴㤷㔴扦〹扤㘹昲㘶〴㐴㡥㝣㑥㐷昷㉦㑥㍦㠰㥣挰㉦㐷慣㈷㤰〸㍣㠲㌱㈱㑦昷㜶挶㍣攲㔸㍥戰㐷㡣敤戶晣〹て㈸〷㐰㔲ㅥ㙦捦㤵㔸㡤㌵ㅡ慥㘹㠵㡢㕡㡢ㅡ搴挴㠵慤攵㜱扤㜱搹ㄲ挵㠱㐶㠹㈹㤲攵㉡㐹捤戲挴ㅣ㔷㤳慡㔱愴攲㡥戴㡤㤲攴㌶慤敦㍢愵挸ㄹ㈸㈶㐹㌳㈹㝤愷㈴ㄴ〴㜹㐹ㅤ搰㔱昴搷㈷㤳㐷㉣㕡㐳ㅢ㈰㐷㍤ㄵ攴昵㠵攱挰㝤戸㜲㔲ㄲ戹昰つ晣扤㉥㑣ㅥ慡晡つ㈵挶挹挱戰㘴戴㕣㍥攴挰㑡㈸ㅡ㙥㘹㤵戰㌴搶ㄶ㘸ㄸ挹㥤㥤㙡晦㘰㝢㘳㡣ㄸ戲㈱㐳㈲〹㝥㘰戰㈱㤸㉢ㄶ㑤愵㜵搶挷慤慥㘵㘷昹㜶㐰ㄸ㡥挴挰㤴㕦㥡㄰ぢ搲っ慢㕢昲㠳戲㐱敤戴㈸攵愸㙥㡥捥㜸㔰改㍥攵㜸㤸㤲っ慥㥢㠷改㤶挲〵〶㠸摤㌰㌵㔹昴ㄱ搶慤㜵挰㤳挱敡挱づ㜶㈴〸㥢搰㍡愳〴捤㈴㄰㙥攳㈲挸㍢ㅤ㘲ㄴ㠲搴㤴捦摦㜷㈹㑦㍥挱攷晢扢㔲㔱㈲㘴㈲㠶扡ㄲ慣〷㈰㌷ㅥ㤵㈴ㄷつ㐶挱昲㐰戲㐹愱搵ㅢ攵搱挴攸愳挹攷晡戸挱挳㌸㔶㍦搹愶㡣㍢㙥扥〵㙤㕡㕥㕣㘷敥㜳㡡攵㙡㐹㐸㔵ㅣ挹㙡愹㤱㔷〵扥攴昵扦㠰㥢ㄲ昶㈵摣㤴㝤㌸㑡㜱挹㐴㔲攷㜶户晥㜱㌴㤷㐲づ㝤〴戲㡤挱挷〴户㥣っ㠶戵摣㔱愰㝤戸扥㝥㜹㐱㕥㥣㠳㐸㙢挹愲㉣摢㡦扢㜸戵〸戲攴戶㔸戵晤㤵晤ㄵ摡散戱慣扤㔶㤰戵㉡㜰㠴㜵〶〲㉦㤳㠱㌱搲㈱㜷戰㤳搴改㌰戲㝢晡〱昹㥡㍡扤㉢㌴㍥ㄴ挶㜷㜹ち㑡㘱㔷挱㐸㌴戸搵扡搵慤㌰昲㑢换㕢扦ㄹ㐰㘱〸㤸〶㉤㙡〶〶捥ㄸ搲换ㅢ㌸っ㐶㈶㐴㐷攳㠱㔴挶㈸〷攱戰〷搲挰㑤㍣㐸㑦㔷愰㠴晣つ昲㔲㔸㜴㉦㜱搸挶ㄱ愸攲㙥㙡捡㥣㌴㝣㕣㝤㜱㌶㌷㘵㡦㤶㑡㌴㜷攱㥦㕢ㄵ㔸挵戵㡤挰ㅣ摤搰㜴㈱㑢慥㠹昶摤愵㑤〵攱㐵挱㙤ㄳ昹扤㠶㕦㥣㥢昲ㄷ㠳㑢㕢㥤㤲㠴昶㔳昸㈳㤶ㅣ㥤㌶㜳摡攱㈵搴〵敥㝤敥戸㔳㌹攱挸㜹㘹ㅥ㙦晣搱㡡搵扢扢㌹挹㕣敡㕤晣㤱㡦㥡搲㕥㐱㡦㉢㤹㌶㍢愸㍢㐸搸㡦㝣〲㘹㌰㠴㜴〲㥤挰㜶慦摤ㄸ㈰㥤㙣㘸愲ㄳ㈹〸搶〸挵㤹㝤摦〸㐵昹〹搰㑡㘲〹㡥攴搸昳攷挰晡捡㡦㤱㐳㠴攳㍤ㄴ㈳摡挵㐸㈵愰㑥ち昲昰㝡〷㉦㠳晣晦㘰㈹攲收㈵搹改扦挰捣捡换捤㈸扡㤰㈸㝡愹ㄵ㐵っ挴扥愷㤰㌷㘷扦㜶搴晣挰慦昵晥て㡦㥡户〲挳㝣愴㌵㠶愰ㅡ㠳昱㌵㘳愰慢挵ㄸ戸ㅣ挵搲ㄸ戸㡤㙤ㄸ慦て㡣㠱搰摢㜱〰ㄹ换ㅢ〳㡣攲㈵㤸㝣戱愰㙡捣㠱挱戳搶㈶㥢㥥戰扤戸㕥㉢㍣㐴敥愱㥥扣㜱昸㥥捥㙥捤㥥㌴㕣挳摥㉣昳昷戸〲㙡换㥤挶㝤㙤搹㠴㉤捥㕤戲㐴㌶㕡挲㉢ㄱ昹搳搷㍣㈷㉢扢愵づ㑣〵㑦攰愸㔷戲㑡收っ㝣㈲ち㑦〸愹㑦㙦昸挱㥥㍦摥昷搰㉥摥㑢ぢ㘹㔵㘳㈰戸㤳攰㍣㉤〷㠴㙦㘳㔷㐲㌶昲昳㥢〳昸㄰挹㥡㉦㡢㌱挳㤵昶㡥愷摢㔱㌲㈰扣ㄸ㘱〶挴户ㅡ㡣㐹摣㜰〸㡣挹㝣㤳㘳㔳㝥扥㈴㥤㠱昹搸挴愵昷㉥ち㄰㉡㙤㔵㔶㠷㜶愵昶〲㤴捥㝢㥣㐸愳㍤挸昳㈵ㅦ㐵㜹扥㔹慢敤愰㔶㤳㘶愲㌲㡣ㅡ㤱㤴㐲愴㠱ㄴㄲ㍦戲㌰昴㉦愵搴㈴ㄲ㕡ㅥ㈰㈱㠶搶ㅣ捣攵挹㝦㑤〸㠸摡昵扥づ㍦㔵挱㉥〲㡢㤱搷扤搳戳㉢慤捥㐸㌵㌱㈸㉢㑦ㅦ户㈳㈱㡦㈹捣㘰㤴㔶收ㅥ㐶㈲㝡戴ㄱ愴㔶散㜸攲㈰㝤㜶㄰㘲ぢㄸ㕢戳改㔵换搹户㌸㔵摣昱㠰㥥挹㐸㠵攱慣㘷㌶㡥㥥㌲ㅡㄷ㔴捤〵㔹㠴晤㐱戲搶愸㈷㉣㠲捥㜲㌶攳晣㠹㌰ㅦ扦〷㘲昹㜰扤敢㡤捤㈵搴㜱㑥㌷ㄶ挸ㅦ散慦ぢㄳㄸㅢ愳㤲㘳㈰㘱㔷㔴㉢ㅢ㕣〲㥦㐲ㄳ㘹捦㉢㝡㍤挹戱ㄴ㠵搱攸㠸戳扡搴ㄶ晤捦㌸戵攴慣㘹搶㘶挰扡㐱晦ㅦ㐵挶戲晡㕦㘱㤴㑤愲散㡥㌰挱ㄷ㡤㤱㤲㘵㠳㌳摣ㄱ昸戰ㄱ愶㤱㐷㘰㕤㈶ㄹ摣づ㔲㔳昸㐴㌵㈸㤶ㄲㅣㅥ慥㜴昳㈵㠸㕡㕢摡戶㍤㙤〵㈰愳㐰摡昷㈰㠲摡戶攷愴㕢捦戱㤹㍢㤱扤攱㠰㔵㜴㉢㕥挵昴㠷愶㄰摥ㅤ攲ㄷ㘶㈶㙣㥥㔱攵戹㘶愱㜶㈹㜶愲昷㉥戴㌹㜸〸〲晢愰昰摦慦愸㈳㘳〸㉢㡢㔹昰㙢愳㠱㔸㈰㠹摡挱㍢换扣扤㙡㤴昱㠱敡㈱㜸㌵㝤㘶慤ち㘵ㄷ昸㤶㥢敦㘲㜰敢㜰ㅢ敢㌶㜸㝥㐴㌹㡦㌰㤸㕣挲㕤㜷㜳㕦㥢昷愰戱㙥戸㌶㡦㌵㍢昳慥攵戴敦〲愷㉢ㅢ愵㤱㘴㌸㈶扦㍢捥改㜷ㄳ㈲捥㐳敦攸捡㕤戱散㙤㄰㜴ㅥ㝥戶㑤㤷搷㜰ㄹ㡥戲ㄵ挴戹㍦㠵愶捡捤〴昸改㠵㌰挱ㄷ㠵晥扣㥢㤸㜸〶换㈲〳㈰㥤捡ㄸ〰敤愹晡㍢㑢㔱戵挲愳〵愹㌰愷㝣ㅢ攵摣愵㘰戵㈵收攱愸㈱㡦㄰㐸敢〲㈰㝡ㄴㅥ㈱攴昸㑦愲㐱㙤晣㔹攴戶ㅦ晦㥢㑢㡥㑦攵㉦搷ㄷ敦㝦㈰㔲ㅥ晡㌱ㄴ敢挷〹捡〴㌶挰㐰愴㐳晡㈹ㄶ㈹㙢㌲㐱㄰攱攵㕤㐸攳昹㜵昸敦㥢扢㕥㝦㡤捦摦㜶㈹㔲㄰愲愸㜱ㄵㄴ㠴㜲ㄵ㡦挵㔷㌱㡦摣昶慢昸摡㔲慢ㄸ愰㡣攴㑣㜴ㄷ愰慦㑢㈱慤挸㔵㜹㐸㜰㐳昹㔳㈴㐲㤱㘸㤸挵〰ㄱ㉢摢㔶㤱㐰㕢敥扣㙣扢㠰㐴搴㜶㈰摡ㅥ㡤㍢㤲昰㉤㡦㌴㤴㜸昷㤱敥㥢㑣攰㝦捤〴敡㌱㙢㠷㡥搷㔵㈱㈴戰㌶㝥ㅣ摢㔶戶㘷㍡っ敡㉢㡦㐶ㄸ摡扢㌷晡㔰㑡つ挳㑣愰㤰挰㌴㈵㐵㜱㈳㤵㉦㐶㤵㥦㝦戱敥㈵㐵〱ㅥ㤰㔱㔰㤹㤴㈷㉢㍦ㄲ㔵摥㠶㡦戰㘴㥤ㄴ㉦つ昰㜹㌳慡㑣ち㤵㤵ㅦ㡥㉡晦㜵摢收㕡攵㠸㈰㠳㥥㌵㔲㑢㠲搱㉢㡦〱戱て戲㜹扡搶㑣㉡搲ㅥ㌳挸愶〸㤵搱攲戲㔴愵扤戸晦攱攲㤳攸晤戸捥㠴㕢ㅦ㤰戶挱晦㡣戰て搷㥣㈶っ摦挰ㄷ捦ぢ㠸㉦扢扡㝣㘳攳㡣㜹挸㐵㐶户戹捦挳攱慡戴慡㐸〴㜶㐱㍡搸摦㘵晣昰〹㌶㘴㝤㍦愲戸㤸捡㙢㈳㥤㘹ㄱㄹ㑢㐹㉢て㐵㤸㑤㥤慡搳㡣晥ㄹ㈰〷昲ㄲ㤰〹晤戳㠰㐱散㘵〳㌳〶㈸〸㈴㤷㥦㐲㐲㝦㤰攰㜳〰㌹㠵㕣㑦㍡挸㝣ㅥ愰㍦晡㝦㈹㠶ㄶ愴攳㐴㔵敥㡦〶㡢㤳㤱晥〵㌶㜸ㄸ愰ぢㅥ㕢㈵㈴挲㥣晥〸㜲攲㠳㔲㠲挸㐱ㅦ㘵挱㤷〸扥っ㤰搳㌸搹ㄵ敦ㅡ搷搴愱ち晢ち㥡㉡摣ち㈹搰扥ㅡ㈶昸愲㥤〲戸愹扤搱捣㌳㜱昴ㅤ㍦愲㥢つㅦ散摦㠲て昰ㄷ戹攸㉥晣晦㈳㥡戴昰搳敡㐷㍢敢㡢㑣愰㜱㍥晣戹搸散㌳攸㠷敢慡ㅢ㥢散昱㘳昸㘵搵㡣昲㈰晥㍤㠵㥦㜲㉦㐶攰㈸㔴戹㔹昸㕢㐸〳戲㘰㍥㉣愰敥搲ㅦ〳㔰㠸㘳攲㐹㝦㥣㙦㐴㉤晢搷扦ㅥ㈶昸愲㄰慦愷㤸㈸㠷捤愳〱㠹㙢㔹㜰扣㘹㐰攲㕦ㄶㅣ㡢て昸つ攴㉡ㄲ㔹㐸㌴慡㈷㈲㉤捤摣㈷〰晡扡晡㌹㌷慡㍢昵愴㔲扣愷㜴捦㍤㙦昷愷㠷捥㑤㝦攲收摥㈷摥㝣昵慤挷摦昸攴捥扦扣昳搴㔳㙦晣改昱搷摥㜹㘵㘶攷㉦㥥㝤昶攷户㍥晤摡㕢敢捤㘷搴ㄷ摦摥晦捣晤㈳挷敦扦搷㍣㜲捤㥥晢敦㍣㜶晢挸攴㔹挳㕤㕤摤摤㔷づ晥昲㥣慢〶㑥摤晢㤲昲戳摦㥤敤㈸㜲戹ㅣ㔰〰㐴捦〰㤷㉤愷昱㉤㈴㌰つ捥昸〳㥤〶㤷㝢ち㍦愵ㄴ㙥搴ㄸ㕥戲㜰㙥㜰〲戲愰搸㔸搰昳ㅦ搳〰戶㔱</t>
  </si>
  <si>
    <t>Tissue Type</t>
  </si>
  <si>
    <t>Rare</t>
  </si>
  <si>
    <t>Frequent</t>
  </si>
  <si>
    <t>㜸〱捤㔹摢㙦ㅣ搵ㄹ㥦搹摤ㄹ敦慣搷昶㈶づ㤷〴〸㠶㈶㠴攲戰㡡〹㘹〲㌴㑡散㜵散㤸㌸戱㘳㍢〹㤴㐶㥢昱敥㤹㜸挸㕣捣捣㙣攲慤㤰攸摦搰㍥㔴㔴㔰㄰攲〵㕥㜸慢㄰愲㐲慤㉡戵慡搲㌷愴戶㔲ㅦ㄰慤挴㐳㔱㐵搵㍥昰㐰㐵㝦扦㌳戳敢摤昵㝡ㄳ㑣㉡昹㔸晥昶摣攷㥣敦晥㝤㐷㔱ㄵ㐵昹ㅡ㠵扦㉣ㄹ㔶敥㕦慣㠷㤱㜰㡢㈵摦㜱㐴㈵戲㝤㉦㉣㡥〷㠱㔹㥦戵挳㈸㡤〹㝡搹挶㜸愸㤵㐳晢㐷㈲㕢扥㉥㠲㄰㤳㌴㐵挹㘶㡤ㄴ挶戹〹晦ぢ㡤㠶挱㔵昹っ挰㔲㘹㘲㙥昹㐵散扡ㄸ昹㠱㌸㌸㜲㌱㕥㝢㝣㙣慣㌸㔶㍣㝣昴搰戱攲愱㠳㈳愵㥡ㄳ搵〲㜱摣ㄳ戵㈸㌰㥤㠳㈳昳戵㘵挷慥㥣ㄱ昵㈵晦㥡昰㡥㡢攵㐳㠷㤷捤㈷㡦㡤㍤㜹攴㠸昵搴㔳挷昲昸戴㜲慥㌴㌱ㅦ〸㉢扣㔳㝢敡摣㜳慥㌴㔱㍣㈷愲㍢戵㘷ㅦ昶挴㤶㤳扥㙢摡摥ㅤ摡㔴㈳㙥て㑦㡡㡡㑤㈲〸ㄱ搸摥搵㈲㡥摤㠶㘸戴㡥ㄶ愷㠰昱㡡ㄹ㐶㈵攱㌸ぢ挲攲㘱昲㉥㜱㈶〲攱㔵㐴㌸攸㥥㕡慢〸㈷ㄹづ戳敥㐵㌳㌸㘷扡㈲挳捡㤰ㅢ搳㙤愶㉡扣挸㡥敡〳敥㠵㔰㉣㤸摥㔵挱㈹㥡㍢㕤戳慢㤹㡣㥡挹㈸改〳摤づ㈳㘹㔳㥣ち㉡愵ㄵ㌳㠸㘴㡢㔴ㅢ敢㌶户㠵㐳攴挱摢㡥㐵㉥ㅡ改㔸㐵㌲㉤摡敥ㄹㄱ㜸挲攱㐷㐸扣搱㡥㐹ㄲ㈷㌱敡㥢挸㘹摣㠶戸㔰晢ㄳ扥㤷㔷㐱㠷㤱㈵㌰〰昴ㅣ㠰㌶改㝢㝥㘰昴戳㌳て愰㘶晥つ挹㘹㕤挴愱㔴搹㑣㤵㤷㔳攵㑡慡㕣㑤㤵㐵慡㙣愵捡㔷㔳攵㤵㔴搹㑥㤵㕦㑣㤵慦㘱㑥愳㘴晢晡㔲㐹㜹昴攱换㔷㑥晣㙡戵昴捥敥扤ㅦ㝤昴收㤹攱晣㈰㈶㥤㑦づ㌴ㄹ㤸㌷㐰搵㜵㠶㜹愲㜸㠸㝦户㤶ㄴ〸㡡㜵挴㍡㙡㡤㡤㔵㡦ㅣ㌲て㥢ㅡ慦㜴扢昴搹㠵戹㜹敢㤲敤㔵晤ㅢ㤲㘰㜹㙢捡㜶㈲ㄱ挸挶㤰㠵㥦㤸改㘴㝢挰㍡戵〶㘹慤挴戴摤㘵㤵㐴㄰㠱换愳晡㍡挱敦㥦㌰㐳戱摥ㅣ㑤昶㥥昰㙢㕥㌵扣慦晢攰㘲㘴㐶㘲㑦攷搸晡㈶ㅢ㤶㉤㐲〲㐴㈸㡦戴户㜳搹㐵搳愹㠹昱㌵㍢ㅥ㝥愰㘳ㄸ戲攰㉦㙦㍥㍡ㄵ㠸㤷㥡愳ㅢ㑥㌴づ㐵㜹㕤敥扤攱㤶昱㔰㝣慥㤱搲㡡ㅦち㑦ㅥ㙦搴㥤户㉢搷㐴戰㈸愸㘶㐵㔵㕥昵㉥づ㈵〲㌹㍡攷攱愲㄰戱敡挳慤扤㐴戴昰慡愲㡡昳慥〲换昵㈵㜳搹ㄱ㜷户㑤㠹扦㠹㠱摤㙤摤㔳㝥愵ㄶ㤶㝣㉦ち㝣愷㝤㘴扣㝡摤㠴ㄲ愸㥥昵慢㈲㈳㡢ㄲ㐳㔵㐹愷㔵㔵㜹戴㥢㌴㜱敦㤰昲搶挲㈴㤴敡摥㤳㕢㤸㠸㤳扢捡㘹㜳㘷㔴㕡㤸㡣昳扦摢昳㈴慤㑣挸搹㠷㝡捥敥挲愴㕣㜴㙦扢攰ㄵㄷ㐰ㅦ搰挱ㄱ㤴捡搴扥捤户㕣攷换㕢㥣戴㠵㉡戴慡㥣摤〳㘹㜲摢㈶敦晤㝦㈷愷㔲挳挹敤㑦㕤㠷慡㍦㙤㝡㔵㐷〴㍤㝤〲㤵㈷㌲㠶〸ち〴㍢〸㜶ㄲっ〳㘸㥦㐳㑤㙥㡡㔱慡㜳㜵㑤慤㙢㌷散㙡戴愲慦〸晢敡㑡㠴㍥昸ㄲ搹㉣搱扤㠶晦㜳昸晦㄰捥挴㕦改㔵ㄸ㜷ㄱ摣㑤㜰て㐰㉥愷攸昷攲ㄷ㑡摡搸捤㥦㍤〰㐳つ㕢㌷ㄲ㜳㘶㑥搱愸挷扦戹戵愱〷㘳㐸攳〶敦㈳搴㕣散ㅢ愶搳摤戰㜱摡っ㔷㈲ち㘲捦㐱㕥搷戸㡦攰㝥㠰晣〳〰攷㑥ぢ〷㘲㝣愷ㅣㄷ㡤㔶攸㤶〶㤲搴戹摢㕤慣㝢㤵㤵挰昷攰挶㑤㥡㤱㌹㕥㠱ㄷ㄰慡愶敥捥晡愵㕡愴扢愷㙤晣攴摤〵戱㉡捣愸〴㌵ㅤつ戸戳昰㈰愴ㅥ㥤愹慥㘹㙥㙣晣㈷㐵㔸㌱攸㈵捣㐰㉤慤改愸㐱捦收㕤㉡ㅡ戱ㄶ㜱敢㍥㜷摥㠴㤷ㄱㄹ㤸㌴㉡㔷挵㌵慥ㅣ㤰㝤㡤搵戹愴㠵ㅤち戲摡戲㑢扦散㠸㜷㔲㠸㑡〵㥡㐹㐹㘷ㄲ搸㈹㐱ㄷ㈲摢〹㡢〹㝡㡢㤳㍥扣㐸㈱ㅤ㔹愲㕤搷挱㘰㝡㑦㘲㜵ち㍡摤㡣戹捡㜲扣㉤㡥㌲ㅤ昸戵㔵扡ㅡ㜷㙡ㅦ敥愵ㄸ㝢〱摥昸搷扢捦散㝦晤扤慦㤳摦㔷㈰㐲戲ㄸ昴㐴っ昲㍢㥢昸㤱挵㜸〸㍦戹㕥㘳ㅡ㍤㤶慥㥡㜶ㄳ㡦㠸㈲㥤㜷㜱摢愵㐰㐸ㄷ㉦㉢ㅢ昵㔵㌱攰㕥昲㠳㙢换扥㝦㡤挴ㅦ㤴慤㜰㐵㠸㠸㝥㔳㝦攲㈶戲慥慡㙡㍡摤收ㅦ戵㌸㔸昴戸昴晤〰〳攳㡥㌳搲搸㌱搴ㅦ㐱㔷㥡ㅥ摣〱㔴昶㑤搹㥥改㡣挰捥㌱㘴ㄸ㜹㝣攴㡣㕤昵㐴㝤〴づ愱戴㡢挵㌵㈷㕣㔳晦っ㑣搰ㄵ㍢㝡昶愷㡦㝦㜲晣戳昱昷ㄷ㤴扦ㅤ㝢敢敤晦愸㝦㑡〶㍡㥤㉢㡤慡慡㤳㔹愴㝢搸㌴㍢㉤〶㡤㑡㐸户㉥㜸㜶ㄴ昶㕢攳戵挸㥦戲愳挹㌰捡㕢〰愸捡㈵㝢愴㠶㙥㔹㌴㙡㕤戴挵㡤㈵愰敢挱㡤㐳昰㥣㑢戵㌰昲愵ㅣ散摤㌸㍥改㥦昳愳㐹㍢㕣㜵捣晡扥㉥挳昱挸愵ㄵ攱挱㘵〸攰㌹摣㙡㤲扦扡㉡慡㕤捥戸攸搷㠲㡡㤸㤹摣づ㑥㠷ㅡぢ戴〲㥥㠱㌸慢晢㌷㌷戲㉤㜸㈷㤷愶挰㘷敡搶㙣㤶晥ㄸ搶㐳㥥㐶〹昱㔱ㄸㄳ攳㈰慡戰㈹ㅡ㉤㔹㙦ㅥ㘹昱㘳愸㜳㜳ㄶ攸ㅡ昷つ㈴㡥昲㡣ㄷ摡㔵㤱㑢㕡㘷㙤㙦㌰愹捥搵愲戶ㄱ㜳㙤㌸ㄹ㠱㌴捣㜹愰㝤挵っ慡摢㠱㉣戸ㄸ㑡㑣ㄳ㔵挷摦搶㌰ㅤ㙦愳㈸㕦㌴㔲つ㕦扣〲㠵昵㌸扡㠹㙢㍡っ㕤㤵㔳㔳ㅥ㔱㘹㜱〳㈹扦〳㐴㜷戳㍢换搶㔹㘱㝡㤲ち㡢㔱㜵㔲㕣ㅦ㤴㌳〴㌸ㅣㄱ慢㈳㠶摢㥢搲㐶ㄹ搶昸㜲攸㍢戵㐸っ㌶㙢㔲搲つ㙢㐱㌸㈶㕤晡㝣戳㌶㕦㠹㄰昴㌴昷愳扢扥㝤㈸〴㡣㘴ㄲ㉡愹㤲㑥㝡て收㙤扦〴㠵㘸㡢㔴㠵昵戵㘴昹攷〹昵攷慦戲扣㜳㐲㘹㔴㜲㉣㡡㐶㔷攳昶㝤㜶㑡搲㜰㈳㤴㡣㔵㥣搴㕥昹㐶ㅦ摤攵〱㑢㉡㍥挴挴㑣㔶っ㔱㜴ㅣ㘴㤲㈲扢㘲㍡㑥㝤搰㥡昱㉡㑥慤㉡㘶捤㘵攱㌴㤴戶ㅦ戸摢㠴㕥㌲挹ㄶ搳慡〷㕥㤲㐰㘶〶㤹戶㐶㠴戰㘵㍤愷ㄸ㐵愰㔵扡つ搸㈳㘷ㅣ㐲㡢愴愱㝢晥㡤〳㈴㝡㈰㍢搷挳㝢㤹〳㠲㙡摢搰㐵㥤㐶㘷戱ㄹ㘳㐹㠹㙢㤹㌶敢捦晡㠸㝦慢㉤㕤愷敤戸㙢摢挸㤵㈴㤳慥敢㕢戵㌰挰ㄵ捡ㄷ㠹愷〶愵ㄷ户㑦㄰晦愴〰㘳㤹㑥㌷戳挵ㄳ㤱挶㕦㉡㐱㥡愳㈱㙡戰搸㜳㔸戲㈳㐷昴㕢㜲㕣搶戳ㄴ〹㘲戳捦㕡㕡㠱换㌶㌹㘰㑤〷㜶搵戱㍤㐱㉦〴昹ㄸ收摤㘶挵㔵㘴づ收晤搰㘶㕡㜷挰㕡ち㑣㉦㕣愵㘷㕥愹敦㙣㙢㐹㘲㘹搶㠴敤㐱㠰攲㙦戲㍥㘴㉤慥昸㌷㤰ㄹ慥戹摥戴戹ㅡ㙥ぢ㐲㌱㉡㡣㑢㉣㔵㈹㌵㤵㔲戳愹散㔶㙤㤵㜴愴改㄰㈸㑦㘰摢ㄴ㐱㐲㉥㐶㥤㍤㘴㤶㤴㑡㜲㌷㤴㔹㥥慢㉤挳摡㌵㜰㙣愶搶愹㠷つ㝥㉣㝦ㄸ攰搹改ぢ㌳敢ㄹ扦㙦㤵ㅦ搷ㄸ㈷昷㌰〷㤲㌵㥡改〵戲攴㘰捣㉥散㈳昷ㄸ㤲敡㙣㜵戲㘰捥㤲㜳挸㡤戰愰㥣捥敡ㄴ〲扦㍣㠴ㅦ敡ㄷ〱㌳昴敥㘰摣愰㑦攷㥡㑥㤸㡣㤵㝣搷㌵挹㕥㘴捤㐵攸㙥㤱㤵づ㌶戴㠹㘱〱㐸ㅥ㑣扡捣㌵㜴㤹㙢戲ぢ㈶㤹㈹㐳㔹攷㕥晥㔵㌳戰愳ㄵ搷慥㘴搹㘰㕡㙦㕢昰㈵㔸㐸〶愹㐰㈸㡢㘴㑥㜸慢㥤挱㜹ㅣ㑦㠲摣㐵〴㄰㐴ㅤ挹て敥㑤㐹㍢慥㙥㌱ㅦ〳昶㤵ち摦㌸㠲摤㌴昹ㄲ挳㌰㤹愵挵〹㐳㡦㔴㐴㉡㔳㈷ㅣ㌶扥㤷㔴搸挸㌰㔳搱㌳㐴㘶ㄸ㤷㥢昵捤敡ㄴ㌲扦㝥搰㤷扣攷㘴㐱㕡慡㤵愰挰戴㐸〹㌹㐵挴㜰搷攱ぢ〷㔹㜶㉣㈲攱㤰㘱㐲㐵㡦㘹㐸摣㈸㥡搶㥦敤昶慤㤹挶㕥晢㤲昰戱昵㕤㙡㘶挳晥㥦㥦㍦〶敤捡㙢昱㘱挴㌸㑡㜰っ㐰㘵挲㠵昷改㤸昰ㄴ㈷㍣つ愰㌱敥敥㤴㤲㑤㔳〸摣㕣㜳㤹摡挸扡扣づ㕣づㅤ〹て愴㐸㠰ㄲ扤㍦换ㄴ㠳昱っ挰ㅦ㙦摥㍣㡥ㅦ㐵㝤〸愰昱㝤㡡㝡㉥㐷攴ㄹ摦㈷攰っ㡤㔱挸敤㠵㍤㕣㔸㘸㠹㐵㈹愳攱づ敢㝣捤㜴昰㌴㌳〷㝦㈸㘲搷㜶㄰㠲㑣散㤵㜶扥㌹戴扦搸㈰愲㤳㔷㜸攱㌲㌳㈰㥤㌸㘸㥦㥢摣㉤攴捣慤㜹慤㌹敤㌷㐸っ摣摥㔷㈸〵㝤搷㤹捥㉡㤷㤱收㐱㡢㠴捦ㄹ㘴㌱搸㙦㤵搱愲ㄴ㥢㤳愸㌴㡡捡戸㘶㐳慦㐶ㅦ慣㠷昱攸㜰昸戸㝥㜸㥤搵愹搴㐶ㅤ㍥挰㜶㤳㤱㜶ㅢ㌲捥捦搳挷摢㜰〶㤵收㐵昶㤶㤲㡡攴㘳慡㠸㕢㙡㈵慡㌲㠴戲搰㑦㡢㔱摤㠱㑤㘰㤵㈹愰戸㐶㈱㠸㠷㜱㘸㍦㠰㤳㥢改㑣晡㌶搷㌲愵搲扦慢㈳挹㉥㤷㜱㠴敡㑦晢㄰㈴摡㜴㍤㙦戰㑥ㄵ慥㘱搱㑦〱散㍡㙢㔷〲㍦昴慤㘸㘴ㄱ扥捤〸㥦㕤㉣㜸戹攳摡〷搸戱敢㌷㜹戱㡣挷㔷㑣㐹攸摣㌵捦扦攱挹搳㘸㈱㕦㥦㈴扥晡晡昸ㄹ晡扥戲㝣〷㔸㉣㔰㔵㜲戱㌱つ㌰㤰㉥㔰搷戰ㄴ愸㙦㔸ち㔴㉥㉣〵㉡ㄸ㤶㈱慡〴敥㐲㔶扡愳愵㐰㐵㐲㙡敡愷〱〶㑢ㄳ攵ㄶ㙦㐴㥦㐱㕦ㅥ㝤㔲摦㉥攰搵㐶㝦ㄶ㍤㍢搰搳晥慣㕢愰㈶攲㉥敢㡦㥦挶㔹㌴㔵㌲扣㐴挴戹㘴〲㈷ㄵ㑥〲戰愸攳〴昸㌷㑥〲戰戰㔱㈸〱㐸〴捤愳㌲㤰搶㠸愷㘷㌶㑦散戴ㅣ㜸ㄴ搲搰昶挶㜵ち㙦㔶㜵㕡戱㌴散㠶㈶慦㤱㐹㍤扤戵扤愸㙢愸㠱攵晦㝢㘰㡢㙦戱て敦戹捥㡡摣昱㐱晣ㅢぢ〰㉡ㄱ挷扣慢戱㥦攰ㄱ㠲〳〰敡扢昸㘴搷㠴攵㍢挹㐰㘷挲戲㐰愴㑢㐴㍥挷㑤㥥㈷昸〱㐰㑥㈳㘲ㅦ摢ㅣぢ戱㘷戵晥㈲捡挴㠹㘶㔱㘸晢慤昸㐱㤲戸㤰〹㉡㐷㜲㝣ㅥ㑥㔶㠰㌷挹㔹挴つ㜰慤昰愸㥥昰〷攲〹ㅡ扢㠶ㄹ㌷㘴㡢㡢㜵㙢㉥㠰㕤敦戳㘶㐲㐴㈷搵㉣ㄲ晤ㄱ摥㠸扤敤㘰㝣愰㠳㌲攴ㄹ㜰つ㤳㡡愹慥攲㑦戹敥㌴晢㉤㈱搸㍡㍥ㅡ㘱㜸㡡扥搹搶㑣㡦晥〲㍥戶晥㌸㈵昵㑤㤸㔲摦〶摤愹㥥㜲晦㜸㘲昷搷㍣㉥晣㍦挵戸㡣ㅦ挹㌵慡扣〳戲㤳㐶㤹㕤捣晥㑢愰㘸㘴戳捥㑢㔱ㄱ㑦㜱㐵挷㤳㕡㝦㍦㙦扡昴敡〷㈷晦㝢昸昲戸㑡㑥愲㍣慡㙦攰挳ㄴ〲敡㡦㙣㑡㔷挹㕤㜲攰ㄷ挹〰㔵㐲ㄶ㝥㉢㌹㑥づ扣㥥っ㔰㈷ㄸ㔵〰㡤㐷扤㙤ㅣ㔲㘴戶㘸搹〴㤶慡㐴㠲搴㌵搰敢戲挲挶㄰捦㜱〹晦愹㌵戵㜲愵㝡攵捡㤷㐳㤹㤱㍤㤹攷㑥收㕦晤攴て㥦晥攴攳ㅦㅥ晦散慢搷㕥晢昸敦㍦戹昹搵㠷换挷㝦昷搶㕢扦㝤昶㡤㥢㥦敥戴摥㑣晤昲换搹㌷㕦ㅥ扢昶昲㑢搶㠵挷愶㕦㝥晥挵昳㘳昳㍢㐶搳改扥扥〳挳扦扦昷搱挲㡦㕦㝡㕦晤昵㕦敥昱㔴昹㙤㝣愰愹攲㔰㠷ㄷ〶㈰㈵㜳〵㤵㠱戴捡ㅦ㠹愴㥦㈵㐸㥡㐰㐷㔶㔵晡晦〷㠳愹㙡㈴</t>
  </si>
  <si>
    <t>D-Blood</t>
  </si>
  <si>
    <t>R-Blood</t>
  </si>
  <si>
    <t>Bucket</t>
  </si>
  <si>
    <t>D-Tissue</t>
  </si>
  <si>
    <t>R-Tissue</t>
  </si>
  <si>
    <t>DonorT</t>
  </si>
  <si>
    <t>DonorB</t>
  </si>
  <si>
    <t>RecipientB</t>
  </si>
  <si>
    <t>RecipientT</t>
  </si>
  <si>
    <t>Maximize</t>
  </si>
  <si>
    <t xml:space="preserve"> </t>
  </si>
  <si>
    <t>Pairs</t>
  </si>
  <si>
    <t>D6-R6</t>
  </si>
  <si>
    <t>D7-R7</t>
  </si>
  <si>
    <t>D8-R8</t>
  </si>
  <si>
    <t>D9-R9</t>
  </si>
  <si>
    <t>D10-R10</t>
  </si>
  <si>
    <t>D11-R11</t>
  </si>
  <si>
    <t>D12-R12</t>
  </si>
  <si>
    <t>D13-R13</t>
  </si>
  <si>
    <t>D15-R15</t>
  </si>
  <si>
    <t>D14-R14</t>
  </si>
  <si>
    <t>D16-R16</t>
  </si>
  <si>
    <t>D17-R17</t>
  </si>
  <si>
    <t>D18-R18</t>
  </si>
  <si>
    <t>D19-R19</t>
  </si>
  <si>
    <t>D20-R20</t>
  </si>
  <si>
    <t>Donating Pair</t>
  </si>
  <si>
    <t>Netflow</t>
  </si>
  <si>
    <t>Count</t>
  </si>
  <si>
    <t>Each pair can only donate one kidney</t>
  </si>
  <si>
    <t>Give</t>
  </si>
  <si>
    <t>*Assume D1-R1 to always be the living NDD</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</si>
</sst>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z val="11"/>
      <color theme="1"/>
      <name val="Calibri"/>
      <family val="2"/>
      <scheme val="minor"/>
    </font>
    <font>
      <b/>
      <sz val="10"/>
      <color indexed="81"/>
      <name val="Arial"/>
      <family val="2"/>
    </font>
  </fonts>
  <fills count="8">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4"/>
        <bgColor indexed="64"/>
      </patternFill>
    </fill>
    <fill>
      <patternFill patternType="solid">
        <fgColor rgb="FFFF9999"/>
        <bgColor indexed="64"/>
      </patternFill>
    </fill>
    <fill>
      <patternFill patternType="solid">
        <fgColor rgb="FFFF6699"/>
        <bgColor indexed="64"/>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20">
    <xf numFmtId="0" fontId="0" fillId="0" borderId="0" xfId="0"/>
    <xf numFmtId="0" fontId="0" fillId="2" borderId="0" xfId="0" applyFill="1"/>
    <xf numFmtId="0" fontId="1" fillId="0" borderId="0" xfId="0" applyFont="1"/>
    <xf numFmtId="0" fontId="0" fillId="0" borderId="0" xfId="0" applyFill="1"/>
    <xf numFmtId="0" fontId="0" fillId="0" borderId="0" xfId="0" applyNumberFormat="1"/>
    <xf numFmtId="0" fontId="0" fillId="0" borderId="0" xfId="0" quotePrefix="1"/>
    <xf numFmtId="0" fontId="0" fillId="4" borderId="0" xfId="0" applyFill="1"/>
    <xf numFmtId="0" fontId="1" fillId="5" borderId="0" xfId="0" applyFont="1" applyFill="1"/>
    <xf numFmtId="0" fontId="0" fillId="6" borderId="0" xfId="0" applyFill="1"/>
    <xf numFmtId="0" fontId="1" fillId="7" borderId="0" xfId="0" applyFont="1" applyFill="1"/>
    <xf numFmtId="0" fontId="1" fillId="0" borderId="0" xfId="0" applyFont="1" applyAlignment="1">
      <alignment horizontal="center"/>
    </xf>
    <xf numFmtId="0" fontId="0" fillId="0" borderId="0" xfId="0" applyAlignment="1">
      <alignment horizontal="center"/>
    </xf>
    <xf numFmtId="0" fontId="0" fillId="0" borderId="0" xfId="0" applyFont="1" applyAlignment="1">
      <alignment horizontal="center"/>
    </xf>
    <xf numFmtId="0" fontId="1" fillId="0" borderId="0" xfId="0" applyFont="1" applyFill="1" applyBorder="1" applyAlignment="1"/>
    <xf numFmtId="0" fontId="0" fillId="0" borderId="0" xfId="0" applyFill="1" applyBorder="1" applyAlignment="1"/>
    <xf numFmtId="0" fontId="1" fillId="0" borderId="0" xfId="0" applyFont="1" applyFill="1" applyBorder="1"/>
    <xf numFmtId="0" fontId="0" fillId="0" borderId="0" xfId="0" applyFill="1" applyBorder="1"/>
    <xf numFmtId="9" fontId="0" fillId="0" borderId="0" xfId="1" applyFont="1" applyFill="1" applyBorder="1" applyAlignment="1"/>
    <xf numFmtId="0" fontId="1" fillId="0" borderId="0" xfId="0" applyFont="1" applyFill="1" applyBorder="1" applyAlignment="1">
      <alignment horizontal="center"/>
    </xf>
    <xf numFmtId="0" fontId="0" fillId="3" borderId="0" xfId="0" applyFill="1" applyBorder="1" applyAlignment="1">
      <alignment horizontal="center"/>
    </xf>
  </cellXfs>
  <cellStyles count="2">
    <cellStyle name="Normal" xfId="0" builtinId="0"/>
    <cellStyle name="Percent" xfId="1" builtinId="5"/>
  </cellStyles>
  <dxfs count="0"/>
  <tableStyles count="0" defaultTableStyle="TableStyleMedium2" defaultPivotStyle="PivotStyleLight16"/>
  <colors>
    <mruColors>
      <color rgb="FFFF9999"/>
      <color rgb="FFFF669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
  <sheetViews>
    <sheetView workbookViewId="0"/>
  </sheetViews>
  <sheetFormatPr defaultRowHeight="14.5" x14ac:dyDescent="0.35"/>
  <cols>
    <col min="1" max="2" width="36.7265625" customWidth="1"/>
  </cols>
  <sheetData>
    <row r="1" spans="1:16" x14ac:dyDescent="0.35">
      <c r="A1" s="2" t="s">
        <v>15</v>
      </c>
    </row>
    <row r="2" spans="1:16" x14ac:dyDescent="0.35">
      <c r="P2" t="e">
        <f ca="1">_xll.CB.RecalcCounterFN()</f>
        <v>#NAME?</v>
      </c>
    </row>
    <row r="3" spans="1:16" x14ac:dyDescent="0.35">
      <c r="A3" t="s">
        <v>16</v>
      </c>
      <c r="B3" t="s">
        <v>17</v>
      </c>
      <c r="C3">
        <v>0</v>
      </c>
    </row>
    <row r="4" spans="1:16" x14ac:dyDescent="0.35">
      <c r="A4" t="s">
        <v>18</v>
      </c>
    </row>
    <row r="5" spans="1:16" x14ac:dyDescent="0.35">
      <c r="A5" t="s">
        <v>19</v>
      </c>
    </row>
    <row r="7" spans="1:16" x14ac:dyDescent="0.35">
      <c r="A7" s="2" t="s">
        <v>20</v>
      </c>
      <c r="B7" t="s">
        <v>21</v>
      </c>
    </row>
    <row r="8" spans="1:16" x14ac:dyDescent="0.35">
      <c r="B8">
        <v>2</v>
      </c>
    </row>
    <row r="10" spans="1:16" x14ac:dyDescent="0.35">
      <c r="A10" t="s">
        <v>22</v>
      </c>
    </row>
    <row r="11" spans="1:16" x14ac:dyDescent="0.35">
      <c r="A11" t="e">
        <f>CB_DATA_!#REF!</f>
        <v>#REF!</v>
      </c>
      <c r="B11" t="e">
        <f>'CrystalBall Pair Generation'!#REF!</f>
        <v>#REF!</v>
      </c>
    </row>
    <row r="13" spans="1:16" x14ac:dyDescent="0.35">
      <c r="A13" t="s">
        <v>23</v>
      </c>
    </row>
    <row r="14" spans="1:16" x14ac:dyDescent="0.35">
      <c r="A14" t="s">
        <v>27</v>
      </c>
      <c r="B14" t="s">
        <v>31</v>
      </c>
    </row>
    <row r="16" spans="1:16" x14ac:dyDescent="0.35">
      <c r="A16" t="s">
        <v>24</v>
      </c>
    </row>
    <row r="19" spans="1:2" x14ac:dyDescent="0.35">
      <c r="A19" t="s">
        <v>25</v>
      </c>
    </row>
    <row r="20" spans="1:2" x14ac:dyDescent="0.35">
      <c r="A20">
        <v>28</v>
      </c>
      <c r="B20">
        <v>31</v>
      </c>
    </row>
    <row r="25" spans="1:2" x14ac:dyDescent="0.35">
      <c r="A25" s="2" t="s">
        <v>26</v>
      </c>
    </row>
    <row r="26" spans="1:2" x14ac:dyDescent="0.35">
      <c r="A26" s="5" t="s">
        <v>28</v>
      </c>
      <c r="B26" s="5" t="s">
        <v>32</v>
      </c>
    </row>
    <row r="27" spans="1:2" x14ac:dyDescent="0.35">
      <c r="A27" t="s">
        <v>29</v>
      </c>
      <c r="B27" t="s">
        <v>37</v>
      </c>
    </row>
    <row r="28" spans="1:2" x14ac:dyDescent="0.35">
      <c r="A28" s="5" t="s">
        <v>30</v>
      </c>
      <c r="B28" s="5" t="s">
        <v>30</v>
      </c>
    </row>
    <row r="29" spans="1:2" x14ac:dyDescent="0.35">
      <c r="B29" s="5" t="s">
        <v>28</v>
      </c>
    </row>
    <row r="30" spans="1:2" x14ac:dyDescent="0.35">
      <c r="B30" t="s">
        <v>33</v>
      </c>
    </row>
    <row r="31" spans="1:2" x14ac:dyDescent="0.35">
      <c r="B31" s="5" t="s">
        <v>30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9"/>
  <sheetViews>
    <sheetView tabSelected="1" zoomScale="64" workbookViewId="0">
      <selection activeCell="W5" sqref="W5"/>
    </sheetView>
  </sheetViews>
  <sheetFormatPr defaultRowHeight="14.5" x14ac:dyDescent="0.35"/>
  <cols>
    <col min="6" max="6" width="11.7265625" bestFit="1" customWidth="1"/>
    <col min="8" max="8" width="12.1796875" bestFit="1" customWidth="1"/>
    <col min="9" max="9" width="14.1796875" bestFit="1" customWidth="1"/>
    <col min="10" max="10" width="11.26953125" bestFit="1" customWidth="1"/>
    <col min="11" max="11" width="7.7265625" customWidth="1"/>
    <col min="12" max="12" width="32.1796875" bestFit="1" customWidth="1"/>
  </cols>
  <sheetData>
    <row r="1" spans="1:20" x14ac:dyDescent="0.35">
      <c r="A1" t="s">
        <v>70</v>
      </c>
    </row>
    <row r="4" spans="1:20" x14ac:dyDescent="0.35">
      <c r="A4" s="10" t="s">
        <v>49</v>
      </c>
      <c r="B4" s="7" t="s">
        <v>38</v>
      </c>
      <c r="C4" s="7" t="s">
        <v>41</v>
      </c>
      <c r="D4" s="9" t="s">
        <v>39</v>
      </c>
      <c r="E4" s="9" t="s">
        <v>42</v>
      </c>
      <c r="F4" s="11"/>
      <c r="G4" s="11" t="s">
        <v>67</v>
      </c>
      <c r="H4" s="10" t="s">
        <v>65</v>
      </c>
      <c r="I4" s="2" t="s">
        <v>8</v>
      </c>
      <c r="J4" s="10" t="s">
        <v>69</v>
      </c>
      <c r="K4" s="2"/>
      <c r="L4" s="10" t="s">
        <v>0</v>
      </c>
      <c r="M4" s="10" t="s">
        <v>66</v>
      </c>
      <c r="N4" s="11"/>
      <c r="O4" s="11"/>
      <c r="Q4" s="13"/>
      <c r="R4" s="18" t="s">
        <v>47</v>
      </c>
      <c r="S4" s="13"/>
      <c r="T4" s="13"/>
    </row>
    <row r="5" spans="1:20" x14ac:dyDescent="0.35">
      <c r="A5" s="11" t="s">
        <v>3</v>
      </c>
      <c r="B5" s="6" t="s">
        <v>1</v>
      </c>
      <c r="C5" s="6" t="s">
        <v>36</v>
      </c>
      <c r="D5" s="8"/>
      <c r="E5" s="8"/>
      <c r="F5" s="11"/>
      <c r="G5">
        <v>1</v>
      </c>
      <c r="H5" s="11" t="s">
        <v>3</v>
      </c>
      <c r="I5" s="11" t="s">
        <v>4</v>
      </c>
      <c r="J5" s="1">
        <v>0</v>
      </c>
      <c r="L5" s="11" t="s">
        <v>3</v>
      </c>
      <c r="M5" s="12">
        <f t="shared" ref="M5:M24" si="0">SUMIF(donatingoutto,L5,Giving)-SUMIF(receivinginto,L5,Giving)</f>
        <v>1</v>
      </c>
      <c r="N5" s="11" t="s">
        <v>2</v>
      </c>
      <c r="O5" s="11">
        <v>1</v>
      </c>
      <c r="Q5" s="14"/>
      <c r="R5" s="19">
        <f>SUM(J5:J79)</f>
        <v>8</v>
      </c>
      <c r="S5" s="14"/>
      <c r="T5" s="14"/>
    </row>
    <row r="6" spans="1:20" x14ac:dyDescent="0.35">
      <c r="A6" s="11" t="s">
        <v>4</v>
      </c>
      <c r="B6" s="6" t="s">
        <v>12</v>
      </c>
      <c r="C6" s="6" t="s">
        <v>36</v>
      </c>
      <c r="D6" s="8" t="s">
        <v>12</v>
      </c>
      <c r="E6" s="8" t="s">
        <v>36</v>
      </c>
      <c r="F6" s="11"/>
      <c r="G6">
        <v>1</v>
      </c>
      <c r="H6" s="11" t="s">
        <v>3</v>
      </c>
      <c r="I6" s="11" t="s">
        <v>5</v>
      </c>
      <c r="J6" s="1">
        <v>0</v>
      </c>
      <c r="L6" s="11" t="s">
        <v>4</v>
      </c>
      <c r="M6" s="12">
        <f t="shared" si="0"/>
        <v>0</v>
      </c>
      <c r="N6" s="11" t="s">
        <v>2</v>
      </c>
      <c r="O6" s="11">
        <v>0</v>
      </c>
      <c r="Q6" s="15"/>
      <c r="R6" s="16"/>
      <c r="S6" s="16"/>
      <c r="T6" s="16"/>
    </row>
    <row r="7" spans="1:20" x14ac:dyDescent="0.35">
      <c r="A7" s="11" t="s">
        <v>5</v>
      </c>
      <c r="B7" s="6" t="s">
        <v>12</v>
      </c>
      <c r="C7" s="6" t="s">
        <v>35</v>
      </c>
      <c r="D7" s="8" t="s">
        <v>11</v>
      </c>
      <c r="E7" s="8" t="s">
        <v>36</v>
      </c>
      <c r="F7" s="11"/>
      <c r="G7">
        <v>1</v>
      </c>
      <c r="H7" s="11" t="s">
        <v>3</v>
      </c>
      <c r="I7" s="11" t="s">
        <v>6</v>
      </c>
      <c r="J7" s="1">
        <v>0</v>
      </c>
      <c r="L7" s="11" t="s">
        <v>5</v>
      </c>
      <c r="M7" s="12">
        <f t="shared" si="0"/>
        <v>0</v>
      </c>
      <c r="N7" s="11" t="s">
        <v>2</v>
      </c>
      <c r="O7" s="11">
        <v>0</v>
      </c>
      <c r="Q7" s="17"/>
      <c r="R7" s="17"/>
      <c r="S7" s="17"/>
      <c r="T7" s="17"/>
    </row>
    <row r="8" spans="1:20" x14ac:dyDescent="0.35">
      <c r="A8" s="11" t="s">
        <v>6</v>
      </c>
      <c r="B8" s="6" t="s">
        <v>13</v>
      </c>
      <c r="C8" s="6" t="s">
        <v>35</v>
      </c>
      <c r="D8" s="8" t="s">
        <v>12</v>
      </c>
      <c r="E8" s="8" t="s">
        <v>36</v>
      </c>
      <c r="F8" s="11"/>
      <c r="G8">
        <v>1</v>
      </c>
      <c r="H8" s="11" t="s">
        <v>3</v>
      </c>
      <c r="I8" s="11" t="s">
        <v>50</v>
      </c>
      <c r="J8" s="1">
        <v>0</v>
      </c>
      <c r="L8" s="11" t="s">
        <v>6</v>
      </c>
      <c r="M8" s="12">
        <f t="shared" si="0"/>
        <v>0</v>
      </c>
      <c r="N8" s="11" t="s">
        <v>2</v>
      </c>
      <c r="O8" s="11">
        <v>0</v>
      </c>
    </row>
    <row r="9" spans="1:20" x14ac:dyDescent="0.35">
      <c r="A9" s="11" t="s">
        <v>7</v>
      </c>
      <c r="B9" s="6" t="s">
        <v>11</v>
      </c>
      <c r="C9" s="6" t="s">
        <v>36</v>
      </c>
      <c r="D9" s="8" t="s">
        <v>12</v>
      </c>
      <c r="E9" s="8" t="s">
        <v>35</v>
      </c>
      <c r="F9" s="11"/>
      <c r="G9">
        <v>1</v>
      </c>
      <c r="H9" s="11" t="s">
        <v>3</v>
      </c>
      <c r="I9" s="11" t="s">
        <v>51</v>
      </c>
      <c r="J9" s="1">
        <v>0</v>
      </c>
      <c r="L9" s="11" t="s">
        <v>7</v>
      </c>
      <c r="M9" s="12">
        <f t="shared" si="0"/>
        <v>0</v>
      </c>
      <c r="N9" s="11" t="s">
        <v>2</v>
      </c>
      <c r="O9" s="11">
        <v>0</v>
      </c>
    </row>
    <row r="10" spans="1:20" x14ac:dyDescent="0.35">
      <c r="A10" s="11" t="s">
        <v>50</v>
      </c>
      <c r="B10" s="6" t="s">
        <v>13</v>
      </c>
      <c r="C10" s="6" t="s">
        <v>35</v>
      </c>
      <c r="D10" s="8" t="s">
        <v>1</v>
      </c>
      <c r="E10" s="8" t="s">
        <v>36</v>
      </c>
      <c r="F10" s="11"/>
      <c r="G10">
        <v>1</v>
      </c>
      <c r="H10" s="11" t="s">
        <v>3</v>
      </c>
      <c r="I10" s="11" t="s">
        <v>61</v>
      </c>
      <c r="J10" s="1">
        <v>0</v>
      </c>
      <c r="L10" s="11" t="s">
        <v>50</v>
      </c>
      <c r="M10" s="12">
        <f t="shared" si="0"/>
        <v>0</v>
      </c>
      <c r="N10" s="11" t="s">
        <v>2</v>
      </c>
      <c r="O10" s="11">
        <v>0</v>
      </c>
    </row>
    <row r="11" spans="1:20" x14ac:dyDescent="0.35">
      <c r="A11" s="11" t="s">
        <v>51</v>
      </c>
      <c r="B11" s="6" t="s">
        <v>11</v>
      </c>
      <c r="C11" s="6" t="s">
        <v>36</v>
      </c>
      <c r="D11" s="8" t="s">
        <v>13</v>
      </c>
      <c r="E11" s="8" t="s">
        <v>36</v>
      </c>
      <c r="F11" s="11"/>
      <c r="G11">
        <v>1</v>
      </c>
      <c r="H11" s="11" t="s">
        <v>3</v>
      </c>
      <c r="I11" s="11" t="s">
        <v>63</v>
      </c>
      <c r="J11" s="1">
        <v>1</v>
      </c>
      <c r="L11" s="11" t="s">
        <v>51</v>
      </c>
      <c r="M11" s="12">
        <f t="shared" si="0"/>
        <v>0</v>
      </c>
      <c r="N11" s="11" t="s">
        <v>2</v>
      </c>
      <c r="O11" s="11">
        <v>0</v>
      </c>
    </row>
    <row r="12" spans="1:20" x14ac:dyDescent="0.35">
      <c r="A12" s="11" t="s">
        <v>52</v>
      </c>
      <c r="B12" s="6" t="s">
        <v>13</v>
      </c>
      <c r="C12" s="6" t="s">
        <v>35</v>
      </c>
      <c r="D12" s="8" t="s">
        <v>1</v>
      </c>
      <c r="E12" s="8" t="s">
        <v>35</v>
      </c>
      <c r="F12" s="11"/>
      <c r="G12">
        <v>1</v>
      </c>
      <c r="H12" s="11" t="s">
        <v>4</v>
      </c>
      <c r="I12" s="11" t="s">
        <v>6</v>
      </c>
      <c r="J12" s="1">
        <v>1</v>
      </c>
      <c r="L12" s="11" t="s">
        <v>52</v>
      </c>
      <c r="M12" s="12">
        <f t="shared" si="0"/>
        <v>0</v>
      </c>
      <c r="N12" s="11" t="s">
        <v>2</v>
      </c>
      <c r="O12" s="11">
        <v>0</v>
      </c>
    </row>
    <row r="13" spans="1:20" x14ac:dyDescent="0.35">
      <c r="A13" s="11" t="s">
        <v>53</v>
      </c>
      <c r="B13" s="6" t="s">
        <v>12</v>
      </c>
      <c r="C13" s="6" t="s">
        <v>36</v>
      </c>
      <c r="D13" s="8" t="s">
        <v>1</v>
      </c>
      <c r="E13" s="8" t="s">
        <v>35</v>
      </c>
      <c r="F13" s="11"/>
      <c r="G13">
        <v>1</v>
      </c>
      <c r="H13" s="11" t="s">
        <v>4</v>
      </c>
      <c r="I13" s="11" t="s">
        <v>51</v>
      </c>
      <c r="J13" s="1">
        <v>0</v>
      </c>
      <c r="L13" s="11" t="s">
        <v>53</v>
      </c>
      <c r="M13" s="12">
        <f t="shared" si="0"/>
        <v>0</v>
      </c>
      <c r="N13" s="11" t="s">
        <v>2</v>
      </c>
      <c r="O13" s="11">
        <v>0</v>
      </c>
    </row>
    <row r="14" spans="1:20" x14ac:dyDescent="0.35">
      <c r="A14" s="11" t="s">
        <v>54</v>
      </c>
      <c r="B14" s="6" t="s">
        <v>11</v>
      </c>
      <c r="C14" s="6" t="s">
        <v>36</v>
      </c>
      <c r="D14" s="8" t="s">
        <v>11</v>
      </c>
      <c r="E14" s="8" t="s">
        <v>35</v>
      </c>
      <c r="F14" s="11"/>
      <c r="G14">
        <v>1</v>
      </c>
      <c r="H14" s="11" t="s">
        <v>5</v>
      </c>
      <c r="I14" s="11" t="s">
        <v>4</v>
      </c>
      <c r="J14" s="1">
        <v>0</v>
      </c>
      <c r="L14" s="11" t="s">
        <v>54</v>
      </c>
      <c r="M14" s="12">
        <f t="shared" si="0"/>
        <v>0</v>
      </c>
      <c r="N14" s="11" t="s">
        <v>2</v>
      </c>
      <c r="O14" s="11">
        <v>0</v>
      </c>
    </row>
    <row r="15" spans="1:20" x14ac:dyDescent="0.35">
      <c r="A15" s="11" t="s">
        <v>55</v>
      </c>
      <c r="B15" s="6" t="s">
        <v>1</v>
      </c>
      <c r="C15" s="6" t="s">
        <v>36</v>
      </c>
      <c r="D15" s="8" t="s">
        <v>1</v>
      </c>
      <c r="E15" s="8" t="s">
        <v>35</v>
      </c>
      <c r="F15" s="11"/>
      <c r="G15">
        <v>1</v>
      </c>
      <c r="H15" s="11" t="s">
        <v>5</v>
      </c>
      <c r="I15" s="11" t="s">
        <v>6</v>
      </c>
      <c r="J15" s="1">
        <v>0</v>
      </c>
      <c r="L15" s="11" t="s">
        <v>55</v>
      </c>
      <c r="M15" s="12">
        <f t="shared" si="0"/>
        <v>0</v>
      </c>
      <c r="N15" s="11" t="s">
        <v>2</v>
      </c>
      <c r="O15" s="11">
        <v>0</v>
      </c>
    </row>
    <row r="16" spans="1:20" x14ac:dyDescent="0.35">
      <c r="A16" s="11" t="s">
        <v>56</v>
      </c>
      <c r="B16" s="6" t="s">
        <v>13</v>
      </c>
      <c r="C16" s="6" t="s">
        <v>35</v>
      </c>
      <c r="D16" s="8" t="s">
        <v>12</v>
      </c>
      <c r="E16" s="8" t="s">
        <v>35</v>
      </c>
      <c r="F16" s="11"/>
      <c r="G16">
        <v>1</v>
      </c>
      <c r="H16" s="11" t="s">
        <v>5</v>
      </c>
      <c r="I16" s="11" t="s">
        <v>7</v>
      </c>
      <c r="J16" s="1">
        <v>0</v>
      </c>
      <c r="L16" s="11" t="s">
        <v>56</v>
      </c>
      <c r="M16" s="12">
        <f t="shared" si="0"/>
        <v>-1</v>
      </c>
      <c r="N16" s="11" t="s">
        <v>2</v>
      </c>
      <c r="O16" s="11">
        <v>-1</v>
      </c>
    </row>
    <row r="17" spans="1:15" x14ac:dyDescent="0.35">
      <c r="A17" s="11" t="s">
        <v>57</v>
      </c>
      <c r="B17" s="6" t="s">
        <v>1</v>
      </c>
      <c r="C17" s="6" t="s">
        <v>36</v>
      </c>
      <c r="D17" s="8" t="s">
        <v>1</v>
      </c>
      <c r="E17" s="8" t="s">
        <v>35</v>
      </c>
      <c r="F17" s="11"/>
      <c r="G17">
        <v>1</v>
      </c>
      <c r="H17" s="11" t="s">
        <v>5</v>
      </c>
      <c r="I17" s="11" t="s">
        <v>51</v>
      </c>
      <c r="J17" s="1">
        <v>0</v>
      </c>
      <c r="L17" s="11" t="s">
        <v>57</v>
      </c>
      <c r="M17" s="12">
        <f t="shared" si="0"/>
        <v>0</v>
      </c>
      <c r="N17" s="11" t="s">
        <v>2</v>
      </c>
      <c r="O17" s="11">
        <v>0</v>
      </c>
    </row>
    <row r="18" spans="1:15" x14ac:dyDescent="0.35">
      <c r="A18" s="11" t="s">
        <v>59</v>
      </c>
      <c r="B18" s="6" t="s">
        <v>1</v>
      </c>
      <c r="C18" s="6" t="s">
        <v>36</v>
      </c>
      <c r="D18" s="8" t="s">
        <v>12</v>
      </c>
      <c r="E18" s="8" t="s">
        <v>35</v>
      </c>
      <c r="F18" s="11"/>
      <c r="G18">
        <v>1</v>
      </c>
      <c r="H18" s="11" t="s">
        <v>5</v>
      </c>
      <c r="I18" s="11" t="s">
        <v>56</v>
      </c>
      <c r="J18" s="1">
        <v>1</v>
      </c>
      <c r="L18" s="11" t="s">
        <v>59</v>
      </c>
      <c r="M18" s="12">
        <f t="shared" si="0"/>
        <v>0</v>
      </c>
      <c r="N18" s="11" t="s">
        <v>2</v>
      </c>
      <c r="O18" s="11">
        <v>0</v>
      </c>
    </row>
    <row r="19" spans="1:15" x14ac:dyDescent="0.35">
      <c r="A19" s="11" t="s">
        <v>58</v>
      </c>
      <c r="B19" s="6" t="s">
        <v>12</v>
      </c>
      <c r="C19" s="6" t="s">
        <v>36</v>
      </c>
      <c r="D19" s="8" t="s">
        <v>13</v>
      </c>
      <c r="E19" s="8" t="s">
        <v>35</v>
      </c>
      <c r="F19" s="11"/>
      <c r="G19">
        <v>1</v>
      </c>
      <c r="H19" s="11" t="s">
        <v>5</v>
      </c>
      <c r="I19" s="11" t="s">
        <v>59</v>
      </c>
      <c r="J19" s="1">
        <v>0</v>
      </c>
      <c r="L19" s="11" t="s">
        <v>58</v>
      </c>
      <c r="M19" s="12">
        <f t="shared" si="0"/>
        <v>0</v>
      </c>
      <c r="N19" s="11" t="s">
        <v>2</v>
      </c>
      <c r="O19" s="11">
        <v>0</v>
      </c>
    </row>
    <row r="20" spans="1:15" x14ac:dyDescent="0.35">
      <c r="A20" s="11" t="s">
        <v>60</v>
      </c>
      <c r="B20" s="6" t="s">
        <v>11</v>
      </c>
      <c r="C20" s="6" t="s">
        <v>35</v>
      </c>
      <c r="D20" s="8" t="s">
        <v>11</v>
      </c>
      <c r="E20" s="8" t="s">
        <v>35</v>
      </c>
      <c r="F20" s="11"/>
      <c r="G20">
        <v>1</v>
      </c>
      <c r="H20" s="11" t="s">
        <v>5</v>
      </c>
      <c r="I20" s="11" t="s">
        <v>58</v>
      </c>
      <c r="J20" s="1">
        <v>0</v>
      </c>
      <c r="L20" s="11" t="s">
        <v>60</v>
      </c>
      <c r="M20" s="12">
        <f t="shared" si="0"/>
        <v>0</v>
      </c>
      <c r="N20" s="11" t="s">
        <v>2</v>
      </c>
      <c r="O20" s="11">
        <v>0</v>
      </c>
    </row>
    <row r="21" spans="1:15" x14ac:dyDescent="0.35">
      <c r="A21" s="11" t="s">
        <v>61</v>
      </c>
      <c r="B21" s="6" t="s">
        <v>11</v>
      </c>
      <c r="C21" s="6" t="s">
        <v>36</v>
      </c>
      <c r="D21" s="8" t="s">
        <v>1</v>
      </c>
      <c r="E21" s="8" t="s">
        <v>36</v>
      </c>
      <c r="F21" s="11"/>
      <c r="G21">
        <v>1</v>
      </c>
      <c r="H21" s="11" t="s">
        <v>6</v>
      </c>
      <c r="I21" s="11" t="s">
        <v>51</v>
      </c>
      <c r="J21" s="1">
        <v>1</v>
      </c>
      <c r="L21" s="11" t="s">
        <v>61</v>
      </c>
      <c r="M21" s="12">
        <f t="shared" si="0"/>
        <v>0</v>
      </c>
      <c r="N21" s="11" t="s">
        <v>2</v>
      </c>
      <c r="O21" s="11">
        <v>0</v>
      </c>
    </row>
    <row r="22" spans="1:15" x14ac:dyDescent="0.35">
      <c r="A22" s="11" t="s">
        <v>62</v>
      </c>
      <c r="B22" s="6" t="s">
        <v>11</v>
      </c>
      <c r="C22" s="6" t="s">
        <v>35</v>
      </c>
      <c r="D22" s="8" t="s">
        <v>1</v>
      </c>
      <c r="E22" s="8" t="s">
        <v>35</v>
      </c>
      <c r="F22" s="11"/>
      <c r="G22">
        <v>1</v>
      </c>
      <c r="H22" s="11" t="s">
        <v>6</v>
      </c>
      <c r="I22" s="11" t="s">
        <v>58</v>
      </c>
      <c r="J22" s="1">
        <v>0</v>
      </c>
      <c r="L22" s="11" t="s">
        <v>62</v>
      </c>
      <c r="M22" s="12">
        <f t="shared" si="0"/>
        <v>0</v>
      </c>
      <c r="N22" s="11" t="s">
        <v>2</v>
      </c>
      <c r="O22" s="11">
        <v>0</v>
      </c>
    </row>
    <row r="23" spans="1:15" x14ac:dyDescent="0.35">
      <c r="A23" s="11" t="s">
        <v>63</v>
      </c>
      <c r="B23" s="6" t="s">
        <v>1</v>
      </c>
      <c r="C23" s="6" t="s">
        <v>36</v>
      </c>
      <c r="D23" s="8" t="s">
        <v>1</v>
      </c>
      <c r="E23" s="8" t="s">
        <v>36</v>
      </c>
      <c r="F23" s="11"/>
      <c r="G23">
        <v>1</v>
      </c>
      <c r="H23" s="11" t="s">
        <v>7</v>
      </c>
      <c r="I23" s="11" t="s">
        <v>5</v>
      </c>
      <c r="J23" s="1">
        <v>0</v>
      </c>
      <c r="L23" s="11" t="s">
        <v>63</v>
      </c>
      <c r="M23" s="12">
        <f t="shared" si="0"/>
        <v>0</v>
      </c>
      <c r="N23" s="11" t="s">
        <v>2</v>
      </c>
      <c r="O23" s="11">
        <v>0</v>
      </c>
    </row>
    <row r="24" spans="1:15" x14ac:dyDescent="0.35">
      <c r="A24" s="11" t="s">
        <v>64</v>
      </c>
      <c r="B24" s="6" t="s">
        <v>12</v>
      </c>
      <c r="C24" s="6" t="s">
        <v>35</v>
      </c>
      <c r="D24" s="8" t="s">
        <v>1</v>
      </c>
      <c r="E24" s="8" t="s">
        <v>35</v>
      </c>
      <c r="F24" s="11"/>
      <c r="G24">
        <v>1</v>
      </c>
      <c r="H24" s="11" t="s">
        <v>7</v>
      </c>
      <c r="I24" s="11" t="s">
        <v>51</v>
      </c>
      <c r="J24" s="1">
        <v>0</v>
      </c>
      <c r="L24" s="11" t="s">
        <v>64</v>
      </c>
      <c r="M24" s="12">
        <f t="shared" si="0"/>
        <v>0</v>
      </c>
      <c r="N24" s="11" t="s">
        <v>2</v>
      </c>
      <c r="O24" s="11">
        <v>0</v>
      </c>
    </row>
    <row r="25" spans="1:15" x14ac:dyDescent="0.35">
      <c r="A25" s="11"/>
      <c r="B25" s="3"/>
      <c r="C25" s="3"/>
      <c r="D25" s="3"/>
      <c r="E25" s="3"/>
      <c r="G25">
        <v>1</v>
      </c>
      <c r="H25" s="11" t="s">
        <v>50</v>
      </c>
      <c r="I25" s="11" t="s">
        <v>51</v>
      </c>
      <c r="J25" s="1">
        <v>0</v>
      </c>
      <c r="L25" s="10" t="s">
        <v>68</v>
      </c>
    </row>
    <row r="26" spans="1:15" x14ac:dyDescent="0.35">
      <c r="A26" s="11" t="s">
        <v>48</v>
      </c>
      <c r="G26">
        <v>1</v>
      </c>
      <c r="H26" s="11" t="s">
        <v>50</v>
      </c>
      <c r="I26" s="11" t="s">
        <v>58</v>
      </c>
      <c r="J26" s="1">
        <v>1</v>
      </c>
      <c r="L26" s="11" t="s">
        <v>3</v>
      </c>
      <c r="M26" s="11">
        <f t="shared" ref="M26:M45" si="1">SUMIF(donatingoutto,L26,Giving)/SUMIF(donatingoutto,L26,counting)</f>
        <v>0.14285714285714285</v>
      </c>
      <c r="N26" s="11" t="s">
        <v>9</v>
      </c>
      <c r="O26">
        <f t="shared" ref="O26:O45" si="2">1/SUMIF(donatingoutto,L26,counting)</f>
        <v>0.14285714285714285</v>
      </c>
    </row>
    <row r="27" spans="1:15" x14ac:dyDescent="0.35">
      <c r="G27">
        <v>1</v>
      </c>
      <c r="H27" s="11" t="s">
        <v>51</v>
      </c>
      <c r="I27" s="11" t="s">
        <v>5</v>
      </c>
      <c r="J27" s="1">
        <v>1</v>
      </c>
      <c r="L27" s="11" t="s">
        <v>4</v>
      </c>
      <c r="M27" s="11">
        <f t="shared" si="1"/>
        <v>0.5</v>
      </c>
      <c r="N27" s="11" t="s">
        <v>9</v>
      </c>
      <c r="O27">
        <f t="shared" si="2"/>
        <v>0.5</v>
      </c>
    </row>
    <row r="28" spans="1:15" x14ac:dyDescent="0.35">
      <c r="G28">
        <v>1</v>
      </c>
      <c r="H28" s="11" t="s">
        <v>52</v>
      </c>
      <c r="I28" s="11" t="s">
        <v>51</v>
      </c>
      <c r="J28" s="1">
        <v>0</v>
      </c>
      <c r="L28" s="11" t="s">
        <v>5</v>
      </c>
      <c r="M28" s="11">
        <f t="shared" si="1"/>
        <v>0.14285714285714285</v>
      </c>
      <c r="N28" s="11" t="s">
        <v>9</v>
      </c>
      <c r="O28">
        <f t="shared" si="2"/>
        <v>0.14285714285714285</v>
      </c>
    </row>
    <row r="29" spans="1:15" x14ac:dyDescent="0.35">
      <c r="G29">
        <v>1</v>
      </c>
      <c r="H29" s="11" t="s">
        <v>52</v>
      </c>
      <c r="I29" s="11" t="s">
        <v>58</v>
      </c>
      <c r="J29" s="1">
        <v>0</v>
      </c>
      <c r="L29" s="11" t="s">
        <v>6</v>
      </c>
      <c r="M29" s="11">
        <f t="shared" si="1"/>
        <v>0.5</v>
      </c>
      <c r="N29" s="11" t="s">
        <v>9</v>
      </c>
      <c r="O29">
        <f t="shared" si="2"/>
        <v>0.5</v>
      </c>
    </row>
    <row r="30" spans="1:15" x14ac:dyDescent="0.35">
      <c r="G30">
        <v>1</v>
      </c>
      <c r="H30" s="11" t="s">
        <v>53</v>
      </c>
      <c r="I30" s="11" t="s">
        <v>4</v>
      </c>
      <c r="J30" s="1">
        <v>0</v>
      </c>
      <c r="L30" s="11" t="s">
        <v>7</v>
      </c>
      <c r="M30" s="11">
        <f t="shared" si="1"/>
        <v>0</v>
      </c>
      <c r="N30" s="11" t="s">
        <v>9</v>
      </c>
      <c r="O30">
        <f t="shared" si="2"/>
        <v>0.5</v>
      </c>
    </row>
    <row r="31" spans="1:15" x14ac:dyDescent="0.35">
      <c r="G31">
        <v>1</v>
      </c>
      <c r="H31" s="11" t="s">
        <v>53</v>
      </c>
      <c r="I31" s="11" t="s">
        <v>6</v>
      </c>
      <c r="J31" s="1">
        <v>0</v>
      </c>
      <c r="L31" s="11" t="s">
        <v>50</v>
      </c>
      <c r="M31" s="11">
        <f t="shared" si="1"/>
        <v>0.5</v>
      </c>
      <c r="N31" s="11" t="s">
        <v>9</v>
      </c>
      <c r="O31">
        <f t="shared" si="2"/>
        <v>0.5</v>
      </c>
    </row>
    <row r="32" spans="1:15" x14ac:dyDescent="0.35">
      <c r="G32">
        <v>1</v>
      </c>
      <c r="H32" s="11" t="s">
        <v>54</v>
      </c>
      <c r="I32" s="11" t="s">
        <v>5</v>
      </c>
      <c r="J32" s="1">
        <v>0</v>
      </c>
      <c r="L32" s="11" t="s">
        <v>51</v>
      </c>
      <c r="M32" s="11">
        <f t="shared" si="1"/>
        <v>1</v>
      </c>
      <c r="N32" s="11" t="s">
        <v>9</v>
      </c>
      <c r="O32">
        <f t="shared" si="2"/>
        <v>1</v>
      </c>
    </row>
    <row r="33" spans="7:15" x14ac:dyDescent="0.35">
      <c r="G33">
        <v>1</v>
      </c>
      <c r="H33" s="11" t="s">
        <v>54</v>
      </c>
      <c r="I33" s="11" t="s">
        <v>51</v>
      </c>
      <c r="J33" s="1">
        <v>0</v>
      </c>
      <c r="L33" s="11" t="s">
        <v>52</v>
      </c>
      <c r="M33" s="11">
        <f t="shared" si="1"/>
        <v>0</v>
      </c>
      <c r="N33" s="11" t="s">
        <v>9</v>
      </c>
      <c r="O33">
        <f t="shared" si="2"/>
        <v>0.5</v>
      </c>
    </row>
    <row r="34" spans="7:15" x14ac:dyDescent="0.35">
      <c r="G34">
        <v>1</v>
      </c>
      <c r="H34" s="11" t="s">
        <v>55</v>
      </c>
      <c r="I34" s="11" t="s">
        <v>50</v>
      </c>
      <c r="J34" s="1">
        <v>0</v>
      </c>
      <c r="L34" s="11" t="s">
        <v>53</v>
      </c>
      <c r="M34" s="11">
        <f t="shared" si="1"/>
        <v>0</v>
      </c>
      <c r="N34" s="11" t="s">
        <v>9</v>
      </c>
      <c r="O34">
        <f t="shared" si="2"/>
        <v>0.5</v>
      </c>
    </row>
    <row r="35" spans="7:15" x14ac:dyDescent="0.35">
      <c r="G35">
        <v>1</v>
      </c>
      <c r="H35" s="11" t="s">
        <v>55</v>
      </c>
      <c r="I35" s="11" t="s">
        <v>61</v>
      </c>
      <c r="J35" s="1">
        <v>0</v>
      </c>
      <c r="L35" s="11" t="s">
        <v>54</v>
      </c>
      <c r="M35" s="11">
        <f t="shared" si="1"/>
        <v>0</v>
      </c>
      <c r="N35" s="11" t="s">
        <v>9</v>
      </c>
      <c r="O35">
        <f t="shared" si="2"/>
        <v>0.5</v>
      </c>
    </row>
    <row r="36" spans="7:15" x14ac:dyDescent="0.35">
      <c r="G36">
        <v>1</v>
      </c>
      <c r="H36" s="11" t="s">
        <v>55</v>
      </c>
      <c r="I36" s="11" t="s">
        <v>63</v>
      </c>
      <c r="J36" s="1">
        <v>0</v>
      </c>
      <c r="L36" s="11" t="s">
        <v>55</v>
      </c>
      <c r="M36" s="11">
        <f t="shared" si="1"/>
        <v>0</v>
      </c>
      <c r="N36" s="11" t="s">
        <v>9</v>
      </c>
      <c r="O36">
        <f t="shared" si="2"/>
        <v>0.33333333333333331</v>
      </c>
    </row>
    <row r="37" spans="7:15" x14ac:dyDescent="0.35">
      <c r="G37">
        <v>1</v>
      </c>
      <c r="H37" s="11" t="s">
        <v>56</v>
      </c>
      <c r="I37" s="11" t="s">
        <v>51</v>
      </c>
      <c r="J37" s="1">
        <v>0</v>
      </c>
      <c r="L37" s="11" t="s">
        <v>56</v>
      </c>
      <c r="M37" s="11">
        <f t="shared" si="1"/>
        <v>0</v>
      </c>
      <c r="N37" s="11" t="s">
        <v>9</v>
      </c>
      <c r="O37">
        <f t="shared" si="2"/>
        <v>0.5</v>
      </c>
    </row>
    <row r="38" spans="7:15" x14ac:dyDescent="0.35">
      <c r="G38">
        <v>1</v>
      </c>
      <c r="H38" s="11" t="s">
        <v>56</v>
      </c>
      <c r="I38" s="11" t="s">
        <v>58</v>
      </c>
      <c r="J38" s="1">
        <v>0</v>
      </c>
      <c r="L38" s="11" t="s">
        <v>57</v>
      </c>
      <c r="M38" s="11">
        <f t="shared" si="1"/>
        <v>0</v>
      </c>
      <c r="N38" s="11" t="s">
        <v>9</v>
      </c>
      <c r="O38">
        <f t="shared" si="2"/>
        <v>0.14285714285714285</v>
      </c>
    </row>
    <row r="39" spans="7:15" x14ac:dyDescent="0.35">
      <c r="G39">
        <v>1</v>
      </c>
      <c r="H39" s="11" t="s">
        <v>57</v>
      </c>
      <c r="I39" s="11" t="s">
        <v>4</v>
      </c>
      <c r="J39" s="1">
        <v>0</v>
      </c>
      <c r="L39" s="11" t="s">
        <v>59</v>
      </c>
      <c r="M39" s="11">
        <f t="shared" si="1"/>
        <v>0</v>
      </c>
      <c r="N39" s="11" t="s">
        <v>9</v>
      </c>
      <c r="O39">
        <f t="shared" si="2"/>
        <v>0.14285714285714285</v>
      </c>
    </row>
    <row r="40" spans="7:15" x14ac:dyDescent="0.35">
      <c r="G40">
        <v>1</v>
      </c>
      <c r="H40" s="11" t="s">
        <v>57</v>
      </c>
      <c r="I40" s="11" t="s">
        <v>5</v>
      </c>
      <c r="J40" s="1">
        <v>0</v>
      </c>
      <c r="L40" s="11" t="s">
        <v>58</v>
      </c>
      <c r="M40" s="11">
        <f t="shared" si="1"/>
        <v>0.33333333333333331</v>
      </c>
      <c r="N40" s="11" t="s">
        <v>9</v>
      </c>
      <c r="O40">
        <f t="shared" si="2"/>
        <v>0.33333333333333331</v>
      </c>
    </row>
    <row r="41" spans="7:15" x14ac:dyDescent="0.35">
      <c r="G41">
        <v>1</v>
      </c>
      <c r="H41" s="11" t="s">
        <v>57</v>
      </c>
      <c r="I41" s="11" t="s">
        <v>6</v>
      </c>
      <c r="J41" s="1">
        <v>0</v>
      </c>
      <c r="L41" s="11" t="s">
        <v>60</v>
      </c>
      <c r="M41" s="11">
        <f t="shared" si="1"/>
        <v>0</v>
      </c>
      <c r="N41" s="11" t="s">
        <v>9</v>
      </c>
      <c r="O41">
        <f t="shared" si="2"/>
        <v>0.25</v>
      </c>
    </row>
    <row r="42" spans="7:15" x14ac:dyDescent="0.35">
      <c r="G42">
        <v>1</v>
      </c>
      <c r="H42" s="11" t="s">
        <v>57</v>
      </c>
      <c r="I42" s="11" t="s">
        <v>50</v>
      </c>
      <c r="J42" s="1">
        <v>0</v>
      </c>
      <c r="L42" s="11" t="s">
        <v>61</v>
      </c>
      <c r="M42" s="11">
        <f t="shared" si="1"/>
        <v>0</v>
      </c>
      <c r="N42" s="11" t="s">
        <v>9</v>
      </c>
      <c r="O42">
        <f t="shared" si="2"/>
        <v>0.5</v>
      </c>
    </row>
    <row r="43" spans="7:15" x14ac:dyDescent="0.35">
      <c r="G43">
        <v>1</v>
      </c>
      <c r="H43" s="11" t="s">
        <v>57</v>
      </c>
      <c r="I43" s="11" t="s">
        <v>51</v>
      </c>
      <c r="J43" s="1">
        <v>0</v>
      </c>
      <c r="L43" s="11" t="s">
        <v>62</v>
      </c>
      <c r="M43" s="11">
        <f t="shared" si="1"/>
        <v>0</v>
      </c>
      <c r="N43" s="11" t="s">
        <v>9</v>
      </c>
      <c r="O43">
        <f t="shared" si="2"/>
        <v>0.2</v>
      </c>
    </row>
    <row r="44" spans="7:15" x14ac:dyDescent="0.35">
      <c r="G44">
        <v>1</v>
      </c>
      <c r="H44" s="11" t="s">
        <v>57</v>
      </c>
      <c r="I44" s="11" t="s">
        <v>61</v>
      </c>
      <c r="J44" s="1">
        <v>0</v>
      </c>
      <c r="L44" s="11" t="s">
        <v>63</v>
      </c>
      <c r="M44" s="11">
        <f t="shared" si="1"/>
        <v>0.16666666666666666</v>
      </c>
      <c r="N44" s="11" t="s">
        <v>9</v>
      </c>
      <c r="O44">
        <f t="shared" si="2"/>
        <v>0.16666666666666666</v>
      </c>
    </row>
    <row r="45" spans="7:15" x14ac:dyDescent="0.35">
      <c r="G45">
        <v>1</v>
      </c>
      <c r="H45" s="11" t="s">
        <v>57</v>
      </c>
      <c r="I45" s="11" t="s">
        <v>63</v>
      </c>
      <c r="J45" s="1">
        <v>0</v>
      </c>
      <c r="L45" s="11" t="s">
        <v>64</v>
      </c>
      <c r="M45" s="11">
        <f t="shared" si="1"/>
        <v>0</v>
      </c>
      <c r="N45" s="11" t="s">
        <v>9</v>
      </c>
      <c r="O45">
        <f t="shared" si="2"/>
        <v>0.14285714285714285</v>
      </c>
    </row>
    <row r="46" spans="7:15" x14ac:dyDescent="0.35">
      <c r="G46">
        <v>1</v>
      </c>
      <c r="H46" s="11" t="s">
        <v>59</v>
      </c>
      <c r="I46" s="11" t="s">
        <v>4</v>
      </c>
      <c r="J46" s="1">
        <v>0</v>
      </c>
    </row>
    <row r="47" spans="7:15" x14ac:dyDescent="0.35">
      <c r="G47">
        <v>1</v>
      </c>
      <c r="H47" s="11" t="s">
        <v>59</v>
      </c>
      <c r="I47" s="11" t="s">
        <v>5</v>
      </c>
      <c r="J47" s="1">
        <v>0</v>
      </c>
    </row>
    <row r="48" spans="7:15" x14ac:dyDescent="0.35">
      <c r="G48">
        <v>1</v>
      </c>
      <c r="H48" s="11" t="s">
        <v>59</v>
      </c>
      <c r="I48" s="11" t="s">
        <v>6</v>
      </c>
      <c r="J48" s="1">
        <v>0</v>
      </c>
    </row>
    <row r="49" spans="7:10" x14ac:dyDescent="0.35">
      <c r="G49">
        <v>1</v>
      </c>
      <c r="H49" s="11" t="s">
        <v>59</v>
      </c>
      <c r="I49" s="11" t="s">
        <v>50</v>
      </c>
      <c r="J49" s="1">
        <v>0</v>
      </c>
    </row>
    <row r="50" spans="7:10" x14ac:dyDescent="0.35">
      <c r="G50">
        <v>1</v>
      </c>
      <c r="H50" s="11" t="s">
        <v>59</v>
      </c>
      <c r="I50" s="11" t="s">
        <v>51</v>
      </c>
      <c r="J50" s="1">
        <v>0</v>
      </c>
    </row>
    <row r="51" spans="7:10" x14ac:dyDescent="0.35">
      <c r="G51">
        <v>1</v>
      </c>
      <c r="H51" s="11" t="s">
        <v>59</v>
      </c>
      <c r="I51" s="11" t="s">
        <v>61</v>
      </c>
      <c r="J51" s="1">
        <v>0</v>
      </c>
    </row>
    <row r="52" spans="7:10" x14ac:dyDescent="0.35">
      <c r="G52">
        <v>1</v>
      </c>
      <c r="H52" s="11" t="s">
        <v>59</v>
      </c>
      <c r="I52" s="11" t="s">
        <v>63</v>
      </c>
      <c r="J52" s="1">
        <v>0</v>
      </c>
    </row>
    <row r="53" spans="7:10" x14ac:dyDescent="0.35">
      <c r="G53">
        <v>1</v>
      </c>
      <c r="H53" s="11" t="s">
        <v>58</v>
      </c>
      <c r="I53" s="11" t="s">
        <v>4</v>
      </c>
      <c r="J53" s="1">
        <v>1</v>
      </c>
    </row>
    <row r="54" spans="7:10" x14ac:dyDescent="0.35">
      <c r="G54">
        <v>1</v>
      </c>
      <c r="H54" s="11" t="s">
        <v>58</v>
      </c>
      <c r="I54" s="11" t="s">
        <v>6</v>
      </c>
      <c r="J54" s="1">
        <v>0</v>
      </c>
    </row>
    <row r="55" spans="7:10" x14ac:dyDescent="0.35">
      <c r="G55">
        <v>1</v>
      </c>
      <c r="H55" s="11" t="s">
        <v>58</v>
      </c>
      <c r="I55" s="11" t="s">
        <v>51</v>
      </c>
      <c r="J55" s="1">
        <v>0</v>
      </c>
    </row>
    <row r="56" spans="7:10" x14ac:dyDescent="0.35">
      <c r="G56">
        <v>1</v>
      </c>
      <c r="H56" s="11" t="s">
        <v>60</v>
      </c>
      <c r="I56" s="11" t="s">
        <v>5</v>
      </c>
      <c r="J56" s="1">
        <v>0</v>
      </c>
    </row>
    <row r="57" spans="7:10" x14ac:dyDescent="0.35">
      <c r="G57">
        <v>1</v>
      </c>
      <c r="H57" s="11" t="s">
        <v>60</v>
      </c>
      <c r="I57" s="11" t="s">
        <v>51</v>
      </c>
      <c r="J57" s="1">
        <v>0</v>
      </c>
    </row>
    <row r="58" spans="7:10" x14ac:dyDescent="0.35">
      <c r="G58">
        <v>1</v>
      </c>
      <c r="H58" s="11" t="s">
        <v>60</v>
      </c>
      <c r="I58" s="11" t="s">
        <v>54</v>
      </c>
      <c r="J58" s="1">
        <v>0</v>
      </c>
    </row>
    <row r="59" spans="7:10" x14ac:dyDescent="0.35">
      <c r="G59">
        <v>1</v>
      </c>
      <c r="H59" s="11" t="s">
        <v>60</v>
      </c>
      <c r="I59" s="11" t="s">
        <v>58</v>
      </c>
      <c r="J59" s="1">
        <v>0</v>
      </c>
    </row>
    <row r="60" spans="7:10" x14ac:dyDescent="0.35">
      <c r="G60">
        <v>1</v>
      </c>
      <c r="H60" s="11" t="s">
        <v>61</v>
      </c>
      <c r="I60" s="11" t="s">
        <v>5</v>
      </c>
      <c r="J60" s="1">
        <v>0</v>
      </c>
    </row>
    <row r="61" spans="7:10" x14ac:dyDescent="0.35">
      <c r="G61">
        <v>1</v>
      </c>
      <c r="H61" s="11" t="s">
        <v>61</v>
      </c>
      <c r="I61" s="11" t="s">
        <v>51</v>
      </c>
      <c r="J61" s="1">
        <v>0</v>
      </c>
    </row>
    <row r="62" spans="7:10" x14ac:dyDescent="0.35">
      <c r="G62">
        <v>1</v>
      </c>
      <c r="H62" s="11" t="s">
        <v>62</v>
      </c>
      <c r="I62" s="11" t="s">
        <v>5</v>
      </c>
      <c r="J62" s="1">
        <v>0</v>
      </c>
    </row>
    <row r="63" spans="7:10" x14ac:dyDescent="0.35">
      <c r="G63">
        <v>1</v>
      </c>
      <c r="H63" s="11" t="s">
        <v>62</v>
      </c>
      <c r="I63" s="11" t="s">
        <v>51</v>
      </c>
      <c r="J63" s="1">
        <v>0</v>
      </c>
    </row>
    <row r="64" spans="7:10" x14ac:dyDescent="0.35">
      <c r="G64">
        <v>1</v>
      </c>
      <c r="H64" s="11" t="s">
        <v>62</v>
      </c>
      <c r="I64" s="11" t="s">
        <v>54</v>
      </c>
      <c r="J64" s="1">
        <v>0</v>
      </c>
    </row>
    <row r="65" spans="7:10" x14ac:dyDescent="0.35">
      <c r="G65">
        <v>1</v>
      </c>
      <c r="H65" s="11" t="s">
        <v>62</v>
      </c>
      <c r="I65" s="11" t="s">
        <v>58</v>
      </c>
      <c r="J65" s="1">
        <v>0</v>
      </c>
    </row>
    <row r="66" spans="7:10" x14ac:dyDescent="0.35">
      <c r="G66">
        <v>1</v>
      </c>
      <c r="H66" s="11" t="s">
        <v>62</v>
      </c>
      <c r="I66" s="11" t="s">
        <v>60</v>
      </c>
      <c r="J66" s="1">
        <v>0</v>
      </c>
    </row>
    <row r="67" spans="7:10" x14ac:dyDescent="0.35">
      <c r="G67">
        <v>1</v>
      </c>
      <c r="H67" s="11" t="s">
        <v>63</v>
      </c>
      <c r="I67" s="11" t="s">
        <v>4</v>
      </c>
      <c r="J67" s="1">
        <v>0</v>
      </c>
    </row>
    <row r="68" spans="7:10" x14ac:dyDescent="0.35">
      <c r="G68">
        <v>1</v>
      </c>
      <c r="H68" s="11" t="s">
        <v>63</v>
      </c>
      <c r="I68" s="11" t="s">
        <v>5</v>
      </c>
      <c r="J68" s="1">
        <v>0</v>
      </c>
    </row>
    <row r="69" spans="7:10" x14ac:dyDescent="0.35">
      <c r="G69">
        <v>1</v>
      </c>
      <c r="H69" s="11" t="s">
        <v>63</v>
      </c>
      <c r="I69" s="11" t="s">
        <v>6</v>
      </c>
      <c r="J69" s="1">
        <v>0</v>
      </c>
    </row>
    <row r="70" spans="7:10" x14ac:dyDescent="0.35">
      <c r="G70">
        <v>1</v>
      </c>
      <c r="H70" s="11" t="s">
        <v>63</v>
      </c>
      <c r="I70" s="11" t="s">
        <v>50</v>
      </c>
      <c r="J70" s="1">
        <v>1</v>
      </c>
    </row>
    <row r="71" spans="7:10" x14ac:dyDescent="0.35">
      <c r="G71">
        <v>1</v>
      </c>
      <c r="H71" s="11" t="s">
        <v>63</v>
      </c>
      <c r="I71" s="11" t="s">
        <v>51</v>
      </c>
      <c r="J71" s="1">
        <v>0</v>
      </c>
    </row>
    <row r="72" spans="7:10" x14ac:dyDescent="0.35">
      <c r="G72">
        <v>1</v>
      </c>
      <c r="H72" s="11" t="s">
        <v>63</v>
      </c>
      <c r="I72" s="11" t="s">
        <v>61</v>
      </c>
      <c r="J72" s="1">
        <v>0</v>
      </c>
    </row>
    <row r="73" spans="7:10" x14ac:dyDescent="0.35">
      <c r="G73">
        <v>1</v>
      </c>
      <c r="H73" s="11" t="s">
        <v>64</v>
      </c>
      <c r="I73" s="11" t="s">
        <v>4</v>
      </c>
      <c r="J73" s="1">
        <v>0</v>
      </c>
    </row>
    <row r="74" spans="7:10" x14ac:dyDescent="0.35">
      <c r="G74">
        <v>1</v>
      </c>
      <c r="H74" s="11" t="s">
        <v>64</v>
      </c>
      <c r="I74" s="11" t="s">
        <v>6</v>
      </c>
      <c r="J74" s="1">
        <v>0</v>
      </c>
    </row>
    <row r="75" spans="7:10" x14ac:dyDescent="0.35">
      <c r="G75">
        <v>1</v>
      </c>
      <c r="H75" s="11" t="s">
        <v>64</v>
      </c>
      <c r="I75" s="11" t="s">
        <v>7</v>
      </c>
      <c r="J75" s="1">
        <v>0</v>
      </c>
    </row>
    <row r="76" spans="7:10" x14ac:dyDescent="0.35">
      <c r="G76">
        <v>1</v>
      </c>
      <c r="H76" s="11" t="s">
        <v>64</v>
      </c>
      <c r="I76" s="11" t="s">
        <v>51</v>
      </c>
      <c r="J76" s="1">
        <v>0</v>
      </c>
    </row>
    <row r="77" spans="7:10" x14ac:dyDescent="0.35">
      <c r="G77">
        <v>1</v>
      </c>
      <c r="H77" s="11" t="s">
        <v>64</v>
      </c>
      <c r="I77" s="11" t="s">
        <v>56</v>
      </c>
      <c r="J77" s="1">
        <v>0</v>
      </c>
    </row>
    <row r="78" spans="7:10" x14ac:dyDescent="0.35">
      <c r="G78">
        <v>1</v>
      </c>
      <c r="H78" s="11" t="s">
        <v>64</v>
      </c>
      <c r="I78" s="11" t="s">
        <v>59</v>
      </c>
      <c r="J78" s="1">
        <v>0</v>
      </c>
    </row>
    <row r="79" spans="7:10" x14ac:dyDescent="0.35">
      <c r="G79">
        <v>1</v>
      </c>
      <c r="H79" s="11" t="s">
        <v>64</v>
      </c>
      <c r="I79" s="11" t="s">
        <v>58</v>
      </c>
      <c r="J79" s="1">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8"/>
  <sheetViews>
    <sheetView zoomScale="98" workbookViewId="0">
      <selection activeCell="G8" sqref="G8"/>
    </sheetView>
  </sheetViews>
  <sheetFormatPr defaultRowHeight="14.5" x14ac:dyDescent="0.35"/>
  <cols>
    <col min="1" max="1" width="10.81640625" bestFit="1" customWidth="1"/>
    <col min="2" max="2" width="10.1796875" bestFit="1" customWidth="1"/>
    <col min="3" max="3" width="9.453125" bestFit="1" customWidth="1"/>
    <col min="5" max="5" width="10.54296875" bestFit="1" customWidth="1"/>
    <col min="6" max="6" width="10.453125" bestFit="1" customWidth="1"/>
    <col min="7" max="7" width="10.453125" customWidth="1"/>
    <col min="8" max="8" width="10.453125" bestFit="1" customWidth="1"/>
  </cols>
  <sheetData>
    <row r="1" spans="1:9" x14ac:dyDescent="0.35">
      <c r="A1" t="s">
        <v>40</v>
      </c>
      <c r="B1" s="4" t="s">
        <v>10</v>
      </c>
      <c r="C1" s="4" t="s">
        <v>14</v>
      </c>
      <c r="D1" s="4"/>
      <c r="E1" s="4" t="s">
        <v>40</v>
      </c>
      <c r="F1" s="4" t="s">
        <v>34</v>
      </c>
      <c r="G1" s="4" t="s">
        <v>14</v>
      </c>
      <c r="H1" s="4"/>
    </row>
    <row r="2" spans="1:9" x14ac:dyDescent="0.35">
      <c r="A2">
        <v>1</v>
      </c>
      <c r="B2" t="s">
        <v>1</v>
      </c>
      <c r="C2" s="4">
        <v>0.48139999999999999</v>
      </c>
      <c r="E2">
        <v>1</v>
      </c>
      <c r="F2" t="s">
        <v>35</v>
      </c>
      <c r="G2">
        <v>0.1</v>
      </c>
    </row>
    <row r="3" spans="1:9" x14ac:dyDescent="0.35">
      <c r="A3">
        <v>2</v>
      </c>
      <c r="B3" s="4" t="s">
        <v>11</v>
      </c>
      <c r="C3" s="4">
        <v>0.33729999999999999</v>
      </c>
      <c r="E3">
        <v>2</v>
      </c>
      <c r="F3" t="s">
        <v>36</v>
      </c>
      <c r="G3">
        <v>0.9</v>
      </c>
    </row>
    <row r="4" spans="1:9" x14ac:dyDescent="0.35">
      <c r="A4">
        <v>3</v>
      </c>
      <c r="B4" s="4" t="s">
        <v>12</v>
      </c>
      <c r="C4" s="4">
        <v>0.28139999999999998</v>
      </c>
    </row>
    <row r="5" spans="1:9" x14ac:dyDescent="0.35">
      <c r="A5">
        <v>4</v>
      </c>
      <c r="B5" s="4" t="s">
        <v>13</v>
      </c>
      <c r="C5" s="4">
        <v>3.85E-2</v>
      </c>
    </row>
    <row r="7" spans="1:9" x14ac:dyDescent="0.35">
      <c r="A7" s="2" t="s">
        <v>44</v>
      </c>
      <c r="B7" s="7" t="s">
        <v>38</v>
      </c>
      <c r="C7" s="2" t="s">
        <v>43</v>
      </c>
      <c r="D7" s="7" t="s">
        <v>41</v>
      </c>
      <c r="E7" s="2"/>
      <c r="F7" s="2" t="s">
        <v>45</v>
      </c>
      <c r="G7" s="9" t="s">
        <v>39</v>
      </c>
      <c r="H7" s="2" t="s">
        <v>46</v>
      </c>
      <c r="I7" s="9" t="s">
        <v>42</v>
      </c>
    </row>
    <row r="8" spans="1:9" x14ac:dyDescent="0.35">
      <c r="A8" t="e">
        <f ca="1">_xll.CB.Custom($A$2:$A$5,$C$2:$C$5)</f>
        <v>#NAME?</v>
      </c>
      <c r="B8" s="6" t="e">
        <f ca="1">VLOOKUP(A8,$A$2:$B$5,2,0)</f>
        <v>#NAME?</v>
      </c>
      <c r="C8" t="e">
        <f ca="1">_xll.CB.Custom($E$2:$E$3,$H$2:$H$3)</f>
        <v>#NAME?</v>
      </c>
      <c r="D8" s="6" t="e">
        <f ca="1">VLOOKUP(C8,$E$2:$F$3,2,0)</f>
        <v>#NAME?</v>
      </c>
      <c r="F8" t="e">
        <f ca="1">_xll.CB.Custom($A$2:$A$5,$C$2:$C$5)</f>
        <v>#NAME?</v>
      </c>
      <c r="G8" s="8" t="e">
        <f ca="1">VLOOKUP(F8,$A$2:$B$5,2,0)</f>
        <v>#NAME?</v>
      </c>
      <c r="H8" t="e">
        <f ca="1">_xll.CB.Custom($E$2:$E$3,$H$2:$H$3)</f>
        <v>#NAME?</v>
      </c>
      <c r="I8" s="8" t="e">
        <f ca="1">VLOOKUP(H8,E$2:F$3,2,0)</f>
        <v>#NAME?</v>
      </c>
    </row>
    <row r="9" spans="1:9" x14ac:dyDescent="0.35">
      <c r="A9" t="e">
        <f ca="1">_xll.CB.Custom($A$2:$A$5,$C$2:$C$5)</f>
        <v>#NAME?</v>
      </c>
      <c r="B9" s="6" t="e">
        <f t="shared" ref="B9:B27" ca="1" si="0">VLOOKUP(A9,$A$2:$B$5,2,0)</f>
        <v>#NAME?</v>
      </c>
      <c r="C9" t="e">
        <f ca="1">_xll.CB.Custom($E$2:$E$3,$H$2:$H$3)</f>
        <v>#NAME?</v>
      </c>
      <c r="D9" s="6" t="e">
        <f t="shared" ref="D9:D27" ca="1" si="1">VLOOKUP(C9,$E$2:$F$3,2,0)</f>
        <v>#NAME?</v>
      </c>
      <c r="F9" t="e">
        <f ca="1">_xll.CB.Custom($A$2:$A$5,$C$2:$C$5)</f>
        <v>#NAME?</v>
      </c>
      <c r="G9" s="8" t="e">
        <f t="shared" ref="G9:G27" ca="1" si="2">VLOOKUP(F9,$A$2:$B$5,2,0)</f>
        <v>#NAME?</v>
      </c>
      <c r="H9" t="e">
        <f ca="1">_xll.CB.Custom($E$2:$E$3,$H$2:$H$3)</f>
        <v>#NAME?</v>
      </c>
      <c r="I9" s="8" t="e">
        <f t="shared" ref="I9:I27" ca="1" si="3">VLOOKUP(H9,E$2:F$3,2,0)</f>
        <v>#NAME?</v>
      </c>
    </row>
    <row r="10" spans="1:9" x14ac:dyDescent="0.35">
      <c r="A10" t="e">
        <f ca="1">_xll.CB.Custom($A$2:$A$5,$C$2:$C$5)</f>
        <v>#NAME?</v>
      </c>
      <c r="B10" s="6" t="e">
        <f t="shared" ca="1" si="0"/>
        <v>#NAME?</v>
      </c>
      <c r="C10" t="e">
        <f ca="1">_xll.CB.Custom($E$2:$E$3,$H$2:$H$3)</f>
        <v>#NAME?</v>
      </c>
      <c r="D10" s="6" t="e">
        <f t="shared" ca="1" si="1"/>
        <v>#NAME?</v>
      </c>
      <c r="F10" t="e">
        <f ca="1">_xll.CB.Custom($A$2:$A$5,$C$2:$C$5)</f>
        <v>#NAME?</v>
      </c>
      <c r="G10" s="8" t="e">
        <f t="shared" ca="1" si="2"/>
        <v>#NAME?</v>
      </c>
      <c r="H10" t="e">
        <f ca="1">_xll.CB.Custom($E$2:$E$3,$H$2:$H$3)</f>
        <v>#NAME?</v>
      </c>
      <c r="I10" s="8" t="e">
        <f t="shared" ca="1" si="3"/>
        <v>#NAME?</v>
      </c>
    </row>
    <row r="11" spans="1:9" x14ac:dyDescent="0.35">
      <c r="A11" t="e">
        <f ca="1">_xll.CB.Custom($A$2:$A$5,$C$2:$C$5)</f>
        <v>#NAME?</v>
      </c>
      <c r="B11" s="6" t="e">
        <f t="shared" ca="1" si="0"/>
        <v>#NAME?</v>
      </c>
      <c r="C11" t="e">
        <f ca="1">_xll.CB.Custom($E$2:$E$3,$H$2:$H$3)</f>
        <v>#NAME?</v>
      </c>
      <c r="D11" s="6" t="e">
        <f t="shared" ca="1" si="1"/>
        <v>#NAME?</v>
      </c>
      <c r="F11" t="e">
        <f ca="1">_xll.CB.Custom($A$2:$A$5,$C$2:$C$5)</f>
        <v>#NAME?</v>
      </c>
      <c r="G11" s="8" t="e">
        <f t="shared" ca="1" si="2"/>
        <v>#NAME?</v>
      </c>
      <c r="H11" t="e">
        <f ca="1">_xll.CB.Custom($E$2:$E$3,$H$2:$H$3)</f>
        <v>#NAME?</v>
      </c>
      <c r="I11" s="8" t="e">
        <f t="shared" ca="1" si="3"/>
        <v>#NAME?</v>
      </c>
    </row>
    <row r="12" spans="1:9" x14ac:dyDescent="0.35">
      <c r="A12" t="e">
        <f ca="1">_xll.CB.Custom($A$2:$A$5,$C$2:$C$5)</f>
        <v>#NAME?</v>
      </c>
      <c r="B12" s="6" t="e">
        <f t="shared" ca="1" si="0"/>
        <v>#NAME?</v>
      </c>
      <c r="C12" t="e">
        <f ca="1">_xll.CB.Custom($E$2:$E$3,$H$2:$H$3)</f>
        <v>#NAME?</v>
      </c>
      <c r="D12" s="6" t="e">
        <f t="shared" ca="1" si="1"/>
        <v>#NAME?</v>
      </c>
      <c r="F12" t="e">
        <f ca="1">_xll.CB.Custom($A$2:$A$5,$C$2:$C$5)</f>
        <v>#NAME?</v>
      </c>
      <c r="G12" s="8" t="e">
        <f t="shared" ca="1" si="2"/>
        <v>#NAME?</v>
      </c>
      <c r="H12" t="e">
        <f ca="1">_xll.CB.Custom($E$2:$E$3,$H$2:$H$3)</f>
        <v>#NAME?</v>
      </c>
      <c r="I12" s="8" t="e">
        <f t="shared" ca="1" si="3"/>
        <v>#NAME?</v>
      </c>
    </row>
    <row r="13" spans="1:9" x14ac:dyDescent="0.35">
      <c r="A13" t="e">
        <f ca="1">_xll.CB.Custom($A$2:$A$5,$C$2:$C$5)</f>
        <v>#NAME?</v>
      </c>
      <c r="B13" s="6" t="e">
        <f t="shared" ca="1" si="0"/>
        <v>#NAME?</v>
      </c>
      <c r="C13" t="e">
        <f ca="1">_xll.CB.Custom($E$2:$E$3,$H$2:$H$3)</f>
        <v>#NAME?</v>
      </c>
      <c r="D13" s="6" t="e">
        <f t="shared" ca="1" si="1"/>
        <v>#NAME?</v>
      </c>
      <c r="F13" t="e">
        <f ca="1">_xll.CB.Custom($A$2:$A$5,$C$2:$C$5)</f>
        <v>#NAME?</v>
      </c>
      <c r="G13" s="8" t="e">
        <f t="shared" ca="1" si="2"/>
        <v>#NAME?</v>
      </c>
      <c r="H13" t="e">
        <f ca="1">_xll.CB.Custom($E$2:$E$3,$H$2:$H$3)</f>
        <v>#NAME?</v>
      </c>
      <c r="I13" s="8" t="e">
        <f t="shared" ca="1" si="3"/>
        <v>#NAME?</v>
      </c>
    </row>
    <row r="14" spans="1:9" x14ac:dyDescent="0.35">
      <c r="A14" t="e">
        <f ca="1">_xll.CB.Custom($A$2:$A$5,$C$2:$C$5)</f>
        <v>#NAME?</v>
      </c>
      <c r="B14" s="6" t="e">
        <f t="shared" ca="1" si="0"/>
        <v>#NAME?</v>
      </c>
      <c r="C14" t="e">
        <f ca="1">_xll.CB.Custom($E$2:$E$3,$H$2:$H$3)</f>
        <v>#NAME?</v>
      </c>
      <c r="D14" s="6" t="e">
        <f t="shared" ca="1" si="1"/>
        <v>#NAME?</v>
      </c>
      <c r="F14" t="e">
        <f ca="1">_xll.CB.Custom($A$2:$A$5,$C$2:$C$5)</f>
        <v>#NAME?</v>
      </c>
      <c r="G14" s="8" t="e">
        <f t="shared" ca="1" si="2"/>
        <v>#NAME?</v>
      </c>
      <c r="H14" t="e">
        <f ca="1">_xll.CB.Custom($E$2:$E$3,$H$2:$H$3)</f>
        <v>#NAME?</v>
      </c>
      <c r="I14" s="8" t="e">
        <f t="shared" ca="1" si="3"/>
        <v>#NAME?</v>
      </c>
    </row>
    <row r="15" spans="1:9" x14ac:dyDescent="0.35">
      <c r="A15" t="e">
        <f ca="1">_xll.CB.Custom($A$2:$A$5,$C$2:$C$5)</f>
        <v>#NAME?</v>
      </c>
      <c r="B15" s="6" t="e">
        <f t="shared" ca="1" si="0"/>
        <v>#NAME?</v>
      </c>
      <c r="C15" t="e">
        <f ca="1">_xll.CB.Custom($E$2:$E$3,$H$2:$H$3)</f>
        <v>#NAME?</v>
      </c>
      <c r="D15" s="6" t="e">
        <f t="shared" ca="1" si="1"/>
        <v>#NAME?</v>
      </c>
      <c r="F15" t="e">
        <f ca="1">_xll.CB.Custom($A$2:$A$5,$C$2:$C$5)</f>
        <v>#NAME?</v>
      </c>
      <c r="G15" s="8" t="e">
        <f t="shared" ca="1" si="2"/>
        <v>#NAME?</v>
      </c>
      <c r="H15" t="e">
        <f ca="1">_xll.CB.Custom($E$2:$E$3,$H$2:$H$3)</f>
        <v>#NAME?</v>
      </c>
      <c r="I15" s="8" t="e">
        <f t="shared" ca="1" si="3"/>
        <v>#NAME?</v>
      </c>
    </row>
    <row r="16" spans="1:9" x14ac:dyDescent="0.35">
      <c r="A16" t="e">
        <f ca="1">_xll.CB.Custom($A$2:$A$5,$C$2:$C$5)</f>
        <v>#NAME?</v>
      </c>
      <c r="B16" s="6" t="e">
        <f t="shared" ca="1" si="0"/>
        <v>#NAME?</v>
      </c>
      <c r="C16" t="e">
        <f ca="1">_xll.CB.Custom($E$2:$E$3,$H$2:$H$3)</f>
        <v>#NAME?</v>
      </c>
      <c r="D16" s="6" t="e">
        <f t="shared" ca="1" si="1"/>
        <v>#NAME?</v>
      </c>
      <c r="F16" t="e">
        <f ca="1">_xll.CB.Custom($A$2:$A$5,$C$2:$C$5)</f>
        <v>#NAME?</v>
      </c>
      <c r="G16" s="8" t="e">
        <f t="shared" ca="1" si="2"/>
        <v>#NAME?</v>
      </c>
      <c r="H16" t="e">
        <f ca="1">_xll.CB.Custom($E$2:$E$3,$H$2:$H$3)</f>
        <v>#NAME?</v>
      </c>
      <c r="I16" s="8" t="e">
        <f t="shared" ca="1" si="3"/>
        <v>#NAME?</v>
      </c>
    </row>
    <row r="17" spans="1:9" x14ac:dyDescent="0.35">
      <c r="A17" t="e">
        <f ca="1">_xll.CB.Custom($A$2:$A$5,$C$2:$C$5)</f>
        <v>#NAME?</v>
      </c>
      <c r="B17" s="6" t="e">
        <f t="shared" ca="1" si="0"/>
        <v>#NAME?</v>
      </c>
      <c r="C17" t="e">
        <f ca="1">_xll.CB.Custom($E$2:$E$3,$H$2:$H$3)</f>
        <v>#NAME?</v>
      </c>
      <c r="D17" s="6" t="e">
        <f t="shared" ca="1" si="1"/>
        <v>#NAME?</v>
      </c>
      <c r="F17" t="e">
        <f ca="1">_xll.CB.Custom($A$2:$A$5,$C$2:$C$5)</f>
        <v>#NAME?</v>
      </c>
      <c r="G17" s="8" t="e">
        <f t="shared" ca="1" si="2"/>
        <v>#NAME?</v>
      </c>
      <c r="H17" t="e">
        <f ca="1">_xll.CB.Custom($E$2:$E$3,$H$2:$H$3)</f>
        <v>#NAME?</v>
      </c>
      <c r="I17" s="8" t="e">
        <f t="shared" ca="1" si="3"/>
        <v>#NAME?</v>
      </c>
    </row>
    <row r="18" spans="1:9" x14ac:dyDescent="0.35">
      <c r="A18" t="e">
        <f ca="1">_xll.CB.Custom($A$2:$A$5,$C$2:$C$5)</f>
        <v>#NAME?</v>
      </c>
      <c r="B18" s="6" t="e">
        <f t="shared" ca="1" si="0"/>
        <v>#NAME?</v>
      </c>
      <c r="C18" t="e">
        <f ca="1">_xll.CB.Custom($E$2:$E$3,$H$2:$H$3)</f>
        <v>#NAME?</v>
      </c>
      <c r="D18" s="6" t="e">
        <f t="shared" ca="1" si="1"/>
        <v>#NAME?</v>
      </c>
      <c r="F18" t="e">
        <f ca="1">_xll.CB.Custom($A$2:$A$5,$C$2:$C$5)</f>
        <v>#NAME?</v>
      </c>
      <c r="G18" s="8" t="e">
        <f t="shared" ca="1" si="2"/>
        <v>#NAME?</v>
      </c>
      <c r="H18" t="e">
        <f ca="1">_xll.CB.Custom($E$2:$E$3,$H$2:$H$3)</f>
        <v>#NAME?</v>
      </c>
      <c r="I18" s="8" t="e">
        <f t="shared" ca="1" si="3"/>
        <v>#NAME?</v>
      </c>
    </row>
    <row r="19" spans="1:9" x14ac:dyDescent="0.35">
      <c r="A19" t="e">
        <f ca="1">_xll.CB.Custom($A$2:$A$5,$C$2:$C$5)</f>
        <v>#NAME?</v>
      </c>
      <c r="B19" s="6" t="e">
        <f t="shared" ca="1" si="0"/>
        <v>#NAME?</v>
      </c>
      <c r="C19" t="e">
        <f ca="1">_xll.CB.Custom($E$2:$E$3,$H$2:$H$3)</f>
        <v>#NAME?</v>
      </c>
      <c r="D19" s="6" t="e">
        <f t="shared" ca="1" si="1"/>
        <v>#NAME?</v>
      </c>
      <c r="F19" t="e">
        <f ca="1">_xll.CB.Custom($A$2:$A$5,$C$2:$C$5)</f>
        <v>#NAME?</v>
      </c>
      <c r="G19" s="8" t="e">
        <f t="shared" ca="1" si="2"/>
        <v>#NAME?</v>
      </c>
      <c r="H19" t="e">
        <f ca="1">_xll.CB.Custom($E$2:$E$3,$H$2:$H$3)</f>
        <v>#NAME?</v>
      </c>
      <c r="I19" s="8" t="e">
        <f t="shared" ca="1" si="3"/>
        <v>#NAME?</v>
      </c>
    </row>
    <row r="20" spans="1:9" x14ac:dyDescent="0.35">
      <c r="A20" t="e">
        <f ca="1">_xll.CB.Custom($A$2:$A$5,$C$2:$C$5)</f>
        <v>#NAME?</v>
      </c>
      <c r="B20" s="6" t="e">
        <f t="shared" ca="1" si="0"/>
        <v>#NAME?</v>
      </c>
      <c r="C20" t="e">
        <f ca="1">_xll.CB.Custom($E$2:$E$3,$H$2:$H$3)</f>
        <v>#NAME?</v>
      </c>
      <c r="D20" s="6" t="e">
        <f t="shared" ca="1" si="1"/>
        <v>#NAME?</v>
      </c>
      <c r="F20" t="e">
        <f ca="1">_xll.CB.Custom($A$2:$A$5,$C$2:$C$5)</f>
        <v>#NAME?</v>
      </c>
      <c r="G20" s="8" t="e">
        <f t="shared" ca="1" si="2"/>
        <v>#NAME?</v>
      </c>
      <c r="H20" t="e">
        <f ca="1">_xll.CB.Custom($E$2:$E$3,$H$2:$H$3)</f>
        <v>#NAME?</v>
      </c>
      <c r="I20" s="8" t="e">
        <f t="shared" ca="1" si="3"/>
        <v>#NAME?</v>
      </c>
    </row>
    <row r="21" spans="1:9" x14ac:dyDescent="0.35">
      <c r="A21" t="e">
        <f ca="1">_xll.CB.Custom($A$2:$A$5,$C$2:$C$5)</f>
        <v>#NAME?</v>
      </c>
      <c r="B21" s="6" t="e">
        <f t="shared" ca="1" si="0"/>
        <v>#NAME?</v>
      </c>
      <c r="C21" t="e">
        <f ca="1">_xll.CB.Custom($E$2:$E$3,$H$2:$H$3)</f>
        <v>#NAME?</v>
      </c>
      <c r="D21" s="6" t="e">
        <f t="shared" ca="1" si="1"/>
        <v>#NAME?</v>
      </c>
      <c r="F21" t="e">
        <f ca="1">_xll.CB.Custom($A$2:$A$5,$C$2:$C$5)</f>
        <v>#NAME?</v>
      </c>
      <c r="G21" s="8" t="e">
        <f t="shared" ca="1" si="2"/>
        <v>#NAME?</v>
      </c>
      <c r="H21" t="e">
        <f ca="1">_xll.CB.Custom($E$2:$E$3,$H$2:$H$3)</f>
        <v>#NAME?</v>
      </c>
      <c r="I21" s="8" t="e">
        <f t="shared" ca="1" si="3"/>
        <v>#NAME?</v>
      </c>
    </row>
    <row r="22" spans="1:9" x14ac:dyDescent="0.35">
      <c r="A22" t="e">
        <f ca="1">_xll.CB.Custom($A$2:$A$5,$C$2:$C$5)</f>
        <v>#NAME?</v>
      </c>
      <c r="B22" s="6" t="e">
        <f t="shared" ca="1" si="0"/>
        <v>#NAME?</v>
      </c>
      <c r="C22" t="e">
        <f ca="1">_xll.CB.Custom($E$2:$E$3,$H$2:$H$3)</f>
        <v>#NAME?</v>
      </c>
      <c r="D22" s="6" t="e">
        <f t="shared" ca="1" si="1"/>
        <v>#NAME?</v>
      </c>
      <c r="F22" t="e">
        <f ca="1">_xll.CB.Custom($A$2:$A$5,$C$2:$C$5)</f>
        <v>#NAME?</v>
      </c>
      <c r="G22" s="8" t="e">
        <f t="shared" ca="1" si="2"/>
        <v>#NAME?</v>
      </c>
      <c r="H22" t="e">
        <f ca="1">_xll.CB.Custom($E$2:$E$3,$H$2:$H$3)</f>
        <v>#NAME?</v>
      </c>
      <c r="I22" s="8" t="e">
        <f t="shared" ca="1" si="3"/>
        <v>#NAME?</v>
      </c>
    </row>
    <row r="23" spans="1:9" x14ac:dyDescent="0.35">
      <c r="A23" t="e">
        <f ca="1">_xll.CB.Custom($A$2:$A$5,$C$2:$C$5)</f>
        <v>#NAME?</v>
      </c>
      <c r="B23" s="6" t="e">
        <f t="shared" ca="1" si="0"/>
        <v>#NAME?</v>
      </c>
      <c r="C23" t="e">
        <f ca="1">_xll.CB.Custom($E$2:$E$3,$H$2:$H$3)</f>
        <v>#NAME?</v>
      </c>
      <c r="D23" s="6" t="e">
        <f t="shared" ca="1" si="1"/>
        <v>#NAME?</v>
      </c>
      <c r="F23" t="e">
        <f ca="1">_xll.CB.Custom($A$2:$A$5,$C$2:$C$5)</f>
        <v>#NAME?</v>
      </c>
      <c r="G23" s="8" t="e">
        <f t="shared" ca="1" si="2"/>
        <v>#NAME?</v>
      </c>
      <c r="H23" t="e">
        <f ca="1">_xll.CB.Custom($E$2:$E$3,$H$2:$H$3)</f>
        <v>#NAME?</v>
      </c>
      <c r="I23" s="8" t="e">
        <f t="shared" ca="1" si="3"/>
        <v>#NAME?</v>
      </c>
    </row>
    <row r="24" spans="1:9" x14ac:dyDescent="0.35">
      <c r="A24" t="e">
        <f ca="1">_xll.CB.Custom($A$2:$A$5,$C$2:$C$5)</f>
        <v>#NAME?</v>
      </c>
      <c r="B24" s="6" t="e">
        <f t="shared" ca="1" si="0"/>
        <v>#NAME?</v>
      </c>
      <c r="C24" t="e">
        <f ca="1">_xll.CB.Custom($E$2:$E$3,$H$2:$H$3)</f>
        <v>#NAME?</v>
      </c>
      <c r="D24" s="6" t="e">
        <f t="shared" ca="1" si="1"/>
        <v>#NAME?</v>
      </c>
      <c r="F24" t="e">
        <f ca="1">_xll.CB.Custom($A$2:$A$5,$C$2:$C$5)</f>
        <v>#NAME?</v>
      </c>
      <c r="G24" s="8" t="e">
        <f t="shared" ca="1" si="2"/>
        <v>#NAME?</v>
      </c>
      <c r="H24" t="e">
        <f ca="1">_xll.CB.Custom($E$2:$E$3,$H$2:$H$3)</f>
        <v>#NAME?</v>
      </c>
      <c r="I24" s="8" t="e">
        <f t="shared" ca="1" si="3"/>
        <v>#NAME?</v>
      </c>
    </row>
    <row r="25" spans="1:9" x14ac:dyDescent="0.35">
      <c r="A25" t="e">
        <f ca="1">_xll.CB.Custom($A$2:$A$5,$C$2:$C$5)</f>
        <v>#NAME?</v>
      </c>
      <c r="B25" s="6" t="e">
        <f t="shared" ca="1" si="0"/>
        <v>#NAME?</v>
      </c>
      <c r="C25" t="e">
        <f ca="1">_xll.CB.Custom($E$2:$E$3,$H$2:$H$3)</f>
        <v>#NAME?</v>
      </c>
      <c r="D25" s="6" t="e">
        <f t="shared" ca="1" si="1"/>
        <v>#NAME?</v>
      </c>
      <c r="F25" t="e">
        <f ca="1">_xll.CB.Custom($A$2:$A$5,$C$2:$C$5)</f>
        <v>#NAME?</v>
      </c>
      <c r="G25" s="8" t="e">
        <f t="shared" ca="1" si="2"/>
        <v>#NAME?</v>
      </c>
      <c r="H25" t="e">
        <f ca="1">_xll.CB.Custom($E$2:$E$3,$H$2:$H$3)</f>
        <v>#NAME?</v>
      </c>
      <c r="I25" s="8" t="e">
        <f t="shared" ca="1" si="3"/>
        <v>#NAME?</v>
      </c>
    </row>
    <row r="26" spans="1:9" x14ac:dyDescent="0.35">
      <c r="A26" t="e">
        <f ca="1">_xll.CB.Custom($A$2:$A$5,$C$2:$C$5)</f>
        <v>#NAME?</v>
      </c>
      <c r="B26" s="6" t="e">
        <f t="shared" ca="1" si="0"/>
        <v>#NAME?</v>
      </c>
      <c r="C26" t="e">
        <f ca="1">_xll.CB.Custom($E$2:$E$3,$H$2:$H$3)</f>
        <v>#NAME?</v>
      </c>
      <c r="D26" s="6" t="e">
        <f t="shared" ca="1" si="1"/>
        <v>#NAME?</v>
      </c>
      <c r="F26" t="e">
        <f ca="1">_xll.CB.Custom($A$2:$A$5,$C$2:$C$5)</f>
        <v>#NAME?</v>
      </c>
      <c r="G26" s="8" t="e">
        <f t="shared" ca="1" si="2"/>
        <v>#NAME?</v>
      </c>
      <c r="H26" t="e">
        <f ca="1">_xll.CB.Custom($E$2:$E$3,$H$2:$H$3)</f>
        <v>#NAME?</v>
      </c>
      <c r="I26" s="8" t="e">
        <f t="shared" ca="1" si="3"/>
        <v>#NAME?</v>
      </c>
    </row>
    <row r="27" spans="1:9" x14ac:dyDescent="0.35">
      <c r="A27" t="e">
        <f ca="1">CB.Custom($A$2:$A$5,$C$2:$C$5)</f>
        <v>#NAME?</v>
      </c>
      <c r="B27" s="6" t="e">
        <f t="shared" ca="1" si="0"/>
        <v>#NAME?</v>
      </c>
      <c r="C27" t="e">
        <f ca="1">_xll.CB.Custom($E$2:$E$3,$H$2:$H$3)</f>
        <v>#NAME?</v>
      </c>
      <c r="D27" s="6" t="e">
        <f t="shared" ca="1" si="1"/>
        <v>#NAME?</v>
      </c>
      <c r="F27" t="e">
        <f ca="1">_xll.CB.Custom($A$2:$A$5,$C$2:$C$5)</f>
        <v>#NAME?</v>
      </c>
      <c r="G27" s="8" t="e">
        <f t="shared" ca="1" si="2"/>
        <v>#NAME?</v>
      </c>
      <c r="H27" t="e">
        <f ca="1">_xll.CB.Custom($E$2:$E$3,$H$2:$H$3)</f>
        <v>#NAME?</v>
      </c>
      <c r="I27" s="8" t="e">
        <f t="shared" ca="1" si="3"/>
        <v>#NAME?</v>
      </c>
    </row>
    <row r="28" spans="1:9" x14ac:dyDescent="0.35">
      <c r="A28" s="3"/>
      <c r="B28" s="3"/>
      <c r="C28" s="3"/>
      <c r="D28" s="3"/>
      <c r="E28" s="3"/>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11</vt:i4>
      </vt:variant>
    </vt:vector>
  </HeadingPairs>
  <TitlesOfParts>
    <vt:vector size="13" baseType="lpstr">
      <vt:lpstr>Static Model</vt:lpstr>
      <vt:lpstr>CrystalBall Pair Generation</vt:lpstr>
      <vt:lpstr>Count</vt:lpstr>
      <vt:lpstr>counting</vt:lpstr>
      <vt:lpstr>donateout</vt:lpstr>
      <vt:lpstr>donatingoutto</vt:lpstr>
      <vt:lpstr>edgeweight</vt:lpstr>
      <vt:lpstr>edgeweights</vt:lpstr>
      <vt:lpstr>give</vt:lpstr>
      <vt:lpstr>Giving</vt:lpstr>
      <vt:lpstr>match</vt:lpstr>
      <vt:lpstr>receivein</vt:lpstr>
      <vt:lpstr>receivinginto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Rosalyn Lin</dc:creator>
  <cp:lastModifiedBy>Rosalyn Lin</cp:lastModifiedBy>
  <dcterms:created xsi:type="dcterms:W3CDTF">2015-12-03T03:44:39Z</dcterms:created>
  <dcterms:modified xsi:type="dcterms:W3CDTF">2015-12-08T06:03:17Z</dcterms:modified>
</cp:coreProperties>
</file>