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lient\C$\Users\Eddie\Documents\Senior Year\"/>
    </mc:Choice>
  </mc:AlternateContent>
  <bookViews>
    <workbookView xWindow="4440" yWindow="0" windowWidth="19380" windowHeight="8340" firstSheet="1" activeTab="2"/>
  </bookViews>
  <sheets>
    <sheet name="CB_DATA_" sheetId="3" state="veryHidden" r:id="rId1"/>
    <sheet name="Q1" sheetId="1" r:id="rId2"/>
    <sheet name="Q2" sheetId="4" r:id="rId3"/>
  </sheets>
  <definedNames>
    <definedName name="CB_0abe9fe1d8a04f3482eac30574ac4c99" localSheetId="0" hidden="1">#N/A</definedName>
    <definedName name="CB_17e8aae0cf54412b9a33399fee267e39" localSheetId="2" hidden="1">'Q2'!$O$10</definedName>
    <definedName name="CB_4d5c39933288401497cb4a7e12ac67a8" localSheetId="2" hidden="1">'Q2'!$O$7</definedName>
    <definedName name="CB_8684bdc0408d4aae8c03bc93abc30daf" localSheetId="2" hidden="1">'Q2'!$O$8</definedName>
    <definedName name="CB_bb998a14d8124c46bca561ec5c52f7cf" localSheetId="2" hidden="1">'Q2'!$O$9</definedName>
    <definedName name="CB_Block_00000000000000000000000000000000" localSheetId="0" hidden="1">"'7.0.0.0"</definedName>
    <definedName name="CB_Block_00000000000000000000000000000000" localSheetId="1" hidden="1">"'7.0.0.0"</definedName>
    <definedName name="CB_Block_00000000000000000000000000000000" localSheetId="2" hidden="1">"'7.0.0.0"</definedName>
    <definedName name="CB_Block_00000000000000000000000000000001" localSheetId="0" hidden="1">"'635857211347478725"</definedName>
    <definedName name="CB_Block_00000000000000000000000000000001" localSheetId="1" hidden="1">"'635857211346648615"</definedName>
    <definedName name="CB_Block_00000000000000000000000000000001" localSheetId="2" hidden="1">"'635857211347410363"</definedName>
    <definedName name="CB_Block_00000000000000000000000000000003" localSheetId="0" hidden="1">"'11.1.3708.0"</definedName>
    <definedName name="CB_Block_00000000000000000000000000000003" localSheetId="1" hidden="1">"'11.1.3708.0"</definedName>
    <definedName name="CB_Block_00000000000000000000000000000003" localSheetId="2" hidden="1">"'11.1.3708.0"</definedName>
    <definedName name="CB_BlockExt_00000000000000000000000000000003" localSheetId="0" hidden="1">"'11.1.2.3.500"</definedName>
    <definedName name="CB_BlockExt_00000000000000000000000000000003" localSheetId="1" hidden="1">"'11.1.2.3.500"</definedName>
    <definedName name="CB_BlockExt_00000000000000000000000000000003" localSheetId="2" hidden="1">"'11.1.2.3.500"</definedName>
    <definedName name="CB_e05224e4a9c143099473ca1de1343069" localSheetId="1" hidden="1">'Q1'!$K$6</definedName>
    <definedName name="CBWorkbookPriority" localSheetId="0" hidden="1">-595693977</definedName>
    <definedName name="CBx_5bf71bdc805e487fba3fc00e5bdd827d" localSheetId="0" hidden="1">"'CB_DATA_'!$A$1"</definedName>
    <definedName name="CBx_8ef4baa56a6545559acb53f8ec0376a0" localSheetId="0" hidden="1">"'Q1'!$A$1"</definedName>
    <definedName name="CBx_f1ea6af2331c4870b4304c8666336d04" localSheetId="0" hidden="1">"'Q2'!$A$1"</definedName>
    <definedName name="CBx_Sheet_Guid" localSheetId="0" hidden="1">"'5bf71bdc-805e-487f-ba3f-c00e5bdd827d"</definedName>
    <definedName name="CBx_Sheet_Guid" localSheetId="1" hidden="1">"'8ef4baa5-6a65-4555-9acb-53f8ec0376a0"</definedName>
    <definedName name="CBx_Sheet_Guid" localSheetId="2" hidden="1">"'f1ea6af2-331c-4870-b430-4c8666336d04"</definedName>
    <definedName name="CBx_SheetRef" localSheetId="0" hidden="1">CB_DATA_!$A$14</definedName>
    <definedName name="CBx_SheetRef" localSheetId="1" hidden="1">CB_DATA_!$B$14</definedName>
    <definedName name="CBx_SheetRef" localSheetId="2" hidden="1">CB_DATA_!$C$14</definedName>
    <definedName name="CBx_StorageType" localSheetId="0" hidden="1">2</definedName>
    <definedName name="CBx_StorageType" localSheetId="1" hidden="1">2</definedName>
    <definedName name="CBx_StorageType" localSheetId="2"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3" l="1"/>
  <c r="J4" i="4"/>
  <c r="I4" i="4"/>
  <c r="H4" i="4"/>
  <c r="G4" i="4"/>
  <c r="E5" i="4"/>
  <c r="E6" i="4"/>
  <c r="E7" i="4"/>
  <c r="E8" i="4"/>
  <c r="E9" i="4"/>
  <c r="E10" i="4"/>
  <c r="E11" i="4"/>
  <c r="E12" i="4"/>
  <c r="E13" i="4"/>
  <c r="E4" i="4"/>
  <c r="C6" i="4"/>
  <c r="C7" i="4" s="1"/>
  <c r="C8" i="4" s="1"/>
  <c r="C9" i="4" s="1"/>
  <c r="C10" i="4" s="1"/>
  <c r="C11" i="4" s="1"/>
  <c r="C12" i="4" s="1"/>
  <c r="C13" i="4" s="1"/>
  <c r="C5" i="4"/>
  <c r="P2" i="3"/>
  <c r="D5" i="4"/>
  <c r="H5" i="4" l="1"/>
  <c r="B11" i="3"/>
  <c r="A11" i="3"/>
  <c r="E7" i="1"/>
  <c r="E8" i="1"/>
  <c r="E9" i="1"/>
  <c r="E10" i="1"/>
  <c r="E11" i="1"/>
  <c r="E12" i="1"/>
  <c r="E13" i="1"/>
  <c r="E14" i="1"/>
  <c r="E15" i="1"/>
  <c r="E16" i="1"/>
  <c r="E17" i="1"/>
  <c r="E18" i="1"/>
  <c r="E19" i="1"/>
  <c r="E20" i="1"/>
  <c r="E21" i="1"/>
  <c r="E22" i="1"/>
  <c r="E23" i="1"/>
  <c r="E24" i="1"/>
  <c r="E25" i="1"/>
  <c r="E6" i="1"/>
  <c r="D7" i="1"/>
  <c r="D8" i="1" s="1"/>
  <c r="D9" i="1" s="1"/>
  <c r="D10" i="1" s="1"/>
  <c r="D11" i="1" s="1"/>
  <c r="D6" i="4"/>
  <c r="C17" i="1"/>
  <c r="C14" i="1"/>
  <c r="C7" i="1"/>
  <c r="C23" i="1"/>
  <c r="C20" i="1"/>
  <c r="C13" i="1"/>
  <c r="C10" i="1"/>
  <c r="C6" i="1"/>
  <c r="C19" i="1"/>
  <c r="C16" i="1"/>
  <c r="C9" i="1"/>
  <c r="C25" i="1"/>
  <c r="C22" i="1"/>
  <c r="C15" i="1"/>
  <c r="C12" i="1"/>
  <c r="B5" i="4"/>
  <c r="C21" i="1"/>
  <c r="C18" i="1"/>
  <c r="C11" i="1"/>
  <c r="C8" i="1"/>
  <c r="C24" i="1"/>
  <c r="D12" i="1" l="1"/>
  <c r="D13" i="1" s="1"/>
  <c r="D14" i="1" s="1"/>
  <c r="D15" i="1" s="1"/>
  <c r="D16" i="1" s="1"/>
  <c r="D17" i="1" s="1"/>
  <c r="D18" i="1" s="1"/>
  <c r="D19" i="1" s="1"/>
  <c r="D20" i="1" s="1"/>
  <c r="D21" i="1" s="1"/>
  <c r="D22" i="1" s="1"/>
  <c r="D23" i="1" s="1"/>
  <c r="D24" i="1" s="1"/>
  <c r="D25" i="1" s="1"/>
  <c r="F24" i="1"/>
  <c r="F16" i="1"/>
  <c r="F8" i="1"/>
  <c r="F19" i="1"/>
  <c r="F11" i="1"/>
  <c r="F18" i="1"/>
  <c r="F10" i="1"/>
  <c r="F21" i="1"/>
  <c r="F13" i="1"/>
  <c r="F20" i="1"/>
  <c r="F12" i="1"/>
  <c r="F23" i="1"/>
  <c r="F15" i="1"/>
  <c r="F7" i="1"/>
  <c r="F22" i="1"/>
  <c r="F14" i="1"/>
  <c r="F25" i="1"/>
  <c r="F17" i="1"/>
  <c r="F9" i="1"/>
  <c r="F6" i="1"/>
  <c r="H6" i="4"/>
  <c r="G5" i="4"/>
  <c r="I5" i="4" s="1"/>
  <c r="J5" i="4" s="1"/>
  <c r="D7" i="4"/>
  <c r="B6" i="4"/>
  <c r="K6" i="1" l="1"/>
  <c r="H7" i="4"/>
  <c r="G6" i="4"/>
  <c r="I6" i="4" s="1"/>
  <c r="J6" i="4" s="1"/>
  <c r="B7" i="4"/>
  <c r="D8" i="4"/>
  <c r="H8" i="4" l="1"/>
  <c r="G7" i="4"/>
  <c r="I7" i="4" s="1"/>
  <c r="J7" i="4" s="1"/>
  <c r="D9" i="4"/>
  <c r="B8" i="4"/>
  <c r="G8" i="4" l="1"/>
  <c r="I8" i="4" s="1"/>
  <c r="J8" i="4" s="1"/>
  <c r="H9" i="4"/>
  <c r="D10" i="4"/>
  <c r="B9" i="4"/>
  <c r="H10" i="4" l="1"/>
  <c r="G9" i="4"/>
  <c r="I9" i="4" s="1"/>
  <c r="D11" i="4"/>
  <c r="B10" i="4"/>
  <c r="J9" i="4" l="1"/>
  <c r="G10" i="4"/>
  <c r="I10" i="4" s="1"/>
  <c r="J10" i="4" s="1"/>
  <c r="H11" i="4"/>
  <c r="D12" i="4"/>
  <c r="B11" i="4"/>
  <c r="N7" i="4" l="1"/>
  <c r="M14" i="4"/>
  <c r="H12" i="4"/>
  <c r="G11" i="4"/>
  <c r="I11" i="4" s="1"/>
  <c r="J11" i="4" s="1"/>
  <c r="B12" i="4"/>
  <c r="D13" i="4"/>
  <c r="O10" i="4" l="1"/>
  <c r="G12" i="4"/>
  <c r="I12" i="4" s="1"/>
  <c r="J12" i="4" s="1"/>
  <c r="H13" i="4"/>
  <c r="B13" i="4"/>
  <c r="G13" i="4" l="1"/>
  <c r="I13" i="4" s="1"/>
  <c r="J13" i="4" s="1"/>
  <c r="O4" i="4" l="1"/>
  <c r="N14" i="4"/>
  <c r="O9" i="4" s="1"/>
  <c r="O7" i="4" l="1"/>
  <c r="O8" i="4"/>
</calcChain>
</file>

<file path=xl/sharedStrings.xml><?xml version="1.0" encoding="utf-8"?>
<sst xmlns="http://schemas.openxmlformats.org/spreadsheetml/2006/main" count="59" uniqueCount="47">
  <si>
    <t>Year</t>
  </si>
  <si>
    <t>Mean Profit</t>
  </si>
  <si>
    <t>Actual Profit</t>
  </si>
  <si>
    <t>Retention Rate</t>
  </si>
  <si>
    <t>Discount Rate</t>
  </si>
  <si>
    <t>NPV</t>
  </si>
  <si>
    <t>Retained</t>
  </si>
  <si>
    <t>Discount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</si>
  <si>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</si>
  <si>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</si>
  <si>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</si>
  <si>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</si>
  <si>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</si>
  <si>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</si>
  <si>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</si>
  <si>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</si>
  <si>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</si>
  <si>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</si>
  <si>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</si>
  <si>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</si>
  <si>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5bf71bdc-805e-487f-ba3f-c00e5bdd827d</t>
  </si>
  <si>
    <t>CB_Block_0</t>
  </si>
  <si>
    <t>㜸〱敤㕣㕢㙣ㅣ搵ㄹ摥ㄹ敦慣㜷搶㜶㙣攲㐰〸㔷㜳扦㌸㕡攲㠴ㄴ㈸㑤㠳㉦戹ㄸ㜲㜱㘲㈷ㄴ㔱扡㡣㜷捦搸㤳散捣㥡㤹㔹㈷愶戴〴㑡愱昴愲ち晡搰㐲㘹㡢㔰㠵摡㤷㑡昴〱㐱㑢ㅦ㉡㔵㙤㐵愱慡㔴㔴愹て㤵㈸慡摡〷慡㉡㔲㕦㜸㐰愲摦㜷㘶㘶㜷㜶搷㍢㌶ぢ戴愶昲㈴晢攷捣戹㥦昳㕦捦晦㥦㐹㑡㐹愵㔲敦攱攱扦㝣搲㑣㕣㌴扤攴昹挲捥㡦㔷捡㘵㔱昴慤㡡攳攵㐷㕤搷㔸㍡㘰㜹㝥ㄷ㉡㘴ちㄶ捡㍤慤攰㔹昷㡢㙣㘱㔱戸ㅥ㉡㘹愹㔴㌶慢慢㈸㘷㈷晣つ㐴㉦㍡㕢昵愶〱㘶挶挷づ捦㥥㐰慦搳㝥挵ㄵ㕢㠷㡥〷㙤㜷㡤㡣攴㐷昲㍢㙥摡㜶㜳㝥摢搶愱昱㙡搹慦扡㘲㤷㈳慡扥㙢㤴户づ㑤㔵㘷换㔶昱づ戱㌴㔳㌹㈹㥣㕤㘲㜶摢㡥㔹攳挶㥢㐷㙥摣戹搳扣攵㤶㥢㝢㌱㜴敡搰昸搸㤴㉢㑣敦㐳敡㔳攳㤴㙦㥣㄰㐵㡢㙢ㄳ挲戵㥣戹晣昸ㄸ晥挶收㡦户㥢昲搳昳㐲昸ㅣ㕡戸挲㈹ち㑦㐷挳ㅥ㝢搴昳慡昶〲㌷㑦户昷㘲愹㐵挳昳㌵㝢㕣㤴换扡ㅤ昵㥡戵て㘳敦捡挶㔲慦㍤㉤ㅣ捦昲慤㐵换㕦捡搸㌳攸愸搴㘷ㅦ昳挴㔱挳㤹ㄳ㠷っ㕢㘸昶扥慡㔵㑡〷㑦慡敢㥡愸㡢昸挴攴昲昳愳㥥㍤㍥㙦戸㜲㐶ㅥ㌷㈶愱敥㕥户搸㔸昷㡡昶晤㜲敡㜲〴昶㜹㔵晢㝡㈸㌹㙥戸戵㥡挳敤㙢㠶㡢㙦㥣挱つ敤敢挷昶愸戱捤㜵敤摢挸慤㙣慣慤昴㠴昴㉤㜷ㄴ㡢搱㌳〴摤〴㔹〲㈲㔰捦ㄱ昴㄰昴〲㈸改㝦㠳㑢攲つ㔹愴ㄶっ戵㌰慢ㄶ㡡㙡愱愴ㄶ㠴㕡㌰搵挲㥣㕡㤸㔷ぢ㤶㕡㌸愱ㄶ㑥愲㑥昴㘴扢扢搵昰戹敥㡦扦㝥戸敦㜷慦㑥扥㜰攲戲敢摦㍥戵攷㔸敦〶㔴㍡ㄲ㑥㙡挲㌵㑥㠱搴敡㔴扣㍤扦㡤㝦㔶收ち㌰㠵戹搳扣挹ㅣㄹ㈹敤摣㘶散㌰㌴㉥㉢〱昹つ㠴㌲㠰扡扤收㥤㤶㔳慡㥣㤲戸扢㘸捣昰㐴㝤攳㠶挳戲戱㑡搵㈹㜹ㄷ㉥㕦㌸敤ㅢ扥戸愰戹慣摥㐹㑢戳㘹戰㤵昰攴㜸㤷㌴㌷㍢㙥㤴慢㘲昴戴ㄵㄴ㕦摣㔴㙣㑦戹㤵搹昶愵㝢㕤㜱㕦慤戴㘵㐶愳㄰㙡㡢戲敦㤶㔵〶㐵挱扣㠶挶攷㉢㥥㜰攴昴㠶敤㈹慢㜸㔲戸搳㠲㈲㔱㤴攴㔲捦㘵㔱挸昵挳㠷ㅤ㉣ㄴ摣㕡扡㍣㥥㙢敥㌹敤㠳㤹㐵〹昳㕤㄰慥扦㌴㘳捣㤶挵㜹つ㔵㠲㌱㔱戰愵㈱㝢㙦愵㔸昵挶㉢㡥敦㔶捡㡤㈵愳愵㐵〳㤲愶㜴戰㔲ㄲ改㜴㑡ち〵〸摣慥㉥㐵㐹㕤摦㥥ㄷ㈴㈲㘲㈸㈶㈳㥦摦㐸㜶昹愳㔸ㅤ㔶㔱ㄶ愴㐹昵捡ㄵ㍡攳㝣愵㡣㐹攰挰搸㥡愸㍦㌸攸戵㉢㜴㕢挳摣㐷㕢㔹㔵〷挳搵敦㔹ㄴ㡥扦摦㜰㑡㘵攱㈶㙡㍦㠵㌳搲晢〱戴戳㄰〸㙤㜷㡦慡㑥㌹慤㉣㘹愷慣㤲㍦㥦㤹ㄷ搶摣扣㡦㍣㘸挸㙣㤶㕢摢昲攸攷㈰㑢摦㐸㌰〸㤰换愵㌲㥢㔸㈹㤳挳㤳搲㈸㥤ㄲ㜸戹㐱㤰戳㕤〳㉦昷㥡㝢慤戲㉦〲愱摣㙦〲㈳㠱㔶㤳攸敢㈳㠹扡㐶㌱㔰ㄸ㥢捣㜱㔰愹㘱㌹晥㔲㥤㙦㕢戸㈴㈰愲㜵㔹戰收㘴〱㐵㐱愳㍣㐸攰㌵㄰㑤㤳㌴㐸慥ㅣ㈳㈲戲㐱㠲㘶㐷捦㡤㐴挶晡〹㌲〲昵攳㐴挸摡摢摡换〸ㄲ㝢㉢㤱戲㔱㕢㝥㕣㤷㘶换搹昲㠱㌴㍢ㄷㅢ愷㥦㐷戰㤹攰㝣㠲㉤〰捡摦㈱攱㈸攵㤰㙥㝣昴ぢ昱慥㕦㐴㜰㌱〰攴㤳㑥㤹ㄳ㡡㉡摡㔰慢戱㈳㔹慦て㜶戲㌴㡡〳㔱㐴换戸㘶㘷昶搹ㄲ搱愱搵戹㌶㜴㙤㕡敡搸慢摢搳㘶㝣㌹愴挸㠴慡昱戵慥㔰㌵扥ㄱ慣摡愱摥扡ㄴ㑤昵㈱㠲换〰〲挵㐲㘳㜷㜵搶㍣捤挹㡦㠵㐹ㄴㄸ㐲ㅤ㉡昷㤰㠸㘹晥㈷〸戸㤶愳换扡晤㑣㔳㜰搸晣搸摢捦㕢摢昳㜶㠸昴㈶㥤戹慥㜳攸㉢㝡㥦ㄶ昴攵㘰㉦攵㉦㙤昵换㤵㈸搶慦㈲戸ㅡ愰㐹扦昰攴晤㝥扤〴搲㈴戶㘳㤸摢㐸㡦㡢戴㜰㘷㤶ㄶ㠴搴㍥扤收㡣攱捥〹ㅦ摥㡢挹〹搸挱ㄵ搷ㄵ㘵ㅣ㘸㑢㌲㠳㘷㤷捤㡤㤹摥㕥户㘲㌳㝦摤㍥昶㍥ㄶ㡡㈱㥤㔶扢㔲㑤昶㜱㠲㥤ㄹ昳㌷挵㈸㠷晡㜷㐷㝢㈱ㄱ㙢搴㐸㕥㙣㤷㝣戶㕣㤷㈴ㅤ㐸㤲㙢戱慤晡㜵〰㤰ㄲ捡㥦摡㑡㤴㘱㔶摢㉡慢㌵㕡慢昴敥㈵㥣㑣㥡晣㠷㉤㜲愴㈷㜰搶㡥挱㜷攰昵搹搳㤶㕤ㄳㄶ㍤昶㤴㜰㡢昰㉢㔸㘵㤱ぢ㕣戲ㄴ㌵敢戲攲㘳㈲㉢扡扡㕡捥搲〹扥㌵㐹㈷㑤㔲㈲㤱摢ㄳぢㄳ捥攱㜵愲愲ぢ㤲㐲㈵挱㉤㔴㤳㐰愴㍣搶㕤ㄷ㌱ㅤ㠸㤸㍣㌶㑥扦㠱㘰ㅢ挱〸㠰昶㝢㐸㥡搵㙥㍣㐳㘱摤㡢㜴㘷ㄷち愹㉣搱㈰摤㠳慦户ㄵ㔶㌷㜲㤸㥤〴㥦〰㘸㌲㝦攸㝣㑣㈰㐴㠹昲ㄸ㈱搲㕡搲捤攳㤶㌸㐵ㅡ搸㘰㈲愸㌴㕥昵晣㡡捤愸㔲㥦㌹㔱㌹㔴昱㈷㉣㙦〱㔱愸㐱㌳㑣摣㌹㉦ㅣ㔰㤷ぢ摢愷㈹慦戲戰㈰㑡扡㌹㕤愹㐲戴㑤㑥慣㠵㐳㌹搶〷㕢㔲㥥换㔵〵㑦㘷㘷㘳㜴愱挸ㄳ㌱㝣慤昴挴慥捡昳捤㐳㕦㝦㝤㐷㘷㉣扦㉣㝡捣㠰改㤸捥㥡搸㐵㐴つ㑡摤收捣扣㉢挴㐴㥦戹捦戵㑡㘵换ㄱ㐴〶㙣㑣〶敡づ㠸㌹㐴〸愶㉡㡣晦㔵㥣㍥㜳挶㌵ㅣ㙦挱㘰㌰㜱㘹㘳挳㥢っ㠹㘸收㤸攵㜸ㄸ㐶㘲㤱改㝥㜳㝡扥㜲ち搱摡慡敤散㌳ㄶ扣㌵㠱ㄵㄲ㝤昰㐸搴㈸慡愲慡㑡㔶捤㜶㡡ㅦㅥ挸㔳愹敤昸愵〹㈴慥㔲ㅡ晤攵〹摡㥢㜶㝤ㄸ㥦愱㥤捥㌹昵㈲㜲㔴换散㑡㤴挲攴㔴晤㘶戶戹〵攰昶㝤挷㈶敢㔱戹てㄴ慦搶攸攱㑦㤰昱㤲㉣㙡㐱㄰晡攷㌶〴愴挲㍣㔲づ㌸㄰ㄸ攷㕢㌳昹攵㑣㔹㠷搴户愱㥥摣㡢㈸㔲慦㜹挰㤸ㄵ㘵挴愲㙤挳摦㄰扣搰㡣戵㡤戲ㄷ㤶㡤㔷㙣摢㈰㘹㤱㉣愷㡢〶㈹㜸戴敡㔷づ㕡㡥㙥〲㐸晡ぢ戳㡣搳挸㌲㑥换慣㕥昳㈸挳㠲㌲捤扥㉡㜳㠶㙢昹昳戶㔵捣昲㠵愱扢㌵㐱㤳㘰㜲㑡摥攸㠹㘴挶㔰㤳㌵㝦っ㈶㥢㤷〷扡昳㤰愳摣㍡愲ㅦ㤴慢㉡ㄹ晣㔱㍡㜴㉣㐱挰㐸㉦愹㝥㉢㝡搳攴捤〸㠸ㅣ昹㥣㡤敥㕦㥣㝤㄰㌹㠱㕦㡥㔸㑦㈰ㄱ㜸〴㘳㐲㥥敥敤㡣㜹捣戱㝣㘰㡦ㄸ摢㙢昹ㄳㅥ㔰づ㠰愴㍣摥㕥㈰戱ㅡ㙢㌴㕣搳ち㤷戶ㄶ㌵愸㠹㑢㕡换攳㝡攳捡㘵㡡〳㡤ㄲ㔳㈴㉢㔵㤲㥡㘵㤹㌹慥㈵㔵愳㐸挵ㅤ㘹ㅢ㈵挹㙤㕡摦㜷㑡㤱て愰㤸㈴捤愴昴㕤㤲㔰㄰攴㈵㜵㐰㐷搱㕦㥦㑣ㅥ戱㘸つ㙤㠰ㅣ昵㔴㤰搷ㄷ㠶〳㈷㜱攵愴㈴㜲攱ㅢ昸㝢㐳㤸㍣㕣昵ㅢ㑡㡣搳㠳㘱挹㘸戹㝣搸㠱㤵㔰㌴摣搲ㅡ㘱㘹慣㉤搰㌰㤲㍢㍢搵晥挱昶挶ㄸ㌱㘴㐳㠶㐴ㄲ晣挰㘰㐳㌰㔷㉣㥡㑡敢慣㡦㕢㕤换捥昲敤愰㌰ㅣ㠹㠱㘹扦㌴㈱ㄶ愵ㄹ㔶户攴〷㘵㠳摡㘹㔱捡㔱摤ㅣ㥤昵愰搲㝤捡昱㌰㈵ㄹ㕣㌷㡦搲㉤㠵ぢっ㄰扢㘱㙡慡攸㈳慣㕢敢㠰㈷㠳戵㠳ㅤ散㐸㄰㌶愱㜵㐶〹㥡㐹㈰摣挶㐵㤰㜷㍡挴㈸〴愹㈹㥦㝦敤㔶㥥㝥㡡捦㡦㜷愷愲㐴挸㐴っ㜵㈵㔸て㐰㙥㍣㉡㐹㉥ㅡ㡣㠲攵㠱㘴㤳㐲慢㌷捡愳㠹搱㐷㤳捦昵㜱㠳㠷㜱慣㝥戲㑤ㄹ㜷摣㝣ぢ摡戴扣戴挱㥣㜴㡡攵㙡㐹㐸㔵ㅣ挹㙡愹㤱搷〴扥攴昵扦㠰㥢ㄲ昶㈵摣㤴㐹ㅣ愵戸㘴㈲愹㜳扢㕢晦㌴㥡㑢㈱㠷㍥〲搹挶攰㘳㠲㕢㑥〶挳㕡敥㈸搰㍥摣㔸扦扣㈰㉦捥㐱愴戵㘴㔱㤶ㅤ挰㕤扣㕡〴㔹㜲㕢慣摡㠱捡㠱ち㙤昶㔸搶㝥㉢挸㕡ㄳ㌸挲㍡〳㠱㤷挹挰ㄸ改㤰㍢搸㐹敡㙣ㄸ搹㍤晢愰㝣㑤㥤摤ㅤㅡㅦち攳扢㍣〵愵戰慢㘰㈴ㅡ摣㙡摤敡㔶ㄸ昹愵攵慤摦〶愰㌰〴㑣㠳ㄶ㌵〳〳㘷っ改㤵つㅣ〶㈳ㄳ愲愳昱㐰㉡㘳㤴㠳㜰搸〳㘹攰㈶ㅥ愴㘷㉡㔰㐲晥㈶㜹㈹㉣扡㤷㌸㙣攳〸㔴㜱捦㙢捡㥣㌲㝣㕣㝤㜱戶㌴㘵㡦㤶㑡㌴㜷攱㥦㕢ㄳ㔸挵戵㡤挰ㅣ摤搴㜴㈱㑢慥㠹昶摤ㄵ㑤〵攱㐵挱敤ㄳ昹晤㠶㕦㥣㥦昶㤷㠲㑢㕢㥤㤲㠴昶ぢ昸㈳㤶ㅤ㥤㌶㜳摡攱㈵搴㐵敥㝤敥愴㔳㌹攵挸㜹㘹ㅥ㙦晣搱㡡搵扢扢㌹挹㕣敡㍤晣㤱㡦㥡搲㕥㐱㡦慢㤹㌶㍢愸㍢㐸搸㡦㝣〲㘹㌰㠴㜴〲㥤挰㜶慦摤ㄸ㈰㥤㙣㙡愲ㄳ㈹〸搶〹挵㤹晢搰〸㐵昹㌹搰㑡㘲〹㡥攴搸昳攷挱晡捡捦㤰㐳㠴攳㍤ㄴ㈳摡㘵㐸㈵愰㑥ち昲昰㝡〷㉦㠳晣晦㘰㈹攲收㘵搹改扦挰捣捡换捤㈸扡㠴㈸㝡愹ㄵ㐵っ挴扥慦㤰㌷㘷扦㝥搴晣挸慦昵晥て㡦㥡户〳挳㝣愴㌵㠶愰ㅡ㠳昱㌵㘳愰慢挵ㄸ戸ち挵搲ㄸ戸㠳㙤ㄸ慦て㡣㠱搰摢㜱㄰ㄹ㉢ㅢ〳㡣攲㈵㤸㝣戱愰㙡捣㠱挱戳搶㜹㌶㍤㘱晢㜱扤㔶㜸㠸摣㐳㍤㜹攳昰㍤㙤㙥捤㥥㌲㕣挳摥㈲昳昷戹〲㙡换㥤挱㝤㙤搹㠴㉤㉥㔸戶㐴㌶㕡挶㉢ㄱ昹搳搷㍤㈷慢扢愵づ㑣〵㑦攰愸㔷戲㑡收〳昸㐴ㄴ㥥㄰㔲㥦摦昴㤳㝤㝦扤晦㤱摤扣㤷ㄶ搲慡挶㐰㜰㈷挱㜹㕡づ〸摦挶慥㠴㥣换捦㙦づ攲㐳㈴㙢愱㉣挶っ㔷摡㍢㥥㙥㐷挹㠰昰㘲㠴ㄹ㄰摦㕡㌰㈶㜱挳㈱㌰㈶昳㑤㡥㑤昹昹㤲㜴〶收㘳ㄳ㤷摥扢㈸㐰愸戴㔵㔹ㅤ摡㤵摡㑦愱㜴摥攷㐴ㅡ敤㐱㥥㉦昹㈸捡ぢ捤㕡㙤㈷戵㥡㌴ㄳ㤵㘱搴㠸愴ㄴ㈲つ愴㤰昸㤱㠵愱㝦㈹愵愶㤰搰昲〰〹㌱戴收㘰㉥㑦晥敢㐲㐰搴慥昷㜵昸愹ち㜶ㄱ㔸㡣扣敥㥤㥥㕤㘹㜵㐶慡㠹㐱㔹㜹晡㌸㠲㠴㍣愶㌰㠳㔱㕡㤹㝢ㄴ㠹攸搱㐶㤰㕡戵攳㠹㠳昴搹㐱㠸㉤㘰㙣捤愶㔷㉤㘷敦㜱慡戸攳〱㍤㤳㤱ち挳搹挸㙣ㅣ㍤㘵㌴㉥愸㥡ぢ戲〸晢㠳㘴慤㔱㑦㔸〴㥤攵㙣挱昹ㄳ㘱㍥㝥て挴昲攱㝡搷攷㌶㤷㔰挷㌹摤㔸㈰㝦戰扦㉥㐹㘰㙣㡣㑡㡥㠱㠴㕤㔵慤㙣㜰〹㝣ㅡ㑤愴㍤慦攸昵㈴挷㔲ㄴ㐶愳㈳捥敡㔲㕢昴㍦攳搴㤲戳㘶㔸㥢〱敢〶晤㝦ㅣㄹ㉢敡㝦㠵㔱㌶㠹戲㍢挳〴㕦㌴㐶㑡㔶っ捥㜰㐷攰挳㐶㤸㐶ㅥ㠱㜵㤹㘴㜰㍢㐸㑤攳ㄳ搵愰㔸㑡㜰㜸戸搲捤㤷㈰㙡㙤㘹摢昶戴ㄵ㠰㡣〲㘹㍦㠲〸㙡摢㥥㤳㙥㍤挷㘶敥㐲昶愶㠳㔶搱慤㜸ㄵ搳ㅦ㥡㐶㜸㜷㠸㕦㤸㤹戰㜹㐶㤵攷㥢㠵摡ㄵ搸㠹摥扢搱收搰㘱〸散㐳挲晦戰愲㡥㡣㈱慣㉥㘶挱慦㡤〶㘲㠱㈴㙡〷敦ㅣ昳㐸搵㈸攳〳搵挳昰㙡晡捣㕡ㄳ捡㉥昰㉤㌷摦挵攰搶攱㌶搶ㅤ昰晣㠸㜲ㅥ㘱㌰戹㠴扢敦攱扥㌶敦㐱㘳摤㜰㙤ㅥ㙢㜶收㕤换㘹㍦〴㑥㔷㌷㑡㈳挹㜰㑣㝥㜷㥣搳敦㈱㐴㥣㠷摥搱搵扢㘲搹摢㈰攸㍣晣㙣㥢㉥慦攱㌲ㅣ㘵慢㠸㜳㝦づ㑤㤵摢〸昰搳ぢ㘱㠲㉦ち晤㜹户㌲昱㉣㤶㐵〶㐰㍡㤵㌱〰摡㔳昵昷㤷愳㙡㠵㐷ぢ㔲㘱㑥昹ㅥ捡戹㑢挱㙡㑢捣挳㔱㐳ㅥ㈱㤰搶〵㐰昴㈸㍣㐲挸昱㥦㐶㠳摡昸㜳挸㙤㍦晥㜷㤶ㅤ㥦捡㕦慥㉦摥晦㐰愴㍣昴ㄳ㈸搶㑦ㄲ㤴〹㙣㠰㠱㐸㠷昴㔳㉣㔲搶㘴㠲㈰挲换扢㤱挶昳㠷昰摦㌷㜷扦晥ㅡ㥦㝦敥㔶愴㈰㐴㔱攳㉡㈸〸攵㉡㥥㠸慦㘲〱戹敤㔷昱捤攵㔶㌱㐰ㄹ挹㤹攸㉥㐰㕦㤷㐲㕡㤱慢昲㤰攰㠶昲愷㐸㠴㈲搱㌰㡢〱㈲㔶戶慤㈲㠱戶摣㜹搹㜶ㄱ㠹愸敤㐰戴㍤ㅡ㜷㈴攱㕢ㅥ㘹㈸昱敥㈳摤㌷㤹挰晦㥡〹搴㘳搶づㅤ慦㙢㐲㐸㘰㙤晣㌸戶慤㙣捦㜴ㄸ搴㔷ㅥ㡦㌰戴㝦㝦昴愱㤴ㅡ㠶㤹㐰㈱㠱㘹㑡㡡攲㐶㉡㕦㠹㉡扦昰㘲摤㑢㡡〲㍣㈰愳愰㌲㈹㑦㔶㝥㉣慡扣ㅤㅦ㘱挹㍡㈹㕥ㅡ攰昳㘶㔴㤹ㄴ㉡㉢㍦ㅡ㔵㝥㝢晢㤶㕡攵㠸㈰㠳㥥㌵㔲㑢㠲搱㉢㡦〱戱て戲㜹扡搶㑣㉡搲ㅥ㌳挸愶〸㤵搱攲戲㔴愵扤戸晦攱攲㤳攸〳戸捥㠴㕢ㅦ㤰戶挱晦㡣㌰㠹㙢㑥ㄳ㠶㙦攰㡢攷㐵挴㤷㕤㕤扥戱㜱挶㍣散㈲愳摢㥣昴㜰戸㉡慤㈹ㄲ㠱㕤㤰づ昶㜷〵㍦㝣㠲つ㔹摦㡦㈸㉥愶昲摡㐸㘷㕡㐴挶㔲搲捡㈳ㄱ㘶㔳㘷敡㌴愳㝦〱挸㠱扣〴㘴㐲晦㈲㘰㄰㝢搹挴㡣〱ち〲挹攵㘷㤰搰ㅦ㈲㜸ㄸ㈰愷㤰敢㐹〷㤹㉦〱昴㐷晦㉦挵搰愲㜴㥣愸捡〳搱㘰㜱㌲搲扦捣〶㡦〲㜴挱㘳慢㠴㐴㤸搳ㅦ㐳㑥㝣㔰㑡㄰㌹攸攳㉣昸㉡挱搷〰㜲ㅡ㈷扢敡㕤攳㥡㍡㔴㘱㕦㐷㔳㠵㕢㈱〵摡㌷挲〴㕦戴㌳〰户戶㌷㥡㜹㈶㡥扥攳㐷㜴戳攱㠳晤㍤昸〰㝦㠹㡢敥挲晦㍦愲㐹ぢ㍦慤㝥戲戳扥挸〴ㅡ攷挳㥦㡢捤晥〰晤㜰㕤㜵㘳㤳㍤㝥ち扦慣㥡㔱ㅥ挲扦㘷昰㔳敥挳〸ㅣ㠵㉡㌷ぢ㝦ぢ㘹㐰ㄶ㉣㠴〵搴㕤晡ㄳ〰ち㜱㑣㍣改㑦昲㡤愸㘵晦晡户挲〴㕦ㄴ攲昵っㄳ攵戰㜹㌴㈰㜱㉤ぢ㑥㌶つ㐸晣换㠲ㄳ昱〱扦㡤㕣㐵㈲ぢ㠹㐶昵㐴愴愵㤹晢ㄴ㐰㕦㔷㍦攷㐶㜵愷㥥㔶㡡昷㤶敥扤昷㥤晥昴搰〵改捦摣搶晢搴㥢慦扥昵攴ㅢ㥦摤昵㡦㜷㥦㜹收㡤扦㍤昹摡扢慦捣敥晡捤㜳捦晤敡昶ㅦ扣昶搶㐶昳㔹昵挵㜷づ㍣晢挰挸挹〷敥㌳㡦㕤扦敦㠱扢㑥ㅣㄹ㤹㍡㘷戸慢慢扢晢㥡挱摦㥥㝦敤挰㤹晢㕥㔲㝥昹攷捤㡥㈲㤷换〱〵㐰昴っ㜰搹㜲ㅡ摦㐵〲搳攰㡣㍦搲㘹㜰戹㘷昰㔳㑡攱㐶㡤攱㈵ぢ攷〶㈷㈰ぢ㡡㡤〵㍤晦〱㝤戸戲搳</t>
  </si>
  <si>
    <t>Decisioneering:7.0.0.0</t>
  </si>
  <si>
    <t>8ef4baa5-6a65-4555-9acb-53f8ec0376a0</t>
  </si>
  <si>
    <t>CB_Block_7.0.0.0:1</t>
  </si>
  <si>
    <t>Simulated Value</t>
  </si>
  <si>
    <t>㜸〱捤㔸捤㙦ㅢ㐵ㄴ昷慥扤敢㕤摢㘹㐳扦摢戴搴㐰㠱㔶〹㙥搲㈴㙡㕡愸摡搸捥ㄷ愴㐹㕡扢改愱㠲搵摡㍢ㅢ㙦戳ㅦ㘶㘶㥤挴㐵〸㔴㜱㐳攲㕥㠴搴㕥戸〱㝦㐰て〸挱ㄱ戵㐸㜰攱搰ㅥ捡〵㠱㝡㐴挰〵挱㝢戳㜶戲㜶㕣㥡㠶㈰㜵摡㡣㘷收捤㝢㌳昳收扤摦㝢戳ㄱ㈱ㄲ㠹晣つ〵㝦戱挴戰㜱戰㔰㘷㍥㜱㌲㌹捦戶㐹搹户㍣㤷㘵㐶㈹搵敢搳ㄶ昳愳㌰㐱搶㉣愰㌳㐹㘳搶㌵愲㘸㑢㠴㌲㤸㈴㐵㈲㡡愲㡡㐰㐷㈱昸搷摤散愸挸㤵㡡㐱㔵捣㘵㘷㑢㔷㐱㙡挱昷㈸改㑢捦〷扣㘷〶〶㌲〳㤹挱㤳晤㈳㤹晥扥㜴慥㘶晢㌵㑡捥戸愴收㔳摤敥㑢捦搵㑡戶㔵㝥㠳搴㡢摥㈲㜱捦㤰㔲晦㘰㐹ㅦㅡㄹㄸㅡㅥ㌶㑦㥤ㅡ㐹挱搲㤱戹㕣㜶㤲搸㔵㤰户㔵㔲㘵㤰㍡㤳换捥㔱㘲㙥㤵㑣〹ㄵ㌱㤰㈷㘵ぢ㌵㐶〸戵摣㠵㑣㉥ぢ晦㐳㕡㠱摥挹捣㙣愱㐰㕣㘶昹搶㤲攵搷昱㝣慡㌳㕢㉥捤敢㜶㡤挸づ摦㤲攲捣敢㜴㐶㜷㐸㤷㜳㠹㤱㡢扡扢㐰戰㈷㌹ㄳ㌵换㠸挱㑤㐶㡦㜵㕡愸愱愴捣㙣㉥㥢慢攸搴攷㈲㜱㠱攳㥤㘶昳㤵㌲愱慤㜰ㅥ㍥㡡敡ㄱ㤲つ㕢攱㙢攲㉥攳㔸㈹㔰挹㉡㔴㍢㐳㥣㘹捥㥡ㅥ㄰㘲扦㠳挵㠵ㄹ㤳㌰㔳搴㜴㔱㉢㠹㕡㔹搴っ㔱㈳愲㘶㡡摡㠲愸㔵㐴捤ㄲ戵慢愲戶〸㜳㥡㐵㠹挷挵㐶㜹㜰昳换挴慤ㅦ㠷㘶慦晦晡㡤攴㝦㌶㝤㈳㠵戲㘶攰㙣㤹ㄹ攲㙦㤱㈱㐸㜸愶㡤敢㌲〵戳㈵㈷戸㡡㍣㘱㘵ㄵ敦㘹捡㌵挸㡡っ㉤戸扦㤴㤳昳㕣㥦慣昸㜹摤搷攳捥㥣㑥㠹敢慢㌰愹㤷㜳〵㉤攴散攲㘳㑤敥㐴愳〷ㄲ扡㜹㌳㈴㈵挹〷〲㐹〲戸㕥㌴ㄶ搴㡡摣挹㤹㈷㜵㔶昱昵㤲㑤㡥戴㕤㌹敡つ慣散㤲㙦搹㉣〳㈲㈷愸㔷慢愲㐶户㑡づ㌷㘴㌴っ戹ぢ㉡づ㍤昸ぢぢ㥣㔳户挱㑦㐲㐵愲㡡㐴㠴㈵昸㠱搲愴愵㜶㐰〷戶㤸昷ㅣ摤㜲户攸㜲㔳㍢㐱攸㠵㠶ㄵ攷愹扥っㅥ戹㈶晡㐴愶ㅦ晦㍤ㅥ㤲〰㤱捣㘱昳愴㌹㌰㘰っ昷敢㠳扡㠴㉥昰愴ㅥ戵ぢ㜸㔲捥㘵换㌵扣㘵敥㘲㍢ㅣ昰ㅦ敥㌶挵㝡㤵昰愱㤴㔹搴改〲〱户愵㔳昹㕤㘶捥愳㤴搸扡㑦っ㍥㠰〸扤户㜵㤰㡤㔳捦挱昱㠳㔹㥤㤱㌵昷敤㌵㠳㠵戲㕥捤㌵㔸㑦㘷㘲挱〷搱〷摡㘹㙢㐲搶戱ㄵ〰搲〸攳㍢㝤戶㥤㡤ㅢ晦攸㡡ㄵ㤰て戵㤱〱搴扣搲愳愹攳㤴扣扤㑡㕤户愳㔱〸㔳㑢〴改敢㑥ㄹ㤰㠲㝤〱〴㜹㡣戸㝣㝢扤捥㥣㔵㕥㈴戴㐰㌰挸ㄱ㠳ㅦ㜵㌷㤲〸昸㘳㤹戰摥㔹㔴㍤愰慡昱㝣㜸搴ㅣ㕢昱〹㜸戳〱晢㠵㘸攳搷㡢攸㐹㝢㕡愶〴㙢〲㘱㝦换昰戸㔷慥㌱昴㕡敡搹慤㤴㔱㘳㐹㠷㌵㡤昳㥥㐱㘲㌱㌱ㅡ㠹㐵㘲㔸㈰㡣㐶愳攰捡晤㙤㡥捡㐳〶捡㘶㘱㙣づ㔹づ㠲昳攰㠶㤸㕡捤ぢ昹㍡㐱挶㙡晣ㄷ昶戵晡㑡收㈲㘸て戴㘴ㄳ㜴㈴戱ㅤ㔱㐲ㅢ㕤戳ㅡ㕣愴㈳㥥〶㈷ち改っ敤ㄶ㘷ㅦ㝤昴㔱戸搸㔵换昸㝦㈷㡢攲捥挶改挷㤶〰戳㈷㜵搷戰〹晤㜷㝤攱㡥㔴昴㙣㜵㌷㔶㝢愰㑡㐴愴㕦〰摤ㅥ愹㐹㑣㤴㠴ㄵ愱㉥㉤㕢㠶㕦㤱㉢挴㕡愸昸㌰〶昹㤵愲愰㥡㑦〳挴㝦〲扦㕦挳敦〳捣戴搴㝤㔸敤㠷㉡㤱㐸〴昸㈹㈷搴ㅥ摥㡦挴㄰㔹㍢㙤㜲㌵づ㘰㠰㑢㑣㝢扡㌱慥㤷㈱㉦㡢㌷戲㌲㈵攷㌹㔵㠸㑥戴ㅢ㘷收挰㌶挱收㤷㉣㠳㔰〵〷ち㤰晤挵㈰㈹㘳㌲昷㙣〶㘱㈷ㅡ㤱愴愴搲㘹慤愹愶慣㈳つつ㠶戳换愹㜵昲ㅦ㕥ㄸ㌹㡢搹㘳㈲㠱ㄹ㤳㝡㄰慢㐳㔰㐹愸挹㈷昶㠶敤挰戴挷㈹㔴扣攵㐹㔰㈵㘱㐱搲挳㜲搴昲昷慥ㅦ㠶㌰慡㍢晢昹昸〴㈵〰㠰戴〸㌸挰捦㠸ㅣ〷㍡㔲㌸搳〱㙥㡣㈱㌷散㌵攷㉤戲㡣攰㝤㜸㍤〹戲戶㕣㡤昹ㅥ㡦晡捦慥愷攷扤ㄹ捦捦㕢慣㙡敢昵㈳ㅤ挸〱攵㜲㠵戸㠰㕤ㄴ㈰散㜱㤳扣㙡㤵ㄸㅤ昶㔸昰㙡戴㑣愶昲㑦〳晡挱㑤〵㐵攰挰㈷㈸㠲㉣ち㔰㌶攷㜸〲扡㐴攴㥤㕤㕦㑣㍣戸昶挱㔹ㄹ攰㔴〰〷〱ㄷ㤱搰ㄹ㌷〳㤰㤸㥦㜴戵㠴攵摤㤸㝥㥦㠷㈷㡢㔵戵㐹㔶愷㘰搸ㅥ㘵慡搳㙣〶㠶ㄷ㑡㠴〳㙦㜹ㅡ㤴つ㔱㈶㠸㉦㤹㐷攳㙢㘸攳摣〶搱㤸ㄱ搳㠴㕤㙤㠱㠰㥦ㅢ搱㘹㤳㜷㈵晤〴㤸昸㠴ㅢ㐱散㡢㉦㘱㔲慤㘹㤰愴㐲て㡢㈰㍤〰㔱ㅤ昷㠷搰ㅡ㜳昱㤹挴戹ㄲ㡢慥户散昲㥤㑢っ㜳ㅤづ愶昱㌸ㅥ㈳㠱愲戰っ㌷捤㈶㈲㈱㝡昷㜶搲㔵㤰㤳慥扥攳愶っ〸て㡤㠷㕢ちㅦ㙥㐵㑡昸敢㑣攱ㅤ㔰㘱㤷㜳搹愳㡢㈵捦㕢挴㤷挲㌶摥㘳ㄵ㐲㝣㝣㐹㈵㥤攰㌹㠸㙤戰晤㘸戴攵戵搴搰㍢ㄲ㌱㈳收搹戲晣ㅣ戴愲攳戴捣㝢挲㝤㌸㍦扥戲㍥扤晤摢㐷攴敡愵戱㡦扦㉤晣昹㌰扡㜴㑢戸搷㈰晣晣摡摤改㥥て㙢㌳㌷㝦昸㝣晡昵㍢摦て㑡ㄸ㐰㌶ㄴ扣扢㘱攲㜶㜳ㄵ扢㡡㤶㙦㤳愴ㄹ㤸〶戶ㄵㄳ搰〸ㄲ㉢㈳㙥ㄶ㉢㜰敡㝣㤷㌹㐱㉤挳戶㕣㠲愶〳㈹㉢扥㍡愷挹〲㈴㔱㜳ㅥ扥㜰㍤户换㉣㔲摤㘵ㄸ㙢摣㜲㝤㐷㑢㡦㝢㡢㘴㘶㉤㤷挱㌲ㅣ㉦戱扤摤㐴㌸㠷㥢慢㌹敥㠴㕥㘵㑦㠳㍢昱㡦ㅥ愰ㅥ㈸〱㜸㠹㠲㈸ち㡡愸㙣搲㈳㈲昲㡢㈰慡㈷攴㠱愷搳㘳㉢㔵㥥慥愶戹㕥㈰攳ㄲ㌹挶㠹㈷㜰搵〰摡㄰昳㌶㥥㕥愱挵愷昸ㄷ㠵㐶摥ㅢ敤ㄴ扥㔷昳㍦㥥捥扣〴㍣〲㘶ㄷ摣㕤㕥㙥㌴戰搳㡤㤱ㅡ〳户㝣ㄴ慡㙤戹慣ㄶ捡收攴㘳㌰昶っ㡣〵搶摤㜴㤲㙥っ散挸挳扦ㅢ愸扤搰ㄲ昸ち㌸搴〷㔵戳㜴攳㑡攸挱敡㉢㔰㜵㐵〵㥣㡡㉥㈹㘷戰㍦㙡摢改愶㔳㌱昹㌸づ戵㝣攴㤰晢㘱攸㠵愶昷愶㌱搷戶㔹㝡昲㜲㝡㔸ㅢ㌳っ㡢ㄴ㉡㤶㤳㔹戱搹㡡昰㕤挳㑢敥昵晣㜱攵慤昷摦㥢扣㝤昶慢㙤㔷敥㕦㝦㔷戸摢㈰戴㝦㜶攸㙥㙥㔳挲㥤扤摡㕣㈳晣㠱㘷㕤㙥摢摢晥㤰ㄸ㠳㠷㐱ㅤ昵㄰㠵愴㑡攲昷ㅢㄳ㑦㙦㑥㔶ㄳ愵昱扡愴㍢戰敢晦㈰〷敦戵ㄵ㘴て挳㠸㍡㠴愲戱㙡〷㕡捣ぢ挷昱ㅣ㙤昹㙢㌲㠹戰㕡扣㜱晢摣㕦㠳㙦㡥㈶晦〱敥愱㠲挶</t>
  </si>
  <si>
    <t>Product Price</t>
  </si>
  <si>
    <t>Annual Sales</t>
  </si>
  <si>
    <t>Expected NPV</t>
  </si>
  <si>
    <t>Annual Revenue</t>
  </si>
  <si>
    <t>Annual Cost</t>
  </si>
  <si>
    <t>Cost per Unit</t>
  </si>
  <si>
    <t>Annual Profit</t>
  </si>
  <si>
    <t>Discounted Annual Profit</t>
  </si>
  <si>
    <t>f1ea6af2-331c-4870-b430-4c8666336d04</t>
  </si>
  <si>
    <t>Cutoff Values</t>
  </si>
  <si>
    <t>Expected NPV w/ Cutoff</t>
  </si>
  <si>
    <t>Discounted Value</t>
  </si>
  <si>
    <t>㜸〱敤㕣㕢㡣㈴㔵ㄹ敥慡改敡改敡㤹搹ㄹ㜶㤶换㜲ㅤ敥㤷㔹㥢㥤扤〸㠸敢㌲㤷扤挱㕥㠶㥤搹㐵㠲搸搴㜴㥦㥡愹摤慥敡愱慡㝡㜶〷㔱ㄷ㐵㄰㉦㌱攰㠳㠲㠸㠴ㄸ愲㉦㈶昸㐰㐰㌱搱㠴㐴愳㘰㝣㈰㈴挶愸㐸㡣㍥㘸捣㈶扥昰㐰㠲摦㜷慡慡扢扡㝢扡㘶戶ㄷ㜴㌰㔳扢晤敦愹㜳㍦攷扦㥥晦㍦戵㈹㈵㤵㑡扤㠷㠷晦昲㐹㌳㜱昱搴愲攷ぢ㍢㍦㕥㈹㤷㐵搱户㉡㡥㤷ㅦ㜵㕤㘳㜱扦攵昹㕤愸㤰㈹㔸㈸昷戴㠲㘷㍤㈰戲㠵〵攱㝡愸愴愵㔲搹慣慥愲㥣㥤昰㌷㄰扤攸㙣搵㥢〶㤸ㅥㅦ㍢㌴㜳っ扤㑥昹ㄵ㔷㙣ㅡ㍡ㅡ戴摤㌱㌲㤲ㅦ挹㙦扤㘹昳捤昹捤㥢㠶挶慢㘵扦敡㡡ㅤ㡥愸晡慥㔱摥㌴㌴㔹㥤㈹㕢挵㍢挴攲㜴攵戸㜰㜶㠸㤹捤㕢㘷㡣㙤㌷㡦㙣摢扥摤扣攵㤶㥢㝢㌱㜴敡攰昸搸愴㉢㑣敦㝤敡㔳攳㤴户㑤㠸愲挵戵〹攱㕡捥㙣㝥㝣っ㝦㘳昳挷摢㑤昹愹㌹㈱㝣づ㉤㕣攱ㄴ㠵愷愳㘱㡦㍤敡㜹㔵㝢㥥㥢愷摢扢戱搴愲攱昹㥡㍤㉥捡㘵摤㡥㝡捤摡㠷戰㜷㘵㘳戱搷㥥ㄲ㡥㘷昹搶㠲攵㉦㘶散㘹㜴㔴敡戳㡦㜸攲戰攱捣㡡㠳㠶㉤㌴㝢㑦搵㉡愵㠳㈷搵㜵㙤搴㐵㝣㘲㜲昹昹㔱捦ㅥ㥦㌳㕣㌹㈳㡦ㅢ㤳㔰㜷户㕢㙣慣㝢㘵晢㝥㌹㜵㌹〲晢扣扡㝤㍤㤴ㅣ㌵摣㕡捤攱昶㌵挳挵㌷捥攰挶昶昵㘳㝢搴搸收晡昶㙤攴㔶㌶搶㔶㝡㐲晡㤶㍢㡡挵攸ㄹ㠲㙥㠲㉣〱ㄱ愸攷〸㝡〸㝡〱㤴昴扦挱㈵昱㠶㉣㔲ぢ㠶㕡㤸㔱ぢ㐵戵㔰㔲ぢ㐲㉤㤸㙡㘱㔶㉤捣愹〵㑢㉤ㅣ㔳ぢ挷㔱㈷㝡戲摤摤㙡昸扣昹捥㙦晥昴攷㔷㙦摣昵挸㐷㜲捦㑣晥攱攷㔷昶慥㐳愵㍢挳㐹㑤戸挶〹㤰㕡㥤㡡户攴㌷昳捦昲㕣〱愶㌰户㥢㌷㤹㈳㈳愵敤㥢㡤慤㠶挶㘵㈵㈰扦㠱㔰〶㔰户搷扣换㜲㑡㤵ㄳㄲ㜷ㄷ㡦ㄹ㥥愸㙦摣㜰㔸㌶㔶愹㍡㈵敦愲愵ぢ愷㝣挳ㄷㄷ㌶㤷搵㍢㘹㘹㌶〵戶ㄲ㥥ㅣ敦搲收㘶㐷㡤㜲㔵㡣㥥戴㠲攲㑢㥡㡡敤㐹户㌲搳扥㜴户㉢敥慦㤵戶捣㘸ㄴ㐲㙤㐱昶摤戲捡愰㈸㤸搷搰昸㕣挵ㄳ㡥㥣摥戰㍤㘹ㄵ㡦ぢ㜷㑡㔰㈴㡡㤲㕣敡戹㉣ち戹㝥昸㤰㠳㠵㠲㕢㑢㔷挴㜳捤㕤㈷㝤㌰戳㈸㘱扥昳挲昵ㄷ愷㡤㤹戲㌸慦愱㑡㌰㈶ち㌶㌶㘴敦慥ㄴ慢摥㜸挵昱摤㑡戹戱㘴戴戴㘰㐰搲㤴づ㔴㑡㈲㥤㑥㐹愱〰㠱摢搵愵㈸愹ㅢ摡昳㠲㐴㐴っ挵㘴攴ぢㅡ挹㉥㝦ㄸ慢挳㉡捡㠲㌴愹㕥戵㑣㘷㥣慦㤴㌱〹ㅣㄸ㕢ㄳ昵〷〷扤㙥㤹㙥㙢㤸晢㘰㉢慢敡㘰戸晡㕤ぢ挲昱昷ㅡ㑥愹㉣摣㐴敤愷㜰㐶㝡㍦㠰㜶ㅡ〲愱敤敥㔱搵㈹㈷㤵㐵敤㠴㔵昲攷㌲㜳挲㥡㥤昳㤱〷つ㤹捤㜲㙢㕢ㅥ晤ㅣ㘴改敢〹〶〱㜲戹㔴㘶〳㉢㘵㜲㜸㔲ㅡ愵㔳〲㉦㌷〸㜲戶㙢攰攵㕥㜳户㔵昶㐵㈰㤴晢㑤㘰㈴搰㙡ㄲ㝤㝤㈴㔱搷㈸〶ち㘳㠳㌹づ㉡㌵㉣挷㕦慣昳㙤ぢ㤷〴㐴戴㈶ぢ㔶㥤㉣愰㈸㘸㤴〷〹扣〶愲㘹㤲〶挹㤵㘳㐴㐴㌶㐸搰散攸戹㤱挸㔸㍦㐱㐶愰㝥㥣〸㔹㝢㜳㝢ㄹ㐱㘲㙦㈵㔲㌶㙡换㡦㙢搲㙣㈹㕢㍥㤰㘶攷㘲攳昴昳〸捥㈷戸㠰㘰㈳㠰昲㌷㐸㌸㑡㌹愴ㅢㅦ晤㈲扣敢ㄷㄳ㕣〲〰昹愴㔳收㠴愲㡡㌶搴㑡散㐸搶敢㠳㥤㉣㡤攲㐰ㄴ搱㌲慥搹㤹㝤戶㐴㜴㘸㜵慥づ㕤㥢㤶㍡昶㥡昶戴ㄹ㕦づ㈹㌲愱㙡㝣慤换㔴㡤㙦〴慢㜶愸户㉥㐳㔳㝤㠸攰㜲㠰㐰戱搰搸㕤㤹㌵㑦㜳昲㐳㘱ㄲ〵㠶㔰㠷捡㍤㈴㘲㥡晦〹〲慥攵攸戲㘶㍦搳ㄴㅣ㌶㍦昴昶昳愶昶扣ㅤ㈲扤㐹㘷慥改ㅣ晡㡡捥搰㠲扥〲散愵晣戱慤㝥戹ち挵晡搵〴搷〰㌴改ㄷ㥥扣捦搴㑢㈰㑤㘲㍢㠶戹昵昴戸㐸ぢ㜷㝡㜱㕥㐸敤搳㙢㑥ㅢ敥慣昰攱扤搸㌷〱㍢戸攲扡愲㡣〳㙤㐹㘶昰散㜲㝥㘳愶户摢慤搸捣㕦戳㡦扤て㠵㘲㐸愷搵慥㔴㤳㝤㥣㘰㘷挶晣㑤㌱捡愱晥摤摡㕥㐸挴ㅡ㌵㤲ㄷ摢㈵㥦㉤搷㈴㐹〷㤲攴㍡㙣慢㝥㍤〰愴㠴昲㘶㕢㠹㌲捣㙡㥢㘴戵㐶㙢㤵摥扤㠴㤳㐹㤳晦戰㐵㡥昴〴捥摡㌱昸づ扣㍥㝢捡戲㙢挲愲挷㥥ㄴ㙥ㄱ㝥〵慢㉣㜲㠱㑢㤶愲㘶㑤㔶㝣㐸㘴㐵㔷㔷换㔹㍡挱户㈶改愴㐹㑡㈴㜲㝢㘲㘱挲㌹扣㑥㔴㜴㐱㔲愸㈴戸㠵㙡ㄲ㠸㤴挷扡㙢㈲愶〳ㄱ㤳挷挶改㌷ㄲ㙣㈶ㄸ〱搰㝥ぢ㐹戳搲㡤㘷㈸慣㝢㠱敥散㐲㈱㤵㈵ㅡ愴㝢昰昵戶挲㙡ㅢ㠷搹㑥昰㔱㠰㈶昳㠷捥挷〴㐲㤴㈸㡦ㄱ㈲慤㈵摤㍣㙡㠹ㄳ愴㠱㜵㈶㠲㑡攳㔵捦慦搸㡣㉡昵㤹ㄳ㤵㠳ㄵ㝦挲昲收ㄱ㠵ㅡ㌴挳挴㕤㜳挲〱㜵戹戰㝤㥡昲㉡昳昳愲愴㥢㔳㤵㉡㐴摢扥㠹搵㜰㈸挷晡㘰㑢捡㜳戹慡攰改散㙣㡣㉥ㄴ㜹㈲㠶慦㤵㥥搸ㄵ㜹扥㜹攸敢慦敦攸戴攵㤷㐵㡦ㄹ㌰ㅤ搳㔹ㄳ扢㠸愸㐱愹摢㥣㥥㜳㠵㤸攸㌳昷戸㔶愹㙣㌹㠲挸㠰㡤挹㐰摤㝥㌱㡢〸挱㘴㠵昱扦㡡搳㘷㑥扢㠶攳捤ㅢっ㈶㉥慥㙦㜸㤳㈱ㄱ捤ㅣ戳ㅣて挳㐸㉣㌲摤㙦㑥捤㔵㑥㈰㕡㕢戵㥤㍤挶扣户㉡戰㐲愲てㅥ㠹ㅡ㐵㔵㔴㔵挹慡搹㑥昱挳〳㜹㉡戵〵扦㌴㠱挴㔵㑡愳扦㍣㐱㝢搳慥て攳㌳戴搳㌹愷㕥㐴㡥㙡㤹㕤㠹㔲㤸㥣慡摦捣㌶户〰摣扥攷挸扥㝡㔴敥慣攲搵ㅡ㍤晣〹㌲㕥㤲㐵㉤〸㐲晦摣扡㠰㔴㤸㐷捡〱〷〲攳㝣㙢㈶扦㥣㈹敢㤰晡搶搵㤳扢ㄱ㐵敡㌵昷ㅢ㌳愲㡣㔸戴㙤昸敢㠲ㄷ㥡戱戶㔱昶挲戲昱㡡㙤ㅢ㈴㉤㤲攵㔴搱㈰〵㡦㔶晤捡〱换搱㑤〰㐹㝦㘱㤶㜱ㄲ㔹挶㐹㤹搵㙢ㅥ㘶㔸㔰愶搹㔷㘵搶㜰㉤㝦捥戶㡡㔹扥㌰㜴户㉡㘸ㄲ㑣㑥挹ㅢ㍤㤱捣ㄸ㙡戲收㡦挰㘴昳昲㐰㜷ㅥ㜲㤴㕢㐷昴㠳㜲㔵㈵㠳㍦㑡㠷㡥㈵〸ㄸ改㈵搵㙦㐵㙦㥡扣ㄹ〱㤱㈳㥦搳搱晤㡢搳㥦㐷㑥攰㤷㈳搶ㄳ㐸〴ㅥ挱㤸㤰愷㝢㍢㘳ㅥ㜱㉣ㅦ搸㈳挶㜶㕢晥㠴〷㤴〳㈰㈹㡦户ㄷ㑡慣挶ㅡつ搷戴挲㘵慤㐵つ㙡攲搲搶昲戸摥戸㙡㠹攲㐰愳挴ㄴ挹㜲㤵愴㘶㔹㘲㡥慢㐹搵㈸㔲㜱㐷摡㐶㐹㜲㥢搶昷㥤㔲攴㉣ㄴ㤳愴㤹㤴扥㐳ㄲち㠲扣愴づ攸㈸晡敢㤳挹㈳ㄶ慤愱つ㤰愳㥥ち昲晡挲㜰攰㍥㕣㌹㈹㠹㕣昸〶晥㕥ㄷ㈶て㔵晤㠶ㄲ攳攴㘰㔸㌲㕡㉥ㅦ㜲㘰㈵ㄴつ户戴㑡㔸ㅡ㙢ぢ㌴㡣攴捥㑥戵㝦戰扤㌱㐶っ搹㤰㈱㤱〴㍦㌰搸㄰捣ㄵ㡢愶搲㍡敢攳㔶搷戲戳㝣㍢㈰っ㐷㘲㘰捡㉦㑤㠸〵㘹㠶搵㉤昹㐱搹愰㜶㕡㤴㜲㔴㌷㐷㘷㍣愸㜴㥦㜲㍣㑣㐹〶搷捤挳㜴㑢攱〲〳挴㙥㤸㥡㉣晡〸敢搶㍡攰挹㘰昵㘰〷㍢ㄲ㠴㑤㘸㥤㔱㠲㘶ㄲ〸户㜱ㄱ攴㥤づ㌱ち㐱㙡捡攷㕦㍢㤵愷㥥攴昳挳㥤愹㈸ㄱ㌲ㄱ㐳㕤〹搶〳㤰ㅢ㡦㑡㤲㡢〶愳㘰㜹㈰搹愴搰敡㡤昲㘸㘲昴搱攴㜳㝤摣攰㘱ㅣ慢㥦㙣㔳挶ㅤ㌷摦㠲㌶㉤㉦慥㌳昷㌹挵㜲戵㈴愴㉡㡥㘴戵搴挸慢〲㕦昲晡㕦挰㑤〹晢ㄲ㙥捡㍥ㅣ愵戸㘴㈲愹㜳扢㕢晦〴㥡㑢㈱㠷㍥〲搹挶攰㘳㠲㕢㑥〶挳㕡敥㈸搰㍥㕣㕦扦扣㈰㉦捥㐱愴戵㘴㔱㤶敤挷㕤扣㕡〴㔹㜲㕢慣摡晥捡晥ち㙤昶㔸搶㕥㉢挸㕡ㄵ㌸挲㍡〳㠱㤷挹挰ㄸ改㤰㍢搸㐹敡㜴ㄸ搹㍤晤㜹昹㥡㍡扤㌳㌴㍥ㄴ挶㜷㜹ち㑡㘱㔷挱㐸㌴戸搵扡搵慤㌰昲㑢换㕢扦つ㐰㘱〸㤸〶㉤㙡〶〶捥ㄸ搲换ㅢ㌸っ㐶㈶㐴㐷攳㠱㔴挶㈸〷攱戰〷搲挰㑤㍣㐸㑦㔷愰㠴晣つ昲㔲㔸㜴㉦㜱搸挶ㄱ愸攲㥥搷㤴㌹㘹昸戸晡攲㙣㙣捡ㅥ㉤㤵㘸敥挲㍦户㉡戰㡡㙢ㅢ㠱㌹扡愱改㐲㤶㕣ㄳ敤扢㉢㥢ち挲㡢㠲㕢㈶昲㝢つ扦㌸㌷攵㉦〶㤷戶㍡㈵〹敤㘷昰㐷㉣㌹㍡㙤收戴挳㑢愸ぢ摣晢摣㜱愷㜲挲㤱昳搲㍣摥昸愳ㄵ慢㜷㜷㜳㤲戹搴㝢昸㈳ㅦ㌵愵扤㠲ㅥ㔷㌲㙤㜶㔰㜷㤰戰ㅦ昹〴搲㘰〸改〴㍡㠱敤㕥扢㌱㐰㍡搹搰㐴㈷㔲㄰慣ㄱ㡡㌳晢扥ㄱ㡡昲㔳愰㤵挴ㄲㅣ挹戱攷捦㠳昵㤵㥦㈰㠷〸挷㝢㈸㐶戴换㤱㑡㐰㥤ㄴ攴攱昵づ㕥〶昹晦挱㔲挴捤㑢戲搳㝦㠱㤹㤵㤷㥢㔱㜴㈹㔱昴㔲㉢㡡ㄸ㠸㍤愳㤰㌷㘷扦㜶搴晣挰慦昵晥て㡦㥡户〳挳㝣愴㌵㠶愰ㅡ㠳昱㌵㘳愰慢挵ㄸ戸ㅡ挵搲ㄸ戸㠳㙤ㄸ慦て㡣㠱搰摢㜱〰ㄹ换ㅢ〳㡣攲㈵㤸㝣戱愰㙡捣㠱挱戳搶㜹㌶㍤㘱㝢㜱扤㔶㜸㠸摣㐳㍤㜹攳昰㍤㥤摦㥡㍤㘹戸㠶扤㔱收敦㜱〵搴㤶㍢㡤晢摡戲〹㕢㕣戸㘴㠹㙣戴㠴㔷㈲昲愷慦㜹㑥㔶㜶㑢ㅤ㤸ち㥥挰㔱慦㘴㤵捣㔹昸㐴ㄴ㥥㄰㔲㥦搹昰愳㍤㝦㜹攰攱㥤扣㤷ㄶ搲慡挶㐰㜰㈷挱㜹㕡づ〸摦挶慥㠴㥣换捦㙦づ攰㐳㈴㙢扥㉣挶っ㔷摡㍢㥥㙥㐷挹㠰昰㘲㠴ㄹ㄰摦㙡㌰㈶㜱挳㈱㌰㈶昳㑤㡥㑤昹昹㤲㜴〶收㘳ㄳ㤷摥扢㈸㐰愸戴㔵㔹ㅤ摡㤵摡㡦愱㜴捥㜰㈲㡤昶㈰捦㤷㝣ㄴ攵㠵㘶慤戶㥤㕡㑤㥡㠹捡㌰㙡㐴㔲ち㤱〶㔲㐸晣挸挲搰扦㤴㔲㤳㐸㘸㜹㠰㠴ㄸ㕡㜳㌰㤷㈷晦㌵㈱㈰㙡搷晢㍡晣㔴〵扢〸㉣㐶㕥昷㑥捦慥戴㍡㈳搵挴愰慣㍣㝤摣㠹㠴㍣愶㌰㠳㔱㕡㤹㝢ㄸ㠹攸搱㐶㤰㕡戱攳㠹㠳昴搹㐱㠸㉤㘰㙣捤愶㔷㉤㘷敦㜲慡戸攳〱㍤㤳㤱ち挳㔹捦㙣ㅣ㍤㘵㌴㉥愸㥡ぢ戲〸晢㠳㘴慤㔱㑦㔸〴㥤攵㙣挴昹ㄳ㘱㍥㝥て挴昲攱㝡搷攷㌶㤷㔰挷㌹摤㔸㈰㝦戰扦㉥㑤㘰㙣㡣㑡㡥㠱㠴㕤㔱慤㙣㜰〹㝣ち㑤愴㍤慦攸昵㈴挷㔲ㄴ㐶愳㈳捥敡㔲㕢昴㍦攳搴㤲戳愶㔹㥢〱敢〶晤㝦ㄴㄹ换敡㝦㠵㔱㌶㠹戲扢挲〴㕦㌴㐶㑡㤶つ捥㜰㐷攰挳㐶㤸㐶ㅥ㠱㜵㤹㘴㜰㍢㐸㑤攱ㄳ搵愰㔸㑡㜰㜸戸搲捤㤷㈰㙡㙤㘹摢昶戴ㄵ㠰㡣〲㘹㍦㠰〸㙡摢㥥㤳㙥㍤挷㘶敥㐶昶㠶〳㔶搱慤㜸ㄵ搳ㅦ㥡㐲㜸㜷㠸㕦㤸㤹戰㜹㐶㤵攷㥢㠵摡㤵搸㠹摥㝢搰收攰㈱〸散㠳挲㝦扦愲㡥㡣㈱慣㉣㘶挱慦㡤〶㘲㠱㈴㙡〷敦ㅣ昳捥慡㔱挶〷慡㠷攰搵昴㤹戵㉡㤴㕤攰㕢㙥扥㡢挱慤挳㙤慣㍢攰昹ㄱ攵㍣挲㘰㜲〹昷摣换㝤㙤摥㠳挶扡攱摡㍣搶散捣扢㤶搳扥て㥣慥㙣㤴㐶㤲攱㤸晣敥㌸愷摦㑢㠸㌸て扤愳㉢㜷挵戲户㐱搰㜹昸搹㌶㕤㕥挳㘵㌸捡㔶㄰攷晥㌴㥡㉡户ㄱ攰愷ㄷ挲〴㕦ㄴ晡昳㙥㘵攲㔹㉣㡢っ㠰㜴㉡㘳〰戴愷敡㘷㤶愲㙡㠵㐷ぢ㔲㘱㑥昹㉥捡戹㑢挱㙡㑢捣挳㔱㐳ㅥ㈱㤰搶〵㐰昴㈸㍣㐲挸昱㥦㐲㠳摡昸戳挸㙤㍦晥户㤷ㅣ㥦捡㕦慥㉦摥晦㐰愴㍣昴㘳㈸搶㡦ㄳ㤴〹㙣㠰㠱㐸㠷昴㔳㉣㔲搶㘴㠲㈰挲换㍢㤱挶昳扢昰摦户㜶扥晥ㅡ㥦㝦敥㔴愴㈰㐴㔱攳㉡㈸〸攵㉡ㅥ㡦慦㘲ㅥ戹敤㔷昱㡤愵㔶㌱㐰ㄹ挹㤹攸㉥㐰㕦㤷㐲㕡㤱慢昲㤰攰㠶昲愷㐸㠴㈲搱㌰㡢〱㈲㔶戶慤㈲㠱戶摣㜹搹㜶〱㠹愸敤㐰戴㍤ㅡ㜷㈴攱㕢ㅥ㘹㈸昱敥㈳摤㌷㤹挰晦㥡〹搴㘳搶づㅤ慦慢㐲㐸㘰㙤晣㌸戶慤㙣捦㜴ㄸ搴㔷ㅥ㡢㌰戴㜷㙦昴愱㤴ㅡ㠶㤹㐰㈱㠱㘹㑡㡡攲㐶㉡㕦㡥㉡扦昰㘲摤㑢㡡〲㍣㈰愳愰㌲㈹㑦㔶㝥㌴慡扣〵ㅦ㘱挹㍡㈹㕥ㅡ攰昳㔶㔴㤹ㄴ㉡㉢㍦ㄲ㔵晥挷㤶㡤戵捡ㄱ㐱〶㍤㙢愴㤶〴愳㔷ㅥ〳㘲ㅦ㘴昳㜴慤㤹㔴愴㍤㘶㤰㑤ㄱ㉡愳挵㘵愹㑡㝢㜱晦挳挵㈷搱晢㜱㥤〹户㍥㈰㙤㠳晦ㄹ㘱ㅦ慥㌹㑤ㄸ扥㠱㉦㥥ㄷ㄰㕦㜶㜵昹挶挶ㄹ昳㤰㡢㡣㙥㜳㥦㠷挳㔵㘹㔵㤱〸散㠲㜴戰扦换昸攱ㄳ㙣挸晡㝥㐴㜱㌱㤵搷㐶㍡搳㈲㌲㤶㤲㔶ㅥ㡥㌰㥢㍡㔵愷ㄹ晤戳㐰づ攴㈵㈰ㄳ晡攷〰㠳搸换〶㘶っ㔰㄰㐸㉥㍦㠵㠴晥㄰挱ㄷ〰㜲ち戹㥥㜴㤰昹㈲㐰㝦昴晦㔲っ㉤㐸挷㠹慡㍣ㄸつㄶ㈷㈳晤㑢㙣昰〸㐰ㄷ㍣戶㑡㐸㠴㌹晤㔱攴挴〷愵〴㤱㠳㍥挶㠲慦㄰㝣ㄵ㈰愷㜱戲㉢摥㌵慥愹㐳ㄵ昶㌵㌴㔵戸ㄵ㔲愰㝤㍤㑣昰㐵㍢〵㜰㙢㝢愳㤹㘷攲攸㍢㝥㐴㌷ㅢ㍥搸摦㠵て昰ㄷ戹攸㉥晣晦㈳㥡戴昰搳敡挷㍡敢㡢㑣愰㜱㍥晣戹搸散戳攸㠷敢慡ㅢ㥢散昱攳昸㘵搵㡣昲㄰晥㍤㠵㥦㜲㍦㐶攰㈸㔴戹㔹昸㕢㐸〳戲㘰㍥㉣愰敥搲ㅦ〷㔰㠸㘳攲㐹㝦㠲㙦㐴㉤晢搷扦ㄹ㈶昸愲㄰慦愷㤸㈸㠷捤愳〱㠹㙢㔹㜰扣㘹㐰攲㕦ㄶㅣ㡢て昸㉤攴㉡ㄲ㔹㐸㌴慡㈷㈲㉤捤摣㈷〱晡扡晡㌹㌷慡㍢昵愴㔲扣慦㜴摦㝤敦昴愷㠷㉥㑣㝦昲戶摥㈷摦晡昵摢㑦扣昱愹ㅤ㝦㝦昷改愷摦昸敢ㄳ慦扤晢捡捣㡥㕦㍥昷摣慢户㝦敦戵户搷㥢捦慡㉦扥戳晦搹〷㐷㡥㍦㜸扦㜹攴㠶㍤て摥㝤散捥㤱挹㜳㠶扢扡扡扢慦ㅤ晣搵〵搷つ㥣扡晦㈵攵ㄷ扦㍦摦㔱攴㜲㌹愰〰㠸㥥〱㉥㕢㑥攳㍢㐸㘰ㅡ㥣昱〷㍡つ㉥昷ㄴ㝥㑡㈹摣愸㌱扣㘴攱摣攰〴㘴㐱戱戱愰攷㍦昸攸戴㌹</t>
  </si>
  <si>
    <t>Year 6 Profit Discounted</t>
  </si>
  <si>
    <t>NPV to Year 6</t>
  </si>
  <si>
    <t>NPV Year 7-10</t>
  </si>
  <si>
    <t>㜸〱敤㕣㕢㙣ㅣ㔷ㄹ摥ㄹ敦慣㜷搶㜶散挶改㈵改捤扤㕦ㅣ戶㜱㉥㌴愵㠴搴㤷收搲收攲挶㑥摡慡㤴敤㜸昷㡣㍤挹捥慣㍢㌳敢挴愵㐰ち愵愵㕣〴㉤㐸搰搲㐲㔵愱ち㈴㠴㔴ㅥ慡ㄶ捡〳〸〹㠴㕡㠴㔰㠵挴〳㔲愹㄰㍣㠰㔰㈴㕥晡㔰㔴扥敦捣捣敥散慥㜷散㙣㕢㜰㤱㈷搹㍦㘷捥晤㥣晦㝡晥晦㑣㔲㑡㉡㤵㝡〷て晦攵㤳㘶攲愲愹㐵捦ㄷ㜶㝥扣㔲㉥㡢愲㙦㔵ㅣ㉦㍦敡扡挶攲〱换昳扢㔰㈱㔳戰㔰敥㘹〵捦㝡㐰㘴ぢぢ挲昵㔰㐹㑢愵戲㔹㕤㐵㌹㍢攱㙦㈰㝡搱搹慡㌷つ㌰㍤㍥㜶㜸收㌸㝡㥤昲㉢慥搸㍣㜴㉣㘸扢㙢㘴㈴㍦㤲摦㜶攳㤶㥤昹㉤㥢㠷挶慢㘵扦敡㡡㕤㡥愸晡慥㔱摥㍣㌴㔹㥤㈹㕢挵摢挵攲㜴攵㠴㜰㜶㠹㤹㉤摢㘶㡣敤㍢㐷戶敦搸㘱摥㜴搳捥㕥っ㥤㍡㌴㍥㌶改ち搳㝢㡦晡搴㌸攵敤ㄳ愲㘸㜱㙤㐲戸㤶㌳㥢ㅦㅦ挳摦搸晣昱㜶㘳㝥㙡㑥〸㥦㐳ぢ㔷㌸㐵攱改㘸搸㘳㡦㝡㕥搵㥥攷收改昶ㅥ㉣戵㘸㜸扥㘶㡦㡢㜲㔹户愳㕥戳昶㘱散㕤搹㔸散戵愷㠴攳㔹扥戵㘰昹㡢ㄹ㝢ㅡㅤ㤵晡散愳㥥㌸㘲㌸戳攲㤰㘱ぢ捤摥㕢戵㑡改攰㐹㜵㕤ㄳ㜵ㄱ㥦㤸㕣㝥㝥搴戳挷攷っ㔷捥挸攳挶㈴搴摤攳ㄶㅢ敢㕥搱扥㕦㑥㕤㡥挰㍥慦㙡㕦て㈵挷っ户㔶㜳戸㝤捤㜰昱㡤㌳戸愱㝤晤搸ㅥ㌵戶戹慥㝤ㅢ戹㤵㡤戵㤵㥥㤰扥攵㡥㘲㌱㝡㠶愰㥢㈰㑢㐰〴敡㌹㠲ㅥ㠲㕥〰㈵晤㉦㜰㐹扣㈱㡢搴㠲愱ㄶ㘶搴㐲㔱㉤㤴搴㠲㔰ぢ愶㕡㤸㔵ぢ㜳㙡挱㔲ぢ挷搵挲〹搴㠹㥥㙣㜷户ㅡ㍥捦㍤㜳搷搷㝥搱㝦搷攸て㑦扣晡敦㙦晣㝥晢㠷㝡搷愱搲ㅤ攱愴㈶㕣攳㈴㐸慤㑥挵㕢昳㕢昸㘷㜹慥〰㔳㤸㍢捣ㅢ捤㤱㤱搲㡥㉤挶㌶㐳攳戲ㄲ㤰摦㐰㈸〳愸摢㙢摥㘹㌹愵捡㐹㠹扢㡢挶っ㑦搴㌷㙥㌸㉣ㅢ慢㔴㥤㤲㜷攱搲㠵㔳扥攱㡢㑤捤㘵昵㑥㕡㥡㑤㠱慤㠴㈷挷扢愴戹搹㌱愳㕣ㄵ愳愷慣愰昸攲愶㘲㝢搲慤捣戴㉦摤攳㡡晢㙢愵㉤㌳ㅡ㠵㔰㕢㤰㝤户慣㌲㈸ち收㌵㌴㍥㔷昱㠴㈳愷㌷㙣㑦㕡挵ㄳ挲㥤ㄲㄴ㠹愲㈴㤷㝡㉥㡢㐲慥ㅦ㍥散㘰愱攰搶搲攵昱㕣昳搶㔳㍥㤸㔹㤴㌰摦㜹攱晡㡢搳挶㑣㔹㥣搷㔰㈵ㄸㄳ〵ㅢㅢ戲昷㔴㡡㔵㙦扣攲昸㙥愵摣㔸㌲㕡㕡㌰㈰㘹㑡〷㉢㈵㤱㑥愷愴㔰㠰挰敤敡㔲㤴搴昵敤㜹㐱㈲㈲㠶㘲㌲昲〵㡤㘴㤷㍦㠲搵㘱ㄵ㘵㐱㥡㔴慦㕣愶㌳捥㔷捡㤸〴づ㡣慤㠹晡㠳㠳㕥扢㑣户㌵捣扤扦㤵㔵㜵㌰㕣晤慤ぢ挲昱昷ㄹ㑥愹㉣摣㐴敤愷㜰㐶㝡㍦㠰㜶〶〲愱敤敥㔱搵㈹愷㤴㐵敤愴㔵昲攷㌲㜳挲㥡㥤昳㤱〷つ㤹捤㜲㙢㕢ㅥ晤ㅣ㘴改敢〹〶〱㜲戹㔴㘶〳㉢㘵㜲㜸㔲ㅡ愵㔳〲㉦㌷〸㜲戶㙢攰攵㕥㜳㡦㔵昶㐵㈰㤴晢㑤㘰㈴搰㙡ㄲ㝤㝤㈴㔱搷㈸〶ち㘳㠳㌹づ㉡㌵㉣挷㕦慣昳㙤ぢ㤷〴㐴戴㈶ぢ㔶㥤㉣愰㈸㘸㤴〷〹扣〶愲㘹㤲〶挹㤵㘳㐴㐴㌶㐸搰散攸戹㤱挸㔸㍦㐱㐶愰㝥㥣〸㔹㝢㑢㝢ㄹ㐱㘲㙦㈵㔲㌶㙡换㡦㙢搲㙣㈹㕢㍥㤰㘶攷㘲攳昴昳〸捥㈷戸㠰㘰㈳㠰昲㔷㐸㌸㑡㌹愴ㅢㅦ晤㐲扣敢ㄷㄱ㕣っ〰昹愴㔳收㠴愲㡡㌶搴㑡散㐸搶敢㠳㥤㉣㡤攲㐰ㄴ搱㌲慥搹㤹㝤戶㐴㜴㘸㜵慥づ㕤㥢㤶㍡昶敡昶戴ㄹ㕦づ㈹㌲愱㙡㝣慤换㔴㡤㙦〴慢㜶愸户㉥㐵㔳㝤㠸攰㌲㠰㐰戱搰搸㕤㤹㌵㑦㜳昲〳㘱ㄲ〵㠶㔰㠷捡㍤㈴㘲㥡晦〹〲慥攵攸戲㘶㍦搳ㄴㅣ㌶㍦昰昶昳收昶扣ㅤ㈲扤㐹㘷慥改ㅣ晡㡡捥搲㠲扥ㅣ散愵晣愹慤㝥戹ㄲ挵晡㔵〴㔷〳㌴改ㄷ㥥扣捦搶㑢㈰㑤㘲㍢㠶戹昵昴戸㐸ぢ㜷㝡㜱㕥㐸敤搳㙢㑥ㅢ敥慣昰攱扤搸㍦〱㍢戸攲扡愲㡣〳㙤㐹㘶昰散㜲㝥㘳愶户挷慤搸捣㕦戳㡦扤て㠴㘲㐸愷搵慥㔴㤳㝤㥣㘰㘷挶晣㑤㌱捡愱晥摤搶㕥㐸挴ㅡ㌵㤲ㄷ摢㈵㥦㉤搷㈴㐹〷㤲攴㕡㙣慢㝥ㅤ〰愴㠴昲㠷戶ㄲ㘵㤸搵㌶换㙡㡤搶㉡扤㝢〹㈷㤳㈶晦㘱㡢ㅣ改〹㥣戵㘳昰ㅤ㜸㝤昶㤴㘵搷㠴㐵㡦㍤㈹摣㈲晣ち㔶㔹攴〲㤷㉣㐵捤㥡慣昸㠰挸㡡慥慥㤶戳㜴㠲㙦㑤搲㐹㤳㤴㐸攴昶挴挲㠴㜳㜸㥤愸攸㠲愴㔰㐹㜰ぢ搵㈴㄰㈹㡦㜵搷㐴㑣〷㈲㈶㡦㡤搳㙦㈰搸㐲㌰〲愰晤ㄶ㤲㘶愵ㅢ捦㔰㔸昷〲摤搹㠵㐲㉡㑢㌴㐸昷攰㙢㙤㠵搵㜶づ戳㠳攰挳〰㑤收て㥤㡦〹㠴㈸㔱ㅥ㈳㐴㕡㑢扡㜹捣ㄲ㈷㐹〳敢㑣〴㤵挶慢㥥㕦戱ㄹ㔵敡㌳㈷㉡㠷㉡晥㠴攵捤㈳ち㌵㘸㠶㠹㍢攷㠴〳敡㜲㘱晢㌴攵㔵收攷㐵㐹㌷愷㉡㔵㠸戶晤ㄳ慢攱㔰㡥昵挱㤶㤴攷㜲㔵挱搳搹搹ㄸ㕤㈸昲㐴っ㕦㉢㍤戱㉢昲㝣昳搰搷㕦摦搱㘹换㉦㡢ㅥ㌳㘰㍡愶戳㈶㜶ㄱ㔱㠳㔲户㌹㍤攷ち㌱搱㘷敥㜵慤㔲搹㜲〴㤱〱ㅢ㤳㠱扡〳㘲ㄶㄱ㠲挹ち攳㝦ㄵ愷捦㥣㜶つ挷㥢㌷ㄸ㑣㕣㕣摦昰㈶㐳㈲㥡㌹㘶㌹ㅥ㠶㤱㔸㘴扡摦㥣㥡慢㥣㐴戴戶㙡㍢㝢㡤㜹㙦㔵㘰㠵㐴ㅦ㍣ㄲ㌵㡡慡愸慡㤲㔵戳㥤攲㠷〷昲㔴㙡㉢㝥㘹〲㠹慢㤴㐶㝦㜹㠲昶愶㕤ㅦ挶㘷㘸愷㜳㑥扤㠸ㅣ搵㌲扢ㄲ愵㌰㌹㔵摦挹㌶㌷〱摣戶昷攸晥㝡㔴敥㕤挵慢㌵㝡昸ㄳ㘴扣㈴㡢㕡㄰㠴晥戹㜵〱愹㌰㡦㤴〳づ〴挶昹搶㑣㝥㌹㔳搶㈱昵慤慢㈷昷㈰㡡搴㙢ㅥ㌰㘶㐴ㄹ戱㘸摢昰搷〵㉦㌴㘳㙤愳散㠵㘵攳ㄵ摢㌶㐸㕡㈴换愹愲㐱ちㅥ慤晡㤵㠳㤶愳㥢〰㤲晥挲㉣攳ㄴ戲㡣㔳㌲慢搷㍣挲戰愰㑣戳慦捡慣攱㕡晥㥣㙤ㄵ戳㝣㘱攸㙥㔵搰㈴㤸㥣㤲㌷㝡㈲㤹㌱搴㘴捤ㅦ㠵挹收攵㠱敥㍣攴㈸户㡥攸〷攵慡㑡〶㝦㤴づㅤ㑢㄰㌰搲㑢慡摦㡣摥㌴㜹㌳〲㈲㐷㍥㘷愲晢ㄷ㘷㍥㠳㥣挰㉦㐷慣㈷㤰〸㍣㠲㌱㈱㑦昷㜶挶㍣敡㔸㍥戰㐷㡣敤戱晣〹て㈸〷㐰㔲ㅥ㙦㌷㐹慣挶ㅡつ搷戴挲愵慤㐵つ㙡攲㤲搶昲戸摥戸㜲㠹攲㐰愳挴ㄴ挹㜲㤵愴㘶㔹㘲㡥慢㐹搵㈸㔲㜱㐷摡㐶㐹㜲㥢搶昷㥤㔲攴㕤㈸㈶㐹㌳㈹㝤㤷㈴ㄴ〴㜹㐹ㅤ搰㔱昴搷㈷㤳㐷㉣㕡㐳ㅢ㈰㐷㍤ㄵ攴昵㠵攱挰晤戸㜲㔲ㄲ戹昰つ晣扤㉥㑣ㅥ慥晡つ㈵挶愹挱戰㘴戴㕣㍥散挰㑡㈸ㅡ㙥㘹㤵戰㌴搶ㄶ㘸ㄸ挹㥤㥤㙡晦㘰㝢㘳㡣ㄸ戲㈱㐳㈲〹㝥㘰戰㈱㤸㉢ㄶ㑤愵㜵搶挷慤慥㘵㘷昹㜶㔰ㄸ㡥挴挰㤴㕦㥡㄰ぢ搲っ慢㕢昲㠳戲㐱敤戴㈸攵愸㙥㡥捥㜸㔰改㍥攵㜸㤸㤲っ慥㥢㐷攸㤶挲〵〶㠸摤㌰㌵㔹昴ㄱ搶慤㜵挰㤳挱敡挱づ㜶㈴〸㥢搰㍡愳〴捤㈴㄰㙥攳㈲挸㍢ㅤ㘲ㄴ㠲搴㤴捦㍦㜷㉢㑦㍤挹攷〷扢㔳㔱㈲㘴㈲㠶扡ㄲ慣〷㈰㌷ㅥ㤵㈴ㄷつ㐶挱昲㐰戲㐹愱搵ㅢ攵搱挴攸愳挹攷晡戸挱挳㌸㔶㍦搹愶㡣㍢㙥扥〵㙤㕡㕥㕣㘷敥㜷㡡攵㙡㐹㐸㔵ㅣ挹㙡愹㤱㔷〵扥攴昵扦㠰㥢ㄲ昶㈵摣㤴晤㌸㑡㜱挹㐴㔲攷㜶户晥㌱㌴㤷㐲づ㝤〴戲㡤挱挷〴户㥣っ㠶戵摣㔱愰㝤戸扥㝥㜹㐱㕥㥣㠳㐸㙢挹愲㉣㍢㠰扢㜸戵〸戲攴戶㔸戵〳㤵〳ㄵ摡散戱慣㝤㔶㤰戵㉡㜰㠴㜵〶〲㉦㤳㠱㌱搲㈱㜷戰㤳搴㤹㌰戲㝢收㌳昲㌵㜵㘶㜷㘸㝣㈸㡣敦昲ㄴ㤴挲慥㠲㤱㘸㜰慢㜵慢㕢㘱攴㤷㤶户㝥ぢ㠰挲㄰㌰つ㕡搴っっ㥣㌱愴㤷㌷㜰ㄸ㡣㑣㠸㡥挶〳愹㡣㔱づ挲㘱て愴㠱㥢㜸㤰㥥慥㐰〹昹ㅢ攴愵戰攸㕥攲戰㡤㈳㔰挵㍤慦㈹㜳搲昰㜱昵挵搹搸㤴㍤㕡㉡搱摣㠵㝦㙥㔵㘰ㄵ搷㌶〲㜳㜴㐳搳㠵㉣戹㈶摡㜷㔷㌴ㄵ㠴ㄷ〵户㑥攴昷ㄹ㝥㜱㙥捡㕦っ㉥㙤㜵㑡ㄲ摡捦攰㡦㔸㜲㜴摡捣㘹㠷㤷㔰ㄷ戸昷戹ㄳ㑥攵愴㈳攷愵㜹扣昱㐷㉢㔶敦敥收㈴㜳愹㜷昰㐷㍥㙡㑡㝢〵㍤慥㘴摡散愰敥㈰㘱㍦昲〹愴挱㄰搲〹㜴〲摢扤㜶㘳㠰㜴戲愱㠹㑥愴㈰㔸㈳ㄴ㘷昶㍤㈳ㄴ攵愷㐰㉢㠹㈵㌸㤲㘳捦㥦〷敢㉢㍦㐱づㄱ㡥昷㔰㡣㘸㤷㈱㤵㠰㍡㈹挸挳敢ㅤ扣っ昲晦㠳愵㠸㥢㤷㘴愷晦〲㌳㉢㉦㌷愳攸ㄲ愲攸愵㔶ㄴ㌱㄰㝢㔶㈱㙦捥㝥敤愸昹扥㕦敢晤ㅦㅥ㌵㙦〳㠶昹㐸㙢っ㐱㌵〶攳㙢挶㐰㔷㡢㌱㜰ㄵ㡡愵㌱㜰㍢摢㌰㕥ㅦㄸ〳愱户攳㈰㌲㤶㌷〶ㄸ挵㑢㌰昹㘲㐱搵㤸〳㠳㘷慤昳㙣㝡挲昶攱㝡慤昰㄰戹㠷㝡昲挶攱㝢㍡扦㌵㝢搲㜰つ㝢愳捣摦敢ち愸㉤㜷ㅡ昷戵㘵ㄳ戶搸戴㘴㠹㙣戴㠴㔷㈲昲愷慦㜹㑥㔶㜶㑢ㅤ㤸ち㥥挰㔱慦㘴㤵捣扢昰㠹㈸㍣㈱愴㍥戹攱㐷㝢晦晣挰挳扢㜹㉦㉤愴㔵㡤㠱攰㑥㠲昳戴ㅣ㄰扥㡤㕤〹㌹㤷㥦摦ㅣ挴㠷㐸搶㝣㔹㡣ㄹ慥戴㜷㍣摤㡥㤲〱攱挵〸㌳㈰扥搵㘰㑣攲㠶㐳㘰㑣收㥢ㅣ㥢昲昳㈵改っ捣挷㈶㉥扤㜷㔱㠰㔰㘹慢戲㍡戴㉢戵ㅦ㐳改㥣攵㐴ㅡ敤㐱㥥㉦昹㈸捡ぢ捤㕡㙤〷戵㥡㌴ㄳ㤵㘱搴㠸愴ㄴ㈲つ愴㤰昸㤱㠵愱㝦㈹愵㈶㤱搰昲〰〹㌱戴收㘰㉥㑦晥㙢㐲㐰搴慥昷㜵昸愹ち㜶ㄱ㔸㡣扣敥㥤㥥㕤㘹㜵㐶慡㠹㐱㔹㜹晡戸〳〹㜹㑣㘱〶愳戴㌲昷〸ㄲ搱愳㡤㈰戵㘲挷ㄳ〷改戳㠳㄰㕢挰搸㥡㑤慦㕡捥扥搵愹攲㡥〷昴㑣㐶㉡っ㘷㍤戳㜱昴㤴搱戸愰㙡㉥挸㈲散て㤲戵㐶㍤㘱ㄱ㜴㤶戳ㄱ攷㑦㠴昹昸㍤㄰换㠷敢㕤㥦摢㕣㐲ㅤ攷㜴㘳㠱晣挱晥扡㈴㠱戱㌱㉡㌹〶ㄲ㜶㐵戵戲挱㈵昰㈹㌴㤱昶扣愲搷㤳ㅣ㑢㔱ㄸ㡤㡥㌸慢㑢㙤搱晦㡣㔳㑢捥㥡㘶㙤〶慣ㅢ昴晦㌱㘴㉣慢晦ㄵ㐶搹㈴捡敥っㄳ㝣搱ㄸ㈹㔹㌶㌸挳ㅤ㠱てㅢ㘱ㅡ㜹〴搶㘵㤲挱敤㈰㌵㠵㑦㔴㠳㘲㈹挱攱攱㑡㌷㕦㠲愸戵愵㙤摢搳㔶〰㌲ち愴㝤ㅦ㈲愸㙤㝢㑥扡昵ㅣ㥢戹ㅢ搹ㅢづ㕡㐵户攲㔵㑣㝦㘸ち攱摤㈱㝥㘱㘶挲收ㄹ㔵㥥㙦ㄶ㙡㔷㘰㈷㝡敦㐱㥢㐳㠷㈱戰て〹晦扤㡡㍡㌲㠶戰戲㤸〵扦㌶ㅡ㠸〵㤲愸ㅤ扣㜳捣㍢慡㐶ㄹㅦ愸ㅥ㠶㔷搳㘷搶慡㔰㜶㠱㙦戹昹㉥〶户づ户戱㙥㠷攷㐷㤴昳〸㠳挹㈵摣㜳㉦昷戵㜹てㅡ敢㠶㙢昳㔸戳㌳敦㕡㑥晢ㅥ㜰扡戲㔱ㅡ㐹㠶㘳昲扢攳㥣㝥㉦㈱攲㍣昴㡥慥摣ㄵ换摥〶㐱攷攱㘷摢㜴㜹つ㤷攱㈸㕢㐱㥣晢ㄳ㘸慡摣㐲㠰㥦㕥〸ㄳ㝣㔱攸捦扢㤹㠹㘷戱㉣㌲〰搲愹㡣〱搰㥥慡扦戳ㄴ㔵㉢㍣㕡㤰ち㜳捡㌳㈸攷㉥〵慢㉤㌱て㐷つ㜹㠴㐰㕡ㄷ〰搱愳昰〸㈱挷㝦ちつ㙡攳捦㈲户晤昸摦㕡㜲㝣㉡㝦戹扥㜸晦〳㤱昲搰㡦愳㔸㍦㐱㔰㈶戰〱〶㈲ㅤ搲㑦戱㐸㔹㤳〹㠲〸㉦敦㐶ㅡ捦敦挲㝦摦搸晤摡慢㝣晥戱㕢㤱㠲㄰㐵㡤慢愰㈰㤴慢㜸㍣扥㡡㜹攴戶㕦挵㔷㤷㕡挵〰㘵㈴㘷愲扢〰㝤㕤ち㘹㐵慥捡㐳㠲ㅢ捡㥦㈲ㄱ㡡㐴挳㉣〶㠸㔸搹戶㡡〴摡㜲攷㘵摢〵㈴愲戶〳搱昶㘸摣㤱㠴㙦㜹愴愱挴扢㡦㜴摦㘴〲晦㙢㈶㔰㡦㔹㍢㜴扣慥ち㈱㠱戵昱攳搸戶戲㍤搳㘱㔰㕦㜹㉣挲搰扥㝤搱㠷㔲㙡ㄸ㘶〲㠵〴愶㈹㈹㡡ㅢ愹㝣㈱慡晣挲㡢㜵㉦㈹ち昰㠰㡣㠲捡愴㍣㔹昹搱愸昲㔶㝣㠴㈵敢愴㜸㘹㠰捦ㅢ㔱㘵㔲愸慣晣㐸㔴昹敦㕢㌷搶㉡㐷〴ㄹ昴慣㤱㕡ㄲ㡣㕥㜹っ㠸㝤㤰捤搳戵㘶㔲㤱昶㤸㐱㌶㐵愸㡣ㄶ㤷愵㉡敤挵晤てㄷ㥦㐴ㅦ挰㜵㈶摣晡㠰戴つ晥㘷㠴晤戸收㌴㘱昸〶扥㜸㕥㐰㝣搹搵攵ㅢㅢ㘷捣挳㉥㌲扡捤晤ㅥづ㔷愵㔵㐵㈲戰ぢ搲挱晥㉥攳㠷㑦戰㈱敢晢ㄱ挵挵㔴㕥ㅢ改㑣㡢挸㔸㑡㕡㜹㌸挲㙣敡㜴㥤㘶昴㑦〱㌹㤰㤷㠰㑣攸㥦〶っ㘲㉦ㅢ㤸㌱㐰㐱㈰戹晣㌴ㄲ晡㐳〴㥦〵挸㈹攴㝡搲㐱收㜳〰晤搱晦㑢㌱戴㈰ㅤ㈷慡昲㘰㌴㔸㥣㡣昴捦戳挱㈳〰㕤昰搸㉡㈱ㄱ收昴㐷㤱ㄳㅦ㤴ㄲ㐴づ晡ㄸぢ扥㐸昰㈵㠰㥣挶挹慥㜸搷戸愶づ㔵搸㤷搱㔴攱㔶㐸㠱昶㤵㌰挱ㄷ敤㌴挰捤敤㡤㘶㥥㠹愳敦昸ㄱ摤㙣昸㘰晦㔶㝣㠰扦挸㐵㜷攱晦ㅦ搱愴㠵㥦㔶㍦搲㔹㕦㘴〲㡤昳攱捦挵㘶扦㡢㝥戸慥扡戱挹ㅥ㍦㡡㕦㔶捤㈸て攱摦搳昸㈹昷㘳〴㡥㐲㤵㥢㠵扦㠵㌴㈰ぢ收挳〲敡㉥晤㜱〰㠵㌸㈶㥥昴㈷昸㐶搴戲㝦晤敢㘱㠲㉦ち昱㝡㥡㠹㜲搸㍣ㅡ㤰戸㤶〵㈷㥡〶㈴晥㘵挱昱昸㠰摦㐴慥㈲㤱㠵㐴愳㝡㈲搲搲捣㝤ㄲ愰慦慢㥦㜳愳扡㔳㑦㈹挵晢㑡昷摤昷㔶㝦㝡㘸㔳晡慥㕢㝡㥦㝣攳㌷㙦㍥昱晡挷㜷晤敤敤愷㥦㝥晤㉦㑦扣晡昶㉢㌳扢㝥昵摣㜳扦扣敤扢慦扥戹摥㝣㔶㝤昱慤〳捦㍥㌸㜲攲挱晢捤愳搷敦㝤昰敥攳㜷㡣㑣㥥㌳摣搵搵摤㝤捤攰慦㉦戸㜶攰昴晤㉦㈹㍦晦攳昹㡥㈲㤷换〱〵㐰昴っ㜰搹㜲ㅡ摦㐶〲搳攰㡣摦搷㘹㜰戹愷昱㔳㑡攱㐶㡤攱㈵ぢ攷〶㈷㈰ぢ㡡㡤〵㍤晦〱〱ㅤ戳㝡</t>
  </si>
  <si>
    <t>㜸〱捤㕡㕢㙣ㅣ㔷ㄹ摥㤹摤㔹敦慣㜷敤捤愵户昴收搲愴㘹敢戰戲㥢㠶愴㉤㔱㘲慦攳搸慤ㄳ㍢㔹㈷愱㙡慢捤㜸昷㑣㍣昱㕣摣㤹㔹挷㐶㤵〲敦〸㠹㠲〴愹ち㉤㤵〰ㄵ㈱昱㠶愰昴愵ㄵㄲ愸㠴〷愴㑡㔰愹て愵慡攰㠱ちㄵ㠱㔰ㅦ㡡捡昷㥤㤹㕤敦慥搷㑥敡〶挹㈷昲扦攷晡捦㌹晦敤晣晦㝦㤲㔰ㄲ㠹挴愷㈸晣㘵㐹戱㜲㐷㜹㈵〸㠵㔳㉣㜹戶㉤慡愱攵戹㐱㜱挴昷㡤㤵㈹㉢〸㤳㤸㤰慥㔸ㄸて戴㑡㘰㝤㔵㘴㉡㑢挲て㌰㐹㑢㈴㌲ㄹ㕤挵㌸㤱昰慦搰㘸攸㕣㤵㑢〱捣㤶㐶愷攷㉥〲㙢㌹昴㝣戱㙦攰㙣戴昶昰昰㜰㜱戸戸晦攰搰愱攲搰扥㠱㔲摤づ敢扥㌸散㡡㝡攸ㅢ昶扥㠱㤹晡㥣㙤㔵㥦㄰㉢戳摥㠲㜰て㡢戹愱晤㜳挶挳㠷㠶ㅦ㍥㜰挰㝣攴㤱㐳㌹㝣㍡㜱戲㌴㍡攳ぢ㌳戸㔱㌸搳挴㌹㕤ㅡ㉤㥥ㄴ攱㡤挲搹〳㥣㐰㌹收㌹㠶攵摥㈰愴ㅡ㘹扢㝦㑣㔴㉤㌲㐱〸摦㜲㉦ㄴ戱敤㌶㐲愳㜵戰㌸づ㡡㔷㡤㈰㉣〹摢㍥㉤㑣㙥㈶攷㤰㘶挲ㄷ㙥㔵〴㝤捥戱攵慡戰攳攱㈰攳㥣㌵晣㤳㠶㈳㔲慣昴㍢ㄱ摦㈶㙢挲つ慤㜰㈵敦㥣〹挴㘹挳扤㈰㌸㐵㜳㡥搷慤㕡㉡愵愴㔲㠹攴摥㙥㥢㤱扣㈹㡥晢搵搲扣攱㠷戲㐵慥つ㜷㥢摢㈲㈱㜲攳㙤摢愲ㄴつ㜴慣㈲㥢捡㤶昳㠴昰㕤㘱昳㈳㘴摥㘰挷㈴㐹㤳㠸昴㑤攲㌴㑥㐳㕡㈸扤戱摣换愳愰㐳捦㄰攸〰改㉣㐰㍦扥㔰户㡤㔰搴〶捥ㅡ㜶㕤攸扤ㅣ捥〱㈸愹㝦㐱㠷㕡㤷㜳㐸慤ㄸ㙡㘵㑥慤㔴搵㑡㑤慤〸戵㘲慡㤵ぢ㙡㘵㕥慤㔸㙡攵愲㕡㔹挰㥣㐶挹昴昴愸㜱昹㘰昷改昷摥㜸㔵㉦㝤㈷㜸敢捥扦㍣㍣㘴攵晡㌰改㔴扣戵㌱摦戸〴晥慥㡡捥㐳挵㈱晥扢戶捥㐰㘵捣〳收㐱㜳㜸戸㜶㘰挸搸㙦㘸㍣摣昵㜲㙡㈷收收捣㜳㤶㕢昳㉥㐹搶攵捣㜱换づ㠵㉦ㅢ晤㈶㝥㈲昱㤳敤扣㜹㙣ㄹ㝡㕢㡤戸扣搳㉣〹㍦㠴扣㠷㉢慢慣扦㘳搴〸挴㙡㜳㌰挶㍤敡搵摤㕡㜰㝢昷挱㜲〸摡敦敡ㅣ㕢㐵戲㘶㔹ㄹ扡㈰〲戹愵扢㍡㤷㐹づ㡥㉣㕢搱昰㥤ㅤ挳搰ち㙦㙥晤搱㜱㕦㍣摢ㅣ㕤戳愳ㄱ㤸捣㈵挱昱㌵愷㡣㠶愲㝤つ㤴收扤㐰戸㜲㝢㠳捥㡣㔵㕤㄰㝥㔹搰攰㡡㥡㍣敡㑤ㅣ㡡㔵㜳㜰摡挵㐱愱㙣戵㉦戴昶㤲搰挲慤㠹ㅡ昶扢〸㉡慦捣ㅡ㜳戶戸戹㙤㑡昴㑤っ摣搶搶㍤敥㔵敢㐱挹㜳㐳摦戳摢㐷㐶㙡㑢〶捣㐱敤㠴㔷ㄳ㈹㔹ㄲㄱ㔴ㄲ挹愴愲㈴敥敦愶㔷挴ㅤ㔰昳㕡㠴㠴晡扤昱攴ㄶ㈱攲攴慥ㅡ摢挴㡣㑡㡢㤰㜱晥〳ㅢ敥愴㔵〸㌹㝢㘸挳搹㕤㠴㤴㡢㙥㙤㔷扣攲㘹昰〷㝣戰〵戵㔲摤扤㍥捡㔵戹扣挶㑥㕢戸挲晢㤵戳㌷㈰㥡㐴摢㤴扤晦敦㘴㔵摤ㄱ㥦晥搸ㄲ㡣晥㠴攱搶㙣攱㙦攸ㅤ㈸摣㤱摥㑦㔰㈰搸㐶戰㥤㘰〷㠰昶㈱捣攴扡ㄴ愵㘱㔷㤶㤵ㄵ敤㤲㔵ぢ攷搳昳挲扡㌰ㅦ愲て㕥㐵㈶㐳㜲㝦〳㝦㈳昸晢㌶㘶扥㑢晦㐲扦㠹攰㘶㠲㕢〰戲搹㐴晡㔶晣挲㕣敢户昱㘷ㄷ㐱㈴㤰㔹㐵愳㈱晦散搷つ㕤ㄸ㕤摥㙥㜰㍦〲捤挱㈵ㅡ㈴㤳摤㠸㌰㘱〴昳㈱昵㙦挳㐱㥥㔲扦㥤攰づ㠰摣㥤〰㈷㈷㠴つ敤扤㔱㥥㡢挶换攷㥡㌷㈴㤹㜲戳㔳㕥㜱慢昳扥攷挲㡦ㅢ㌳㐲㘳愴ち㌷㈰㔰㡣戴㌳攵㤵敡㘱摡㤹戰昰㤳㜳㑥㡢㐵㘱㠴㈵㔸攷㌰敦㑣挱㠵㤰收㜳戲戶慣㌹搱敤㍦㈶㠲慡㑥㌷㘱ㄲ搶㘸㌹㡤ㅡ㉥挸㥣㐳晢㈲㤶㐳愲敥㜱㘶っ戸ㄹ愱㡥㐹㠳㜲㔵㔴攳捡扣散㙢慣捥挶㉤㘰㈸挸㙡ぢ㤶㕥搹ㄱ㘱㑡㤰㤴〹ㄸ愴㐴㌲ㄵ挳㑥挵㌹ㄳ㕡㜶㔰㡣挹㕢ㅣ昳攰㐶ち改挹㤲散改㌴攴㉡扤㈱戳㍡昵㥢㝥挶㜴㜵㉥㐲㡢慤ㅣ昷扤晡㈲㝤㡤ㅢ㠵㠷戸ㄲ晡㕤〰㉦晤昳愷㡦敤昹晥捦㍦㡤㝦㉦㐳㜳㘴搱改㡡攸ㄴ㜳㌶昱㈳㡢㝥て㝥戲ㅢ㡤㘹㜴㔴扡ㅡ搸㜵㕣㈲㙡㜲捥挱㘹㘷㝤㈱㝤扣㡣㙣慣㉣㡡扣㜳捥昳ㄷ收㍣㙦㠱捣敦㤳慤㘰㕥㠸㤰㡥㔳㙦散㈷戲慥㈸㑡㌲搹收ㄶ戵㜸㔸㜴戹搲㝢〰昲㈳戶㍤搰挰ㄸ愴敦㐳㔷㤲㉥摣㕥㔴敥㙤ㄸ搸〱摥㐶㜶㌰㌰㜱㙥攰㐰攵㔸慤㘶㠹昲扣攵ㄴ㤷敤㘰㔹昹㌳〸㐱〷散㐷慦晤晢㥢攲攲㤹㘳㉦晣扥晣昱㠷挹愵㤷㤵㍦挵〳㥤㉥㤵㐶〳搵㈹㉢搲㍤㙣㕥㌶㉤搷ㄸ㑤㑦摡㍣攳㕡㘱搰㙢㡥搴㐳㙦摣ち挷㠲㌰㘷〲愰㉡㤷散㤲㜶戹㘵搱愰㜹搶ㄲ㤷㘶㐱慤扢搷づ挱㜳㉥搵㠳搰㤳㙡㜰搷摡昱㌱敦愴ㄷ㡥㔹挱愲㙤慣散敥㌲ㅣ㡤㥣㥢ㄷ㉥ㅣ〵ㅦ晥挲戵㈶㜹㡢㡢愲搶㘵㡦㘵慦敥㔷挵攴搸㔶㜰㌵㤴㐸㥦ㄳ㄰ㄹ㘸戳戲愷挱昹搶㠸㈶㘲㑦ぢ摤㈹愴㉡挴㑣搹攴㑤㈵慦ぢ㝤㄰㔸㄰戰㉡戸㐱昴㝤愸攲㈲搱㜸㝤㙤㉣㈲㉤捥ぢ㉤㙥搶〴㕢愳扥㝣散ㅤ㑦扡㠱㔵ㄳ搹戸㜵挲㜲晢攲敡㜴㍤㙣ㅢ㌱㤶㜷挴㈳搰㠵㘹ㄷ慣慦ㅡ㝥㙤㉢㜰〵〷㐳㠹㔸愲愴昱㙦㜳㠴㡥搰㈴ㄲㅦ㌵㌲つㅦ㕤㠶戹晡㈲扡㐹㙢㝡〹㕤㑤㔳㔳ㅤ㔱㘹昱晤愸扥㜹㤲扢搹㥤㘱敢㠴㌰㕣挹㠵㜲㔸ㅢㄳ㑢㝤㜲㠶㠰㠰㈳㘰戵挵㡥昶㘶ㄴ挲㤹㈳㜳㠱㘷搷㐳搱搷慣㐹㐵搷捤搳〲愱ㅥ晣昸㕣戳㌶㔳つㄱ改㌴昱搱㐷摦㍡ㅣ〲㐵㔲㌱㤷ㄴ挹愷昴〶挲摢㝥〸敡搰收戸㑡㍤㌵㘵昹挷ㄱ攵㠵㉢㉣慦ㅥ㐹㌴㉡㔹㤶㠴㐶㐷攳晡ㅤ㜵㙡搲㡥㐶晣ㄸ㔹㌸㘹扣㜲㡤㍥晡挸㜹㔳摡㍤〴挲捣㔵昴㔳㜵㙣㈴㤲㐲慢㙡搸昶㑡㥦㌹改㔶敤㝡㑤㑣ㄹ㜳戸㌲㘲㥢敤昹捥ㄶ攱㤷捣戱㐵扣摡㠰㉥㜱昴㌲㠹㐴㕢㈳㉣搸戴㤹㑢攸㐵㤰㔵㍡つ挰㤱搵㠷搰㈲㙢攸㤳㝦收愸㠸晥挷昶搵㤸㕥愶㠰㘰摡搶㜴搱愶搱㔵㙣〶㔶㔲攳㕡愶㑤㜹㔳ㅥ㠲摥㕡㑢搷㠴ㄵ㜵㙤ㄹ扤㤲㙣㑡愷搳㥢扤㘰㐰㉢㤴㈷㡦捡㥦挴㐷㤷捦㡤扣昹捥㘵攵慦㐷㜸搵㤰〳っ㘰㍡㥤捣ㄶ㐷㐴摥晤搲〸昲㍡敡愷〵㡢ㅣ㠷㔹㉢戴㐵慦㈹挷㘵㍤㐳㤵㈰㌵㝢捣搹㜹㌸㙣㘳㜹昳戸㙦搵㙣换ㄵ㜴㐲㤰㠴㘱摡㙤㑡㕣㐰扡㘰挶ぢ㉣㘶㜵昳收慣㙦戸挱㈲晤昲敡捡昶戶㤶㘴㤶㘶㡥㕡㉥ㄴ㈸晡㈶敢晤㘶㜹摥扢㠴挴㜰摤㜱㡦ㅢ㡢挱㤶㘰ㄴ㐳挱愸㐴㕡愵㉡慡慡㘴搴捣㘶敦㉡改㐶搳㈱㐸㍣〴戴㉡㐱捣㉥㠶㥡ㅢ攸㉣㌹ㄵ㈷㙣愸戳摣㔷㕢㠲戵㙢搸搸捣慣搳づ敢晣㔸㙥㍦挰攳挷捦㑣慥愶昹㍥㔷㝡㕣㘳㜰扣挱㜵㈰㐵愳㤹㔳愰㐸昶㐵攲挲㍥㑡㡦㉥戹捥㔶愷〸㘶㑤㌹㠷搲㠸ㅢ㤴搳㔹ㅤ㐷搸㤷㠳昲挳晣㈲㕣㠶摤敤㡢ㅡ㜴改ㅣ挳づ攲戱㤲攷㌸〶挵㡢愲㔹㠶敤ㄶㄹ改㕦挳㥡攸㈶㠰㤴挱戸换㔸㐶㤷戱㉣扢㜰㈵㌳㑦㈸敢挴攵㕤㌰㝣㉢㥣㜷慣㙡㠶つ收昲戶㠴㕣㐲㠴㘴㠸ち㠲戲㐸攱㠴戳摡ㄹ㥡㐷搱㈴搸㕤㐴晣㐰搲㤱晤㤰㕥㔵摥攳捡㈶㤳㌰㄰㕦㘹昰昵〳挰愶挹㠷ㄸ〶挹㉣㉤㑥ㄸ㝡愴㈱㔲㤸㉦攱戰晥愵戸挲㐶㡡㜹㡡つ〳㘴〶㜱搹㈹捦愸㡤㈳摤敢昹㍤昱㜳㑥〶慣愵㔹昱ぢ㑣㡡㤴㄰扡㈱㐱戹〴㕦搸捦戰愳㡣㜴㐳㡡改㤴㜴挴㐳搲㈶愱㘹扤㤹㙥摦㥡㙣攰摡ㅤ〷㡦慤捦㔲㤳㙢昰㝦㜸敡搰ㄱ㙣ち挷攲扢㠸㝥㤰攰㄰㠰挲㜴ぢ捦搳㌱攱ㄱ㑥㜸ㄴ㐰㘳搴摤愹㈵敢㈶㄰㠸㕣㜳㤸搸挸㌸㍣づ㕣㡥㌴搲ㅤ㐸㤰㠰㈴改摥っㄳっ晡㘳〰㝦戸㝡昵㌰㝥ㄲ捡㍤〰㡤敦㔳搵戳㔹ㄲ㑦晦㌲〱㘷㘸㡣㐲慥㉦敡攱挲㐲㑢㈸㑡ㅤつ戶㤹愷敡㠶㡤㤷㤹㘹昸㐳㈱扢戶㠲ㄲ愴㈲慦戴昳愱愱晤挱〶〱㥤㍣挲㔳捦㌰晦搱㐹㠳昶戹昱搹〲捥摣㥣搷㥡搵摥㐴㕥攰晡扥㐲㉤攸㔹㘲㌲慢㔲㐱㤲〷㉤㌲㍥慢㔳挴㜰㝦㉢㡣ㄶ愵摡ㅣ㐵㠵㑡㈶ㄵ㡤㜱㡤散ㅤ㐱愵㔱㌴晡㘰ㅢ㕣ㅥㅤづㅦ搷敦㔸ㄵ㜵ㅡ戵㐱㥢敦慦摤㜴愴晤づㄹ挵㔲㠵㍥摥㥡㍤㈸扣㕥㘴敦㔸㕣㤱㜲㑣ㄳ㜱㑤慢㐴㔳㠶㔰ㄶ昶愹ㅣ慥搸戸ㄳ㔸㘵〲㈸慡㔱〹愲㘱㙣摡昳攱攴愶㍡㌳扤捤戵捣愸昴敥散挸慣换㘵ㅣ愱昹搳㝥つㄶ慤扢㥥㈷㔸攵ち搷戰愴挷〱㜶㥥戰慡扥ㄷ㜸㘶㌸㔰㠶㙦㌳挰户ㄶㄳ㕥敥㠸昶㉢㘰散晡㑤ㅥ㉣攵昲ㄱ㔳㌲㍡扢攰㝡㤷㕣戹ㅢ㉤攰㤳㤳愴㔷㑦て㍦㐳摦㔷㤶㝢㐱挵〲㑤㈵ㄷ敢ㄳ〰昹㘴㠱戶㠶愵㐰㝢挳㔲愰㜱㘱㈹搰挰戰昴搳㈴㄰ぢ㐵改㠶㤶〲つ〹戹㤹㥥〴攸㉢㡤㔶㕡扣㤱昴攳攸换愱㑦摡摢搳㜸慡㐹㍦㠱㥥㙤攸㘹㝦搵㉤搰ㄲㄱ换敡摢愷㝥ㄲ㑤㠵〲㉦〹㌱ㅤ㑦攰愴挲㔱〰㐹㠱ㄹ㔴昴㔳〰㜹戵㌰㠲ㅦㄶ㐵捡㈱㉡㝡愳㐷慥ㄹ㐳㡦㕣㔳㐶㈵㥦搴㐸扣挷搶㑦昶戴㥣㘲㄰㉡搲昶摡㜵っ慦㔷㉢搴戸㈴㉥ㄳ㑤㥥㉤愵㍥扡㌹㕣㌴㐰㌴换昲敦㘷㤰㤵捦㠱㠷㠴㕡㤵㑦㘲扣ㅢ㝦晡ㄹ〰㠵搴㘴㉡㔶摦㐳㜰ㅦ挱㕥〰攵㈷昸㘴搷㈴收㡦攳㠱捥㈴㘶㠱㥣㤰㠴㝣㡡㐸㥥㈶㜸〶㈰慢㤰ㄹ愴慡昲ち㤶昲㈸昷愳㤱㐱攴㐷〶挹㠱ㅦ挶〳て愰㐳㍦て愰㤱ㄹて慥㑦戹挸㐵㕢㝤㑦㘵〶㐶㌳愹晤扤㘶昴㥣㐹晡挹㑣㤷㉤㔵㈷〷㙦捤挷㡢收ㄴ〲㄰昸㘸㜸㍡㡦〵つ㠱〹㙦捤㠶㍦愰换ㄶㄷ愷捤㘹ㅦづ㐲㡦㌹ㄹ㈰捣愹㘵昰㕥㄰攲㠵搹摤ち户ㄸ㡣㔹㡡㜲〶㐹㘳㜲㔲敤㙡㐷㘸㈰㍡晤㠷㤶㔸㙥㤵ㅥ㡤㜸㕥愵㤳户戹㍢㉣㙤攰㘳晤㡤晦搰㌱㈰つ㔷愰㉡㍦〰㕦㘹攷戲㝦㝦攸戶㑦戹㕤㕥㐸㝡ㄵ㍦㔲搲ㄴ㜹〶挴㥥扡㘰ㄷ㤳㥦ㄲ㈴㌴㡡㘶攷愱㘸搱挷戹愲攳㐱慥户㤷㈷㥤扤昲摡搱晦敥㝦㘶㐴愱昴㐹愱扡ㄲぢㄵつ㔱㐶㑤㉢㤴㐸㌹昰扤㜸㠰戶㈵〳〷㤸㔲㉡〷扥ㅢて搰戸攸ㄷ〱晡捦〳㔰㍢㝡晥愸㉡㜸攷㝢㔷㜹㕤㝤㔷昹㡦晡㜵挵㠶㑥搹ち扣㐴ㅥ收扡愹㑣㐵摣攴㈵扡㠰愵ち挹㐴ㅣ扡ㅤ㔷搸攸攷㑥捦攱㑦㕤㔶慡攷㙢攷捦㝦摣㥦ㅡ搸㤵晡捡搱摣㤵昷摥㝡晦昹户㥦㍥晣户㑦㕥㝣昱敤て㥥扦晡挹敢㜳㠷㝦晢捡㉢扦㜹晣愵慢敦㙦㌷㕦㔶㝦昱昱搴换捦つ㉦㍣昷慣㜹收挱攳捦㍤㜹昱搴昰捣戶挱㘴戲愷㘷敦㡥摦摤㝡㝦攱㙢捦晥㔲㜹攳㥤㕢㕣㐵㝥ㅢㅦ㘸ㅡ㑥搴ㄳ〵敥㐱敡扢㡢㑡㍥愹昰㐷㤲昱㕢㌱ㄹ㐷搱㤱㔱ㄲ扤晦〳捥㝤㡡㥤</t>
  </si>
  <si>
    <t>㜸〱捤㕡ぢ㜰㕣攵㜵摥㝦戵扢摡㝦戵㤲搶て挲㈳㠰㤵昰っ㜲㔴〹挷攱改挱戲㘴搹〲昹㠱㈵㈰〴㤸昵搵敥扤搶摡晢㄰㝢慦㙣㠹搰〰㈹㤳㤰戴㐰ㅡ㌷㔰ㄳ愸愹〹㤳㄰㈸㈴㠵愴㘹敡㤶㜷ㅥ㐰㠶愱㈵㠵㑣㐹㠶㘱摣愶㐳㘹㙡摡改㌴㌳〹愱摦㜷敥扤扢㜷ㅦ㕡㍢㡡㍤攳㉢敤戹攷㍦攷扦晦㍤晦㌹攷㍦晦戹攷摥㤰ち㠵㐲敦攳攰㤹㐷㠴挸挹攳㜳戶㘳ㄶ晡㠶㑡昹扣㤹㜱㜲愵愲摤㌷㔸㉥ㅢ㜳㘳㌹摢㘹㐳㠷㔸㍡〷扥ㅤ㑤摢戹ㅢ捣㜸㝡愷㔹戶搱㈹ㅡち挵攳㍡捣㔱扣㕦捡㙦㘸㕥愵㐹搶攸ㄵ搲㌱㠰㘴㍢挰挴搰㥡㑤㤳摢㜱㤳㜱愷㔴㌶㤷昷㕣改づ戵㙡㘰愰㙦愰㙦挵㜹晤攷昷昵㉦敦ㄹ㥡挹㍢㌳㘵㜳㔵搱㥣㜱捡㐶㝥㜹捦收㤹挹㝣㉥㜳㤹㌹㌷㔱摡㘱ㄶ㔷㤹㤳晤㉢㈶㡤㡦㥤㍦昰戱㤵㉢慤ぢ㉥㌸㍦ㄹ挷挸ㅢ㠷搶㙣㉥㥢㤶㝤愴挶搴ㅣ㜳搳搰㥡扥㡤愶㜳愴挶㑣㘰㑣っ㌹㕣㉡ㄸ戹攲ㄱㅡ㌴㑡㔵慦ㄸ㌶㌳㌹摡挴㌴换戹攲戶㍥㠸㕤愳㘸戴捥敢ㅢ㠱挶㌳㠶敤っ㤹昹晣ㄶ搳愲㌹㤲〵敡捣㉣㥢挵㡣㘹㜷ㄵ搶捥㘶捣扣挷戶攳㠵㉢㡤昲㐶愳㘰㐶㠸㜴ㄷ㕣扢㡤㘶捤愲㤳㜳收㍡ぢ㔷搸收ㄶ愳戸捤㘴㤷㘸㘱摤㑣㉥ㅢ㠹愸㐸㈴搴㜶㔶㌳㘱挴㌶㝤㈳攵捣搰㤴㔱㜶愴㐵慢つ㌴敢ㅢ昰㄰ㄱ扣㐶㉣㡡摤㔳㜷ㄵ捤㌴㥥㉢㕣㘶㤶㡢㘶㥥㌷愱昱㝡敢㍡㠹㑥㕣搵㔷㤴攳捦㠶㠶㔱ㅤ摥㌲攰㔴㜸ㄷ摤㐱㤰〴㠸㜵〲㜴づ捤㌸㈵换敡ㄹ攸攷愱扢挸散〶㔰㤱㠳㔸㔰挱㡢㜹㕤㌸㙤㠴搳㤳攱㜴㈶㥣捥㠶搳㘶㌸㙤㠵搳摢挲改愹㜰㍡ㄷ㑥㙦て愷㜷愰㡦㝦挴摢摢挳摥戱昴ぢ㝢晥㙥昱敢㈳㘳晢ㅦ㌴摥戹㜶换晦扤慣戸㠶㘴㌱㉤〲愲ㄷ〳挴㤶〰㔴㠴㔹㈹挲㉣㈵昳㌸〰愵摥㠶㌰ㄴ攸捤㙦晣晢昱ㄳ㉦昷づ摥戳攲㠲扤扦㍣昳搳ㄷ㈸㉥㐴ㄹ改㜸㜶㍥〱㈰㜶㈲㐰摣㥢㔶扦㍥㠹昴て〲㈸㜵挰ㅢ㘴昷〵搷㙥戸敤摣愵慢敦㝥昱搲㑦㉦㝥㘴摢搷ㄵㄷ戲っ㜲ち㍢㥦ち㄰㕢〶㤰昴〶㜱愵改㈱敦㐳〰㑡晤摣ㅢ攸愹扦扦昵戳户慦㝥昴搲㍦㘹摢扦晢攱㘷㍢ㅦ㑢㥥〶昶攵㥥挲㠷换挶㉥㜸㙤㜵㐱㥣摢搷捦扦㐳㐷〲〴〲㙢愵㜵㥥㌵㌰㤰㕤搹㙦慣㌰愲㔴晤攱晡ㅦ㤵㤶戴慥捡ㄵ戳愵㕤攲㤰㐹㙢㈴㤷㜷捣戲㌴扡㉤㥣摣㐵㈵敤㑥㙢敤㉣愲㔱挶昵摤愵搶㤰㔹㜶戰㡡㥤戹慡㐳㥦扣挶戰捤㙡戳搷ㅢ㝢㑤㘹愶㤸戵㍦搸㥣㌹敥ㄸ㡥㜹㔲㍤慦㍡㐸挳㘵攳㔸攱愶㉤㈲㥤㕡㝦搹㤵㐶㝥挶ㅣ㥣捤戹散㔳敡搸㔸敢愵挹昹戹㈳㘵昳晡ち户㐱愲㐱散ぢ㍢㘵散㠶㔹扡㉣㔷慥㥥愱愹㤲㙤ㄶ㐵扣摥挲收㕣㘶㠷㔹ㅥ㌷戹慢㤸㔹㤹敡㜱㘴㜹〱愷㜷㔳ㄱㄳ㐵〸挹㝥㌸㐸愵愲捤㘲搶捣㐲摥㘹㘸㜹㙥挲㤸捣㥢ㅦ愸改攲摥ㄳ㡣ㄳ㙢挸㈳愵捣㡣㍤㔴㉡㍡攵㔲扥㤶㌳㤸摤㘹㈰挸㘵㌷㤴戲㘶㐴㡥㤰ぢ㔵愸慤㑤愹搰搹捤愲〵挷戶ㄹ㑦〲㑥挲愸搵扡㜳挰㠹搸戹㘹ㅣ慡㡣っ㈴攰㘴散晦㤱㤶㤲〴㥤㤰扤晢㕢昶㙥攲愴扣攸㠴摡㠵搷户〵昶㠱ㅤ昲㈶㔷㘵昸昴昹㠷慣晡攵㈱㈴つ㔸㠵㐹〴㝢户㔰㥡っ㕢昱扤愳摢㌹ㅣ㕥攲捤㝥敤㑥㙣㘵敢㡤㘲㌶㙦㤶㕢愶㐰㡡ㄲ改搳〹捥㈰㌸㤳攰㉣㠲戳〱愲慦㈱挶捤慢㔱挶㙦㌵慢收愲扢㜲㔹㘷㉡㌶㘵收戶㑤㌹愰㈱㜵㡡挷愹敥愵挸挰㍥㡦昳㘳〸慢㙦㌰ㅢ搳攷㄰昴ㄲ㉣〷㐸㈴㐲戱㡦攲ㅣ㡡㈵㜴ㅦ㑦㝦〰搰敤敦攵㍤慥㘷㈶㐲㔱敥㔳扦晢㙥捡㠴㑤换收㡤散捡㡥ㄶ㌰慥摤搶搶㑣ㅢ敢つ㝢捡攱㐲㙣挹㤴㝤戳㥦㠳づ〰㈴捦〵搸戸摥捣㘳ㄹㅦ愹挴㉣捡㡤昷㤰〹〰㌷捡てㄴ挶攷㡡㤹愹㜲愹㠸慣㜵搸㜰㡣挱っ戲ㅣ㕢ㄹ戱挲㔸〹ㅢ㔶慣戰㍥㠷㔳戲戰挵㥣㌶つ㘷〸㘱摡改㉣㡣㈱㐳㤲㌸㍡㥡㥤㡤ㄶ摣攴㘶搸戴㌳㥡㔹搰㈸挲搲㙣っㄸ攲㙣戲挰㐰㘳捥㍡ㅣ扡扤戰搹㐰ㄶ攵㘸㜴敡㤵慢㕣㡣㔷㜶ち捤扦㍡攱戵㌰㐲㑡搰挰㈸ㅤ㐲㜰㐷㤲愴ㅡ㍢㈸昶摢㠸〷敢㔷搰ㄵ㑥㉥㙦昷㜹敡敤ㅢ㉥㈱㑢㌶㈵㙦愷摡㘳㌱㌸㔸慣愵戱敡ㄷ㍡搳愸㑤㤹㐹㜷㔸㠸戲慥㕣㥡㤹㘶㉡㜵愴挶攱㔸㈱扤〲㘰敦扢摦戸攸㡣晢ㅥ㝢摦㍢摦㠴㈵㈴㠷㘶愶愵改敦㙣攲㈴㠷晥㌸㑥㠹㔶扣㈸㌳戱愶㤱㜶㥥㡣㡦搹㔰戲㠰搹㑥㤴㑤㐹㘱攳搲㤸㥢㌶㍢ぢ㔷㤵捡㍢㈶㑢愵ㅤ㌴㝥㤷戴散㈹搳㜴㤸ㄷ㜶㜸㘹㌰㜱愵㔴㕢㕢㑤摥ㄷ㐸㈰㤹㔱挶㉥〴攸ㅣ捣攷㝢晣ㄱ敤搸㐵㈰戵㘱㐷㠹㕤っ攴㌴㍦搲昶㜰㕢捡摢㍤敢慦敡㔹㤹㕥㥢捤收捣昱愹㕣愱㙦㌶㙦捦慡㘷愱〸㈶㜴晦扤晤敤㜷㑦㕥㌱扤晥㠹晥戱捦㕡㉢ちㄱ昵㡣挷㘸挸ㄹ㤹㉡㌲ㄱ搲㤷㄰慣㈶ㄸ㈴㔸㐳㌰〴愰昶攳㔲㠶慤晢攱㕥㝢㐰愸〶㥦戵散㌳㐲戰づ〰挱㐷㡣㠱搸㌳㑡ㅡ㘳㑦㈲愴戸扡ㄸ㙦昴㘵〴㘳〰㡡挹ㄴ㔷㘶㐸㙦〰㤸搷扣捣㕤ㅢ捤扢ㄹ搴㠴㙥挱㔳捣㙤㘹㘲㑤㤵㙡㉡㔱㔳㠱敡㈱㑦〷つ捡昹扡挷㘸㐸㠳㤹晤㡡㜲慥收㈰㥦㈴戸㠶攰㕡㠲敢〰搴㍥㑦㌹㥢搰攰㔱㔵㑥ㅡ㉤扤㤵挰〰〸㈸㈷㐳㥡愷ㅣ㘶搶愲ㅣ㤳㐴ぢ㐰㌱戳㜶㤵戳つ搸扣捡㘱㍡摥愸㥣敤愰㈶㜴ぢ㥥㘲捥摥㑣㌹㜷捥愷㥣㍢㍣㐶㐳㝡捦慣㕥㤴㘳㔳ㄴ敥㔳㝡㠶㘰㈷挱㉥〰㜵㥢愷㥣㌶㜸捥㥦㠲㔰㔵捥ㅣ晢摣㐰昰㈹㠰㠰㜲晥㤰㌴㑦㌹㝣㘲㄰攵摣㐴攲捤〰慡〷挰㔵捥㉤挰收㔵捥㌲㌰ㅢ㤵㜳㉢愸〹摤㠲愷㍥㠴ㅥ捤㤴㌳㌳㥦㜲ㅣ㡦㔱晦挸ㄲ㘵〲㔰ㅦ㠲攵愱戲㤲捣〵搲㐴捥㈸㘶㕤㔱捣㌹㜶㠷㌵㠸㈷挷㤱㥣㌳㙣㍢㐹ぢ〰愸㕣㜲㤲攴㍤㠱㡢㝡慤㉢㜳收慥〹〴愱㘵㡤㉣㍣㙦て捤搸㑥㐹㜶㤷㔳ㅢ昹挳愵㡤㈵㘷㌸㘷㑦攷㡤戹搳㥢戰㕤捥㔵㔳㘶ㄱ㠹㜸ㄹ昹昸愱㍡㤵愶愷捤㙣ㄳㄹ挷㑢㌳攵㡣㌹㍡㝣㉣愴昲捡摤㈶㐳㠸挴搸㈴搵ㄹ㝥㐰つ搶㐱㕣昳〴昴捥㜴㉥㡣攸慤ㄶ㤶〹挶㙥挷昵㜰挶㍢〸㜱㔳昸扡扥ㄳ㈸㕣㍥捡晣戰戵㡦〴㥥づ戸搲ㄲㄶ散敡搲㍡扤挷捦搱愲㥤换㥡〹慦戵㈱㔷散昲搰㑤㌳㑥つ挷㤸㕤攲㜱戰挷㙣㉡挲昶ㄹ愳㥣㍤ㄶ捣㠲㠹攱㜰㙤愲㘲昸㕢㤸愶摤㘱㐲愱㠳㝥扤昲攰㑤㔸敤㕦〴㤹扡㘶ㅡ摥㜴换慦慣㐷㈰㠱㠷㉢㐶㠱㑥慡扢㐲㡥戳戵挱㌴㡡㘲㠵㜱㈷㍢㙣敥散㤲ㅥ㈶㍣ㅣ㜵慥扣戹愴戶㈹㤹㥦戶〶㈷敤㔲㝥挶㌱扢㉡㤸慣㜴㙤㙤㌱昳〶ㅦ㤴㤳ㄵ㙣㜳挶㐱㈹愱㌲ㅥㅦ㠲㡦ㅤぢ㐱㈳ㄱ捦㑡㑡散ㄴ㙢攱扣戵㤳攰㈲㕡愰㔵戱㜵㔸㜲晣昲ㄲ㜵捦ㅥㅥて㕤ㄲ昲㤱〴㡦㔰㤴㡦㔷㠷晦㈴捣㤵戴挴㉦搰戸㈱㑥愲㔷搲愷昱㈱戴搳㤲挰㠷㑡ㄳ㑢㥣摤㕣㍡㜹搴㥦㥤㕣挶挸攷攷扡慣搱㘲㈶㍦㤳㌵挷㡣㐹愴㘲㕥搰㉥㤵ぢ挷㠸扤愴㔲敦摡慡㠵㕥扣昲挰㈸捡昵晥㜳昷㠲攳㕣㐸㜳㠳㤷㍤ㄷ㘳㈴昴㙥戴㘸ㅡ㍥昴晥捥㘵〷收挳㡢慢㐵㌳愹ㅣ㈳戴㌵㤰ㄸ搳昸〸㔶愹㕣挸㡡ぢ㜴ㅢ㉢㡤㤵㔰㔵捡〶㐸敢㜳㉥改㤸㔹㔷㘲愶㔸㉣戶搰ㅤ〶扡挲㜱昰㝤敦捣㕣〹挷挱㑢愸㝦㕡攰ㅣ戴敡ㅦ摥〲㤹㠸㙣晥ㄲ〴㔳攸搸捤〸收㘶づㄳ㌹㈷㙦㜶㔸挲ㄷ㍣捥㈵㐱㙤戶㕢ㄳ㔳㜸㄰ㅡ敥戴搶㤵㜳搹㝣慥㘸㌲ぢ㐱㤵㤳搵晡㌱㜳ㅢ敡㜱㥢㑢㜶㡥敦㠶㍡慤㠹戲㔱戴愷昹扣㥢㤹㕢㕣搳ㄲ㘳㐵慤㌵戹㈲ㄶ㤰㝢㑦攲摤搶昸㔴㘹ㄷ㕥㉦捤ㄴ㡡敢㡣㘹晢㤸㌰ㄴ愲㤰㜷戸慢㉡慣挲㘱ㄵて挷ㄷ扡㔷挹攳㈹ㄳ㠲㄰ㅦ扦挳〴㥥戹㝡㠱戵㔸戳戴㤴㔷ㄱ攵㥡愵㕣㌵敦㘵㥡㤶㘳㉡敦攷ㄸ㠷昵㤷㜹捤㕤〰㤷慥扢㘲戴㕡㐷晦扤摥慡㐵㤷㘳扣ㄶ摢㠱戸㐶愵㘸挷〷戴㉥搷㕤㐸愳昷㘸戱㍡㕢昵㉥㤸戰愴て扤ㄱ㍢㈸扢ㄳㅤ㐱㌹㈵㠹挵㡦昰㡢㌲ㄴ攲㙥㤷摢㘰㑥㔷㌰昲戶挷ㅢ㉡ㄵち〶摤㡢慥㌹㡥搸㙤挶㈵挱㐶㌴搱ㄶ㠰昸愰㐷㌲㘶㐱㌲㘶㠵㠴㉤㤹㠵㜸挱㌹㔶㘹㥢㔱捥㌹㔳㠵㕣㈶捥〶㡢攵挷㠴㕦挲㠵㔸㌴昴て㜱㑥㘴慢昵㈵㉦户㑡〳㜳昷攱〱㠲慡愳昹攱扤㘱搹挷搵〲慢㥣㜰㕦〹昸晡捦㌱㕡㤴搵㐱㠴㝥㔷㤴㐰ㄲ〶㡡〴㈲搵挷づ昸改㍤ㅥ挲㐶㠴昵扦㤶㠵㈷㔶〹ㄳ㘳㈵㈳㍢㠲昷㈹愵㜲扢昷ㄶ㌸づ搳㌲慣㤴㔳㉣㌶づ愱㈴㠲㌷〰㍢㤱ぢ㤷攳㈴㡣愳㡣ㄷ㘱㤹㌲收摡㤰〹㘶㈸ㅡ敤㠸㌷扢搷愸㍦搶改㕥㔱㈶昸㜲㝢戴㘱晣㜷㉥㍦ㅦ搱㤵搳㐲ㄹ㌶愴敦㈱昸ち㠰㘲ㄹ㤳昳愹敢㜰㉦㍢摣〷㄰㕤〱㔰扦㑡收㉤捣㜱昰㘸㠱〵挳㜸㠱搳㐱捡ㄱ㐳ㄹㄱ㠵㐷愸㈴搶ㄱ㘷搰搰㝦〱昰攳㤷㕥㕡㠵㔳㐸戱昲攵摦㥦㌵慢㐴㠲捡搳㝢〹敥〷㔰ㄴ㥢㑦愶戱扦〴〰㜱ㅦ愱昷㔴昲〰㔰散ㄷ㙡㌵捥㝣㌲昱㡦㠰㈹㤱㑦㝦ㄵ㘴昶ㅡ挴㤹㌹㌵㉤㝡愸晣㑣戱㤶挴ㅣ㉤愴ㅦ㈴㘰挵㑥㤲㠴慦〱攱㘰㐳㌸㌳㔱㜰㡦㜹户㌲戵ㄶㅤ戸㥤㠵愴晣㈳昷慥ぢ㥦㡡搵㈸㠶㔰晤㄰㠰㕡〷挰挸㔴昱搴㠷㠱ㅦ摡㔳㔹扥愲㜳敡㐷㍣㠴つ㜵ㄹ㠰慦㕤愰㤰㥣ㄶ搲㝦㐵昰㈸㠰ㅡ〳㘸搲攱㌱㜶昸㈶㍢㙣〰愰ぢ攸㙦〱㔴慣戶ㄹつ晦戲㠰搵晥㥡ㅤㅦ〷㔰㔷〳㠸搵㥥〰〲攲户〹㍤慢㝤〷㈸㔵挸摡搴晣㔶晢ㅢ慦ㄷ㡢㔷㠷㙤㌵ㄶ戹㕣慢㝤ㄷ㔸搵㙡摦昳〶扢づ攷挳戱㕡ㅡ晤㕣慢戱㉥㐵挹敢㌷㍤戵ㄵ㘴戱摡㝥昲つ㠰ㅡ慢晤〳〸㠷戶㕡㠶搷攲愷㥦昴㄰戱㥡㠹㠶慦㕤愰扥搵㥥〲慡㥦〶㔰ㄶ㐰㤳づ捦戰挳戳散戰つ㐰慣昶ㅣ㤰㡡搵戶愳攱㕦ㄶ戰摡昳㈰敢敦〳㈸ㅢ㐰慣昶〳㈰㈰晥㤰搰戳摡㡦㠰搲㙡㉣㥡捤㙦戵ㄷ扣㕥慣慡ㅤ戶搵㜶愲戳㙢戵ㄷ㠱㔵慤昶㘳㙦㌰ㄶ收づ挷㙡慣搰戹㔶㕢〶㡣㤲㌷㔸㡤昵㍢戱摡换攴戳㤰㔷㘳戵㔷㐰㌸戴搵㔸昰ㄳ慢晤愳㠷㠸搵㙥㐲挳搷㉥㔰摦㙡晦〴㔴扦ち愰㙥〶㘸搲攱㈷散昰捦散㜰ぢ㠰㔸敤㌵㈰ㄵ慢摤㡡㠶㝦㔹挰㙡慦㠳慣㝦ち㄰㘵㥤收昰ち㐳敤攸㤹ち㔴敢㤸挵搸㡢慣换㘷㡣㍣㍥㜹搹㠴㈷㐶㠷愴㘳㈱㑤㠸戸捦敤昵摦㍡搴㝥〹㠳㥡㤷㑣攱㥡敢㜴ㄳㅤ搴昶昵收㘶戳攷挲㥥敢ㄳ搱㌳㔱㍡慤搷㜴昳扢搰㈳摡㜷昲㌵㕡㍡ㅤ㡡昳㥥っ扣〹晤㉦㠴㔸㐵慣愷㠹ぢ扤〱㈴散晤搴ㄷ㝤敡捦㠰昸㐷㤴㑦愹㉤搲敢扡㐷㘲㡥扡愴㥡っ㌰敤敢捤昳㍢户㘶㔹㐴㙤㤶晤㜳㕣慡㜶ㄳ攰愷㠳㌲愸㉦晢搴㌷㍤㠴搳㠹㌲㠹㍡㘴摥ㄶ㐱㈷ㄴ晢㤰挱㡤㍢㜳㜹㘴捤㐴昹敡挹挵㤸㈶戸㙣〸㕤㉡愳っ㄰愹㝦搹㕣戹昶㌴っ搵戱戴敥攵扥㕣㐶捥㕤昸㐵㤷挱㐴昳㕥㕦㙢ㄵ㕥挳㈳昶ㄶ挰搲つ戹㑣戹㘴㤷㉣愷㘷ㅣ㑦㝦㍤晣摣〳㘱戶㝦㌰㝡ち㐶㙣㝡㑦㑥㉣㔲攴搷㘱㘲攸挴㡥㘲㘹㔷㔱愴㠹摡晣敡㐵戴搸摥捥摢㈴昰㤳攳㌴攸㌶戵〷㈸㉦搶〷〰㍡摢㔲捣挶㜸愴㤸㤱昱㐸㌱晤攲㤱扡捦㍤㠷扡㤹㌴㜱㤴㤸㐷㌸㘲愷搴㕥っ搵挶㤱晦ㄵ愰㙢㘸㑤㍡昰扣ㄶ晢㌷搰㤲愰㐹㐶扡〵㕦㡢挴㝥〱捡㈲㔰㙡㍦㤷㑢摤て㌲㐷愹㝥㔴愶摦㐶㔳敤〳㘰㠰㑡愸攳愰㐷㉥㈰昶㑡攸㜷〸戱㄰ㅥ挰㔹ㄴ昵㥦㐰㉡ぢ攱慢㍥戵挶〹ㅦ〴㤵㡢㐱晦ㄷ搹㕦㙢摡攷㈱㥦晡慥㠷昰㜶敡㘱〰㍡慢敡㠲〰换昰〳ㅥ搲戴㍢㑤慣㤲愰搰捣戵㘶㝡〴㑣㌱搳晦〲㠱㤹㤸㌵昱㐸㌱㜳攲㤱㘲㥡挴㈳昵㑤昷ㅣ敡晥ㄶ㤰愳㘳㈶收㔶愲㘰㥡㐹搳㉥㥡愶㐸㍤敥搳ㄷ㤱戴㤸攰搷〰敡摢〰慥攲㈳㤸㔹㔵昱敦㠱㑥挵㌳ぢㄳ挵晦ㄶ㐸㐵昱捣扡㠴㕡愳㜸㈶㔳愲㜸昲ㄴ㤳愹挶㍥㤲〶㠱愳挳散〳㐴ㄴ捦㌴㐸ㄴ晦摥㙦㥢㈹晥搷愰㌶㉡晥㐹㕣㈴㡡㡦㘱ㅣ㈸晥㈹戴㜹愴㥥㜶捦愱搴㌳㍥昲慣㠷㜴㍦〷攴攸㈸晥㜹㡣摣㑣昱摦昷改挷〳㤱敦つ㜵㤲㔳㘷搲攴㉡晥㝦㌰扢慡攲扢挰愴攲㝦〴㍥㔰㝣㕣〹㔸㔱晣ぢ㍥戵㐶昱捣㠷㐴昱㡢㌸㌲昳㈱戹戲愶㡦㘴㌲ㅣ㙦〹晢〰ㄱ挵扦〲㐴ㄴ晦㑥㔳挵扦摤㔴昱捣㘷㐴昱挷㘳ㅣ㈸㥥戹ぢ㡦ㄴ昳ㄷㅥ愹㥦戸攷㔰㡡〹ぢ㡦㙥收㉡㐷㐷昱慦㘳攴㘶㡡㘷搲㈳昴㔳㠰挸㌷㥡晡ㄴ㑥㥤㝢㉢攷慦㑦〵㘴〷晥㔲摣㘰㘵㑥换㐰搵㍤〰㥤攱㤴慦㐰㈵㕢ㅥ慦愹㔰㜸捤㥢晥㌵ㅦ㘶昷戶攸〱戴㉦㥡晦搵㕢㈰㘰昶㘲㌷慥昹戶㙦㉤扥搵㥢愳㤵摢昰㘴ㅦ㤵㌰ㅡ〹㕦戸戰戱㤸敢挴㌱ㄴ㝦搱㥦挱㠲扦挷㌸㤸㔸㈰㐱攱㠸换昰搳愷㠳慥摥〶搶捤搶㠵〴ㄷㄱ㕣っ愰㕥挷㉤㥢㝥愹昱㥡挷㘸昸㔲㠳㔱㥥㜷搲攷〰㔶㑣挲㔰㉦㈶改〵㔵㉦〷攸っ㉢㠹改散㕡㘳㠹㜷晤慥㝤散搵愶ㄸ㡡㘹つ昵ち㙥㐹ㄵ㠸搴晤㘰㉡㐶扤㘶㔲扦㌴㥦搴㉦㝡㡣㠶㑦㈸摥攳つ昰搳ㅦ〷慣㐸捤㌸㈹㔲㥦〷慡㍥ㅦ〰㔲戳ㅦ晥慢㔲搳搴㈹㠶㐰改㝡㈱㝢戵愱㘲攵㐹晤㝣㔰敡㡢㐱㔵っㄹ捤愴㝥㙡㍥愹㥦昴ㄸつ摦㌶㌰扥攰ㅦ㥦挱〰㔶愴㘶㤰ㄱ㔱㠶㠰攸㘱〰㐸㉤搱㈴㈸㌵挸愱ㄴ攳㠷㜴ㅤ㘱慦㌶挵㈰㜰〰っ昵户㐱愹搷㠳慡戸摥㥡㐹晤挴㝣㔲㍦敥㌱敡㍦㍡㐸㜱慤捡㑤㌷〲搱㥢〸㌶〳㈴ㄴ㤷慢摣晤㌱敦敥㘷㐳㤴㌸㙡㌰㍤㍥攳㔱㡦昱ㄱ捥㘴ㅣ搴㈸㤷敢㌹昳慦㉤户愲㕡晤扥㤸㌳㠸㕡㑣㐵㍢㉣昷昳㕥慥㌰㜹㌱㥤㤷㍣㉥㠹攲㙡ㄹ㕦昸㡥攱㝤〱㑡慡昸〴摦换㝡昰ㅥ㠱㐵㉥扦㝣愷愵挵㡢㘳搶愶㌲敡㜹敤搶愸㡤户ㄲ搹㌸㍥㥢㜳昰挵㜵昱㔸㜸愴㐲㘶ㅤ愱㝢挲㍢昸㌱㐱戸㘹㔲㝢ㅡ搸昵攵扥挰慢㤷慡㍥晣搷㙦㘱搶㘴ㄷ昶㐰ㄵ㥢㠰扤慡㥦㝡㑡ㄶ㙤㠷搵挳戰慢㈴〵晦㜱敥㠹㤲愸㜱㥢搴㔷愲慦挴㈲㈵㜳挰㔷〹晡ㄳ㈴㝤ㄴ〲ぢ〸㐵ㄹ扣敡㈷挵挷㡢ㄱ㕥㔱昷㠱㙡㐷〷㘷㍡戱攷㝢慢摦㕢㜱摤㘰㡡昱㐹摣昰㤳ㅣ昳ㅡ㠲㙢〱ㄲ㡡㈱㑡摣昰㠱㍡㌷㘴搸ㄲ挶扥愰ㅢ愶㐱㔵㡣㔵㜴㐵捤昹㠵搵摥愶昳㤹㘴〷挶搶敡㝣戲㈴㔵攷愳ㄸ搶㌸愷㡡㤴㡣㐷㈲愵挵㥥摢〸愶〰ㄲ㡡㈱㐹㠴戹扢㑥㑡㠶㈹㘱摣ㄵ㤴㜲〷愸㡡戱㈹㈰攵敥愶㔲ㄶ搱愹㑥捡㘹㤲〲㔲㌲㡣搵㐸戹〶〴㤱戲捣㥥㌶〱㕦晡㈴ㄴ㐳㤰〸昳挷㜵㔲づ晢㡣㉦〴愵摣〵慡㘲㉣ち㐸昹戹愶㔲摥㠰㑥㜵㔲摥㐸㔲㐰㑡㠶慤愰㤴㡡昱㐶㠴昹㡣㜷㑦㙥㜱昱㜰㑣㌱〶〹攳ㄶ㡦戱㑡ㄸ㑡㌱㉥〹攳㘶㡦㜱〹ㄸ晡ㄶ㔰扢ㄹ㝤㤲㘸戵扦ㄲ㔶昸㘴散つ戵㍦晣㠶㝡㈰㝣㌰㤴〷㈳慦㔰挶愷晢ㅥ昶扡㐲摦㠵㍥挳㝦〶搷㉡㉥っ㡥愱晦挸㐳搸㔰㜴㙤㤱晦挶扡ㄹ搳摤㠵昱愹扡ㄹ㜳〹〸攳㠶攰㡣㍦〷㙡㌷ㅤ扤攵㡣搵㈴㝡挸愲扤つ㠸捡ㄲ㔰愴捦㝢〸ㅢ㡡㝥㉣㌷搸㔹㈷ㄲ㝤㕢ㄸ㌳㜵㈲搱摦㠵攱〴㐵扡ㅤ搴㙥㝡㜵㙢㤱攸捤㈲搲ㅤ㐰ㄴㅤㄹ晦㈱㝤愷㠷戰愱攸戴㜲㠳改㍡㤱攸挸挲㈸搵㠹㐴攷ㄶ㐶㌱㈸搲㙥㔰扢改挲慤㐵愲敢㡡㐸㝦〶㐴搱㙢昱㡦ㄷ㥥ㅥ挲㐶㌷㕤散㉡㈰攱㔹㤵搹㥡摤扡昵㔷摤㤱㥥㤳㈲㥦㔸㥤摣昳收ぢ㙦㝤改搵㙢㔷晤攲㌷昷摥晢敡㠱㉦扤昴㥢晤㤳慢㝥戰㙦摦㜳㤷敥㝤改慤挵搶晤攱敦晣㙡散晥ㅢ〷㜶摣㜸扤㜵挵㌹敢㙥扣㝡晢攵〳㥢ㄷ昵戶戵戵户㥦戵攴㠷㈷㥣㥤扡昹晡敦慡愷㝦㝡㝣㔱㠹搳昰戶㝥敥〵㍣㤴愲昳㐴㐸扤ㅢ㐸㘷㕢㌷敤㝥㔴挵㄰㐷㘹㄰㠳づ㈳㘲散㜱挵愰慤㡦慡ㄸ攲ㅣつ㘲搰㐹㐴㡣慦戸㘲搰扥㐷㔵っ㜱㠸〶㌱攸ㄸ㈲挶㝤㈲㠶愲㙤づ愰㤷㥡昴㥣㙦つㅡ㜱攴愵搴㤶㌰㡣㍡〶攵ㄷ挶搶㍡〶㐷ㄴ㐶扡㤶搱昱晦㘶慤搳搴</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</si>
</sst>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FFFF"/>
        <bgColor indexed="64"/>
      </patternFill>
    </fill>
  </fills>
  <borders count="1">
    <border>
      <left/>
      <right/>
      <top/>
      <bottom/>
      <diagonal/>
    </border>
  </borders>
  <cellStyleXfs count="1">
    <xf numFmtId="0" fontId="0" fillId="0" borderId="0"/>
  </cellStyleXfs>
  <cellXfs count="6">
    <xf numFmtId="0" fontId="0" fillId="0" borderId="0" xfId="0"/>
    <xf numFmtId="9" fontId="0" fillId="0" borderId="0" xfId="0" applyNumberFormat="1"/>
    <xf numFmtId="0" fontId="1" fillId="0" borderId="0" xfId="0" applyFont="1"/>
    <xf numFmtId="0" fontId="0" fillId="0" borderId="0" xfId="0" quotePrefix="1"/>
    <xf numFmtId="0" fontId="0" fillId="2"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3" width="36.7109375" customWidth="1"/>
  </cols>
  <sheetData>
    <row r="1" spans="1:16" x14ac:dyDescent="0.25">
      <c r="A1" s="2" t="s">
        <v>8</v>
      </c>
    </row>
    <row r="2" spans="1:16" x14ac:dyDescent="0.25">
      <c r="P2">
        <f ca="1">_xll.CB.RecalcCounterFN()</f>
        <v>30</v>
      </c>
    </row>
    <row r="3" spans="1:16" x14ac:dyDescent="0.25">
      <c r="A3" t="s">
        <v>9</v>
      </c>
      <c r="B3" t="s">
        <v>10</v>
      </c>
      <c r="C3">
        <v>0</v>
      </c>
    </row>
    <row r="4" spans="1:16" x14ac:dyDescent="0.25">
      <c r="A4" t="s">
        <v>11</v>
      </c>
    </row>
    <row r="5" spans="1:16" x14ac:dyDescent="0.25">
      <c r="A5" t="s">
        <v>12</v>
      </c>
    </row>
    <row r="7" spans="1:16" x14ac:dyDescent="0.25">
      <c r="A7" s="2" t="s">
        <v>13</v>
      </c>
      <c r="B7" t="s">
        <v>14</v>
      </c>
    </row>
    <row r="8" spans="1:16" x14ac:dyDescent="0.25">
      <c r="B8">
        <v>3</v>
      </c>
    </row>
    <row r="10" spans="1:16" x14ac:dyDescent="0.25">
      <c r="A10" t="s">
        <v>15</v>
      </c>
    </row>
    <row r="11" spans="1:16" x14ac:dyDescent="0.25">
      <c r="A11" t="e">
        <f>CB_DATA_!#REF!</f>
        <v>#REF!</v>
      </c>
      <c r="B11" t="e">
        <f>'Q1'!#REF!</f>
        <v>#REF!</v>
      </c>
      <c r="C11" t="e">
        <f>'Q2'!#REF!</f>
        <v>#REF!</v>
      </c>
    </row>
    <row r="13" spans="1:16" x14ac:dyDescent="0.25">
      <c r="A13" t="s">
        <v>16</v>
      </c>
    </row>
    <row r="14" spans="1:16" x14ac:dyDescent="0.25">
      <c r="A14" t="s">
        <v>20</v>
      </c>
      <c r="B14" t="s">
        <v>24</v>
      </c>
      <c r="C14" t="s">
        <v>36</v>
      </c>
    </row>
    <row r="16" spans="1:16" x14ac:dyDescent="0.25">
      <c r="A16" t="s">
        <v>17</v>
      </c>
    </row>
    <row r="19" spans="1:3" x14ac:dyDescent="0.25">
      <c r="A19" t="s">
        <v>18</v>
      </c>
    </row>
    <row r="20" spans="1:3" x14ac:dyDescent="0.25">
      <c r="A20">
        <v>31</v>
      </c>
      <c r="B20">
        <v>31</v>
      </c>
      <c r="C20">
        <v>31</v>
      </c>
    </row>
    <row r="25" spans="1:3" x14ac:dyDescent="0.25">
      <c r="A25" s="2" t="s">
        <v>19</v>
      </c>
    </row>
    <row r="26" spans="1:3" x14ac:dyDescent="0.25">
      <c r="A26" s="3" t="s">
        <v>21</v>
      </c>
      <c r="B26" s="3" t="s">
        <v>25</v>
      </c>
      <c r="C26" s="3" t="s">
        <v>25</v>
      </c>
    </row>
    <row r="27" spans="1:3" x14ac:dyDescent="0.25">
      <c r="A27" t="s">
        <v>22</v>
      </c>
      <c r="B27" t="s">
        <v>45</v>
      </c>
      <c r="C27" t="s">
        <v>46</v>
      </c>
    </row>
    <row r="28" spans="1:3" x14ac:dyDescent="0.25">
      <c r="A28" s="3" t="s">
        <v>23</v>
      </c>
      <c r="B28" s="3" t="s">
        <v>23</v>
      </c>
      <c r="C28" s="3" t="s">
        <v>23</v>
      </c>
    </row>
    <row r="29" spans="1:3" x14ac:dyDescent="0.25">
      <c r="A29" s="3" t="s">
        <v>25</v>
      </c>
      <c r="B29" s="3" t="s">
        <v>21</v>
      </c>
      <c r="C29" s="3" t="s">
        <v>21</v>
      </c>
    </row>
    <row r="30" spans="1:3" x14ac:dyDescent="0.25">
      <c r="A30" t="s">
        <v>27</v>
      </c>
      <c r="B30" t="s">
        <v>40</v>
      </c>
      <c r="C30" t="s">
        <v>44</v>
      </c>
    </row>
    <row r="31" spans="1:3" x14ac:dyDescent="0.25">
      <c r="A31" s="3" t="s">
        <v>23</v>
      </c>
      <c r="B31" s="3" t="s">
        <v>23</v>
      </c>
      <c r="C31" s="3"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25"/>
  <sheetViews>
    <sheetView zoomScale="85" zoomScaleNormal="85" workbookViewId="0">
      <selection activeCell="K6" sqref="K6"/>
    </sheetView>
  </sheetViews>
  <sheetFormatPr defaultRowHeight="15" x14ac:dyDescent="0.25"/>
  <cols>
    <col min="2" max="2" width="11.42578125" bestFit="1" customWidth="1"/>
    <col min="3" max="3" width="12" bestFit="1" customWidth="1"/>
    <col min="5" max="5" width="11.42578125" customWidth="1"/>
    <col min="6" max="6" width="20.85546875" customWidth="1"/>
    <col min="7" max="7" width="15.140625" bestFit="1" customWidth="1"/>
    <col min="8" max="8" width="14.140625" bestFit="1" customWidth="1"/>
    <col min="10" max="10" width="15.28515625" bestFit="1" customWidth="1"/>
    <col min="11" max="11" width="16.5703125" bestFit="1" customWidth="1"/>
  </cols>
  <sheetData>
    <row r="4" spans="1:11" x14ac:dyDescent="0.25">
      <c r="K4" s="2" t="s">
        <v>5</v>
      </c>
    </row>
    <row r="5" spans="1:11" x14ac:dyDescent="0.25">
      <c r="A5" s="2" t="s">
        <v>0</v>
      </c>
      <c r="B5" s="2" t="s">
        <v>1</v>
      </c>
      <c r="C5" s="2" t="s">
        <v>2</v>
      </c>
      <c r="D5" s="2" t="s">
        <v>6</v>
      </c>
      <c r="E5" s="2" t="s">
        <v>7</v>
      </c>
      <c r="F5" s="2" t="s">
        <v>39</v>
      </c>
      <c r="G5" s="2" t="s">
        <v>3</v>
      </c>
      <c r="H5" s="2" t="s">
        <v>4</v>
      </c>
      <c r="I5" s="2"/>
      <c r="J5" s="2"/>
      <c r="K5" s="2" t="s">
        <v>26</v>
      </c>
    </row>
    <row r="6" spans="1:11" x14ac:dyDescent="0.25">
      <c r="A6">
        <v>1</v>
      </c>
      <c r="B6">
        <v>40</v>
      </c>
      <c r="C6">
        <f ca="1">_xll.CB.Normal(B6,0.25*B6)</f>
        <v>52.384287911326027</v>
      </c>
      <c r="D6">
        <v>1</v>
      </c>
      <c r="E6">
        <f>(1+$H$6)^A6</f>
        <v>1.1000000000000001</v>
      </c>
      <c r="F6">
        <f ca="1">C6/E6</f>
        <v>47.622079919387296</v>
      </c>
      <c r="G6" s="1">
        <v>0.8</v>
      </c>
      <c r="H6" s="1">
        <v>0.1</v>
      </c>
      <c r="K6" s="4">
        <f ca="1">SUMPRODUCT(D6:D25,F6:F25)</f>
        <v>235.81707218666671</v>
      </c>
    </row>
    <row r="7" spans="1:11" x14ac:dyDescent="0.25">
      <c r="A7">
        <v>2</v>
      </c>
      <c r="B7">
        <v>66</v>
      </c>
      <c r="C7">
        <f ca="1">_xll.CB.Normal(B7,0.25*B7)</f>
        <v>59.942731878634234</v>
      </c>
      <c r="D7">
        <f ca="1">IF(AND(RAND()&lt;0.8,D6=1),1,0)</f>
        <v>1</v>
      </c>
      <c r="E7">
        <f t="shared" ref="E7:E25" si="0">(1+$H$6)^A7</f>
        <v>1.2100000000000002</v>
      </c>
      <c r="F7">
        <f t="shared" ref="F7:F25" ca="1" si="1">C7/E7</f>
        <v>49.539447833582003</v>
      </c>
    </row>
    <row r="8" spans="1:11" x14ac:dyDescent="0.25">
      <c r="A8">
        <v>3</v>
      </c>
      <c r="B8">
        <v>72</v>
      </c>
      <c r="C8">
        <f ca="1">_xll.CB.Normal(B8,0.25*B8)</f>
        <v>101.76475173597402</v>
      </c>
      <c r="D8">
        <f t="shared" ref="D8:D25" ca="1" si="2">IF(AND(RAND()&lt;0.8,D7=1),1,0)</f>
        <v>1</v>
      </c>
      <c r="E8">
        <f t="shared" si="0"/>
        <v>1.3310000000000004</v>
      </c>
      <c r="F8">
        <f t="shared" ca="1" si="1"/>
        <v>76.457364189311789</v>
      </c>
    </row>
    <row r="9" spans="1:11" x14ac:dyDescent="0.25">
      <c r="A9">
        <v>4</v>
      </c>
      <c r="B9">
        <v>79</v>
      </c>
      <c r="C9">
        <f ca="1">_xll.CB.Normal(B9,0.25*B9)</f>
        <v>91.064355695805006</v>
      </c>
      <c r="D9">
        <f t="shared" ca="1" si="2"/>
        <v>1</v>
      </c>
      <c r="E9">
        <f t="shared" si="0"/>
        <v>1.4641000000000004</v>
      </c>
      <c r="F9">
        <f t="shared" ca="1" si="1"/>
        <v>62.198180244385618</v>
      </c>
    </row>
    <row r="10" spans="1:11" x14ac:dyDescent="0.25">
      <c r="A10">
        <v>5</v>
      </c>
      <c r="B10">
        <v>87</v>
      </c>
      <c r="C10">
        <f ca="1">_xll.CB.Normal(B10,0.25*B10)</f>
        <v>96.735629662566737</v>
      </c>
      <c r="D10">
        <f t="shared" ca="1" si="2"/>
        <v>0</v>
      </c>
      <c r="E10">
        <f t="shared" si="0"/>
        <v>1.6105100000000006</v>
      </c>
      <c r="F10">
        <f t="shared" ca="1" si="1"/>
        <v>60.065215157041372</v>
      </c>
    </row>
    <row r="11" spans="1:11" x14ac:dyDescent="0.25">
      <c r="A11">
        <v>6</v>
      </c>
      <c r="B11">
        <v>92</v>
      </c>
      <c r="C11">
        <f ca="1">_xll.CB.Normal(B11,0.25*B11)</f>
        <v>74.18413453313407</v>
      </c>
      <c r="D11">
        <f t="shared" ca="1" si="2"/>
        <v>0</v>
      </c>
      <c r="E11">
        <f t="shared" si="0"/>
        <v>1.7715610000000008</v>
      </c>
      <c r="F11">
        <f t="shared" ca="1" si="1"/>
        <v>41.875009967556316</v>
      </c>
    </row>
    <row r="12" spans="1:11" x14ac:dyDescent="0.25">
      <c r="A12">
        <v>7</v>
      </c>
      <c r="B12">
        <v>96</v>
      </c>
      <c r="C12">
        <f ca="1">_xll.CB.Normal(B12,0.25*B12)</f>
        <v>111.6561239692026</v>
      </c>
      <c r="D12">
        <f ca="1">IF(AND(RAND()&lt;0.8,D11=1),1,0)</f>
        <v>0</v>
      </c>
      <c r="E12">
        <f t="shared" si="0"/>
        <v>1.9487171000000012</v>
      </c>
      <c r="F12">
        <f t="shared" ca="1" si="1"/>
        <v>57.297246464970485</v>
      </c>
    </row>
    <row r="13" spans="1:11" x14ac:dyDescent="0.25">
      <c r="A13">
        <v>8</v>
      </c>
      <c r="B13">
        <v>99</v>
      </c>
      <c r="C13">
        <f ca="1">_xll.CB.Normal(B13,0.25*B13)</f>
        <v>98.750247684079554</v>
      </c>
      <c r="D13">
        <f t="shared" ca="1" si="2"/>
        <v>0</v>
      </c>
      <c r="E13">
        <f t="shared" si="0"/>
        <v>2.1435888100000011</v>
      </c>
      <c r="F13">
        <f t="shared" ca="1" si="1"/>
        <v>46.067719342162221</v>
      </c>
    </row>
    <row r="14" spans="1:11" x14ac:dyDescent="0.25">
      <c r="A14">
        <v>9</v>
      </c>
      <c r="B14">
        <v>103</v>
      </c>
      <c r="C14">
        <f ca="1">_xll.CB.Normal(B14,0.25*B14)</f>
        <v>98.886638936579573</v>
      </c>
      <c r="D14">
        <f t="shared" ca="1" si="2"/>
        <v>0</v>
      </c>
      <c r="E14">
        <f t="shared" si="0"/>
        <v>2.3579476910000015</v>
      </c>
      <c r="F14">
        <f t="shared" ca="1" si="1"/>
        <v>41.937588061863202</v>
      </c>
    </row>
    <row r="15" spans="1:11" x14ac:dyDescent="0.25">
      <c r="A15">
        <v>10</v>
      </c>
      <c r="B15">
        <v>106</v>
      </c>
      <c r="C15">
        <f ca="1">_xll.CB.Normal(B15,0.25*B15)</f>
        <v>105.93175786861914</v>
      </c>
      <c r="D15">
        <f t="shared" ca="1" si="2"/>
        <v>0</v>
      </c>
      <c r="E15">
        <f t="shared" si="0"/>
        <v>2.5937424601000019</v>
      </c>
      <c r="F15">
        <f t="shared" ca="1" si="1"/>
        <v>40.841278383720081</v>
      </c>
    </row>
    <row r="16" spans="1:11" x14ac:dyDescent="0.25">
      <c r="A16">
        <v>11</v>
      </c>
      <c r="B16">
        <v>111</v>
      </c>
      <c r="C16">
        <f ca="1">_xll.CB.Normal(B16,0.25*B16)</f>
        <v>64.178462773075552</v>
      </c>
      <c r="D16">
        <f t="shared" ca="1" si="2"/>
        <v>0</v>
      </c>
      <c r="E16">
        <f t="shared" si="0"/>
        <v>2.8531167061100025</v>
      </c>
      <c r="F16">
        <f t="shared" ca="1" si="1"/>
        <v>22.494159680056612</v>
      </c>
    </row>
    <row r="17" spans="1:6" x14ac:dyDescent="0.25">
      <c r="A17">
        <v>12</v>
      </c>
      <c r="B17">
        <v>115</v>
      </c>
      <c r="C17">
        <f ca="1">_xll.CB.Normal(B17,0.25*B17)</f>
        <v>125.73508787279906</v>
      </c>
      <c r="D17">
        <f t="shared" ca="1" si="2"/>
        <v>0</v>
      </c>
      <c r="E17">
        <f t="shared" si="0"/>
        <v>3.1384283767210026</v>
      </c>
      <c r="F17">
        <f t="shared" ca="1" si="1"/>
        <v>40.063073863793498</v>
      </c>
    </row>
    <row r="18" spans="1:6" x14ac:dyDescent="0.25">
      <c r="A18">
        <v>13</v>
      </c>
      <c r="B18">
        <v>120</v>
      </c>
      <c r="C18">
        <f ca="1">_xll.CB.Normal(B18,0.25*B18)</f>
        <v>126.40540029956703</v>
      </c>
      <c r="D18">
        <f t="shared" ca="1" si="2"/>
        <v>0</v>
      </c>
      <c r="E18">
        <f t="shared" si="0"/>
        <v>3.4522712143931029</v>
      </c>
      <c r="F18">
        <f t="shared" ca="1" si="1"/>
        <v>36.615141873141809</v>
      </c>
    </row>
    <row r="19" spans="1:6" x14ac:dyDescent="0.25">
      <c r="A19">
        <v>14</v>
      </c>
      <c r="B19">
        <v>124</v>
      </c>
      <c r="C19">
        <f ca="1">_xll.CB.Normal(B19,0.25*B19)</f>
        <v>83.1566763025385</v>
      </c>
      <c r="D19">
        <f t="shared" ca="1" si="2"/>
        <v>0</v>
      </c>
      <c r="E19">
        <f t="shared" si="0"/>
        <v>3.7974983358324139</v>
      </c>
      <c r="F19">
        <f t="shared" ca="1" si="1"/>
        <v>21.897751874672121</v>
      </c>
    </row>
    <row r="20" spans="1:6" x14ac:dyDescent="0.25">
      <c r="A20">
        <v>15</v>
      </c>
      <c r="B20">
        <v>130</v>
      </c>
      <c r="C20">
        <f ca="1">_xll.CB.Normal(B20,0.25*B20)</f>
        <v>92.810587672813227</v>
      </c>
      <c r="D20">
        <f t="shared" ca="1" si="2"/>
        <v>0</v>
      </c>
      <c r="E20">
        <f t="shared" si="0"/>
        <v>4.1772481694156554</v>
      </c>
      <c r="F20">
        <f t="shared" ca="1" si="1"/>
        <v>22.218116786151171</v>
      </c>
    </row>
    <row r="21" spans="1:6" x14ac:dyDescent="0.25">
      <c r="A21">
        <v>16</v>
      </c>
      <c r="B21">
        <v>137</v>
      </c>
      <c r="C21">
        <f ca="1">_xll.CB.Normal(B21,0.25*B21)</f>
        <v>134.24536634031267</v>
      </c>
      <c r="D21">
        <f t="shared" ca="1" si="2"/>
        <v>0</v>
      </c>
      <c r="E21">
        <f t="shared" si="0"/>
        <v>4.5949729863572211</v>
      </c>
      <c r="F21">
        <f t="shared" ca="1" si="1"/>
        <v>29.215703060474141</v>
      </c>
    </row>
    <row r="22" spans="1:6" x14ac:dyDescent="0.25">
      <c r="A22">
        <v>17</v>
      </c>
      <c r="B22">
        <v>142</v>
      </c>
      <c r="C22">
        <f ca="1">_xll.CB.Normal(B22,0.25*B22)</f>
        <v>171.25616170768993</v>
      </c>
      <c r="D22">
        <f t="shared" ca="1" si="2"/>
        <v>0</v>
      </c>
      <c r="E22">
        <f t="shared" si="0"/>
        <v>5.0544702849929433</v>
      </c>
      <c r="F22">
        <f t="shared" ca="1" si="1"/>
        <v>33.882118610165897</v>
      </c>
    </row>
    <row r="23" spans="1:6" x14ac:dyDescent="0.25">
      <c r="A23">
        <v>18</v>
      </c>
      <c r="B23">
        <v>148</v>
      </c>
      <c r="C23">
        <f ca="1">_xll.CB.Normal(B23,0.25*B23)</f>
        <v>119.47522792058703</v>
      </c>
      <c r="D23">
        <f t="shared" ca="1" si="2"/>
        <v>0</v>
      </c>
      <c r="E23">
        <f t="shared" si="0"/>
        <v>5.5599173134922379</v>
      </c>
      <c r="F23">
        <f t="shared" ca="1" si="1"/>
        <v>21.48866991792428</v>
      </c>
    </row>
    <row r="24" spans="1:6" x14ac:dyDescent="0.25">
      <c r="A24">
        <v>19</v>
      </c>
      <c r="B24">
        <v>155</v>
      </c>
      <c r="C24">
        <f ca="1">_xll.CB.Normal(B24,0.25*B24)</f>
        <v>196.06359774482323</v>
      </c>
      <c r="D24">
        <f t="shared" ca="1" si="2"/>
        <v>0</v>
      </c>
      <c r="E24">
        <f t="shared" si="0"/>
        <v>6.1159090448414632</v>
      </c>
      <c r="F24">
        <f t="shared" ca="1" si="1"/>
        <v>32.057964941482481</v>
      </c>
    </row>
    <row r="25" spans="1:6" x14ac:dyDescent="0.25">
      <c r="A25">
        <v>20</v>
      </c>
      <c r="B25">
        <v>161</v>
      </c>
      <c r="C25">
        <f ca="1">_xll.CB.Normal(B25,0.25*B25)</f>
        <v>99.655265615835944</v>
      </c>
      <c r="D25">
        <f t="shared" ca="1" si="2"/>
        <v>0</v>
      </c>
      <c r="E25">
        <f t="shared" si="0"/>
        <v>6.7274999493256091</v>
      </c>
      <c r="F25">
        <f t="shared" ca="1" si="1"/>
        <v>14.813120232847535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4"/>
  <sheetViews>
    <sheetView tabSelected="1" topLeftCell="B1" zoomScale="85" zoomScaleNormal="85" workbookViewId="0">
      <selection activeCell="O10" sqref="O10"/>
    </sheetView>
  </sheetViews>
  <sheetFormatPr defaultRowHeight="15" x14ac:dyDescent="0.25"/>
  <cols>
    <col min="2" max="2" width="12.7109375" bestFit="1" customWidth="1"/>
    <col min="3" max="3" width="12.28515625" bestFit="1" customWidth="1"/>
    <col min="4" max="4" width="12.5703125" bestFit="1" customWidth="1"/>
    <col min="5" max="5" width="13.28515625" bestFit="1" customWidth="1"/>
    <col min="7" max="7" width="15.7109375" bestFit="1" customWidth="1"/>
    <col min="8" max="9" width="15.7109375" customWidth="1"/>
    <col min="10" max="10" width="23.5703125" bestFit="1" customWidth="1"/>
    <col min="11" max="11" width="10.140625" customWidth="1"/>
    <col min="13" max="13" width="13.28515625" bestFit="1" customWidth="1"/>
    <col min="14" max="15" width="22.7109375" bestFit="1" customWidth="1"/>
  </cols>
  <sheetData>
    <row r="3" spans="1:15" x14ac:dyDescent="0.25">
      <c r="A3" s="2" t="s">
        <v>0</v>
      </c>
      <c r="B3" s="2" t="s">
        <v>28</v>
      </c>
      <c r="C3" s="2" t="s">
        <v>29</v>
      </c>
      <c r="D3" s="2" t="s">
        <v>33</v>
      </c>
      <c r="E3" s="2" t="s">
        <v>7</v>
      </c>
      <c r="F3" s="2"/>
      <c r="G3" s="2" t="s">
        <v>31</v>
      </c>
      <c r="H3" s="2" t="s">
        <v>32</v>
      </c>
      <c r="I3" s="2" t="s">
        <v>34</v>
      </c>
      <c r="J3" s="2" t="s">
        <v>35</v>
      </c>
      <c r="K3" s="2"/>
      <c r="L3" s="2"/>
      <c r="M3" s="2" t="s">
        <v>4</v>
      </c>
      <c r="O3" s="2" t="s">
        <v>30</v>
      </c>
    </row>
    <row r="4" spans="1:15" x14ac:dyDescent="0.25">
      <c r="A4">
        <v>1</v>
      </c>
      <c r="B4">
        <v>100</v>
      </c>
      <c r="C4">
        <v>5000</v>
      </c>
      <c r="D4">
        <v>75</v>
      </c>
      <c r="E4">
        <f>(1+$M$4)^A4</f>
        <v>1.1000000000000001</v>
      </c>
      <c r="G4">
        <f>SUMPRODUCT(B4,C4)</f>
        <v>500000</v>
      </c>
      <c r="H4">
        <f>SUMPRODUCT(D4,C4)</f>
        <v>375000</v>
      </c>
      <c r="I4">
        <f>G4-H4</f>
        <v>125000</v>
      </c>
      <c r="J4">
        <f>I4/E4</f>
        <v>113636.36363636363</v>
      </c>
      <c r="M4" s="1">
        <v>0.1</v>
      </c>
      <c r="O4" s="5">
        <f ca="1">SUM(J4:J13)</f>
        <v>222983.30399376585</v>
      </c>
    </row>
    <row r="5" spans="1:15" x14ac:dyDescent="0.25">
      <c r="A5">
        <v>2</v>
      </c>
      <c r="B5">
        <f ca="1">B4+_xll.CB.Normal(0.05*B4,0.03*B4)</f>
        <v>109.61812936515066</v>
      </c>
      <c r="C5">
        <f>C4*1.05</f>
        <v>5250</v>
      </c>
      <c r="D5">
        <f ca="1">D4+_xll.CB.Normal(0.1*D4,0.03*D4)</f>
        <v>81.947474090656101</v>
      </c>
      <c r="E5">
        <f t="shared" ref="E5:E13" si="0">(1+$M$4)^A5</f>
        <v>1.2100000000000002</v>
      </c>
      <c r="G5">
        <f t="shared" ref="G5:G13" ca="1" si="1">SUMPRODUCT(B5,C5)</f>
        <v>575495.17916704097</v>
      </c>
      <c r="H5">
        <f t="shared" ref="H5:H13" ca="1" si="2">SUMPRODUCT(D5,C5)</f>
        <v>430224.23897594452</v>
      </c>
      <c r="I5">
        <f t="shared" ref="I5:I13" ca="1" si="3">G5-H5</f>
        <v>145270.94019109645</v>
      </c>
      <c r="J5">
        <f t="shared" ref="J5:J13" ca="1" si="4">I5/E5</f>
        <v>120058.62825710449</v>
      </c>
    </row>
    <row r="6" spans="1:15" x14ac:dyDescent="0.25">
      <c r="A6">
        <v>3</v>
      </c>
      <c r="B6">
        <f ca="1">B5+_xll.CB.Normal(0.05*B5,0.03*B5)</f>
        <v>110.56476426147556</v>
      </c>
      <c r="C6">
        <f t="shared" ref="C6:C13" si="5">C5*1.05</f>
        <v>5512.5</v>
      </c>
      <c r="D6">
        <f ca="1">D5+_xll.CB.Normal(0.1*D5,0.03*D5)</f>
        <v>91.960684805723133</v>
      </c>
      <c r="E6">
        <f t="shared" si="0"/>
        <v>1.3310000000000004</v>
      </c>
      <c r="G6">
        <f t="shared" ca="1" si="1"/>
        <v>609488.26299138402</v>
      </c>
      <c r="H6">
        <f t="shared" ca="1" si="2"/>
        <v>506933.27499154879</v>
      </c>
      <c r="I6">
        <f t="shared" ca="1" si="3"/>
        <v>102554.98799983523</v>
      </c>
      <c r="J6">
        <f t="shared" ca="1" si="4"/>
        <v>77051.080390559873</v>
      </c>
      <c r="M6" s="2" t="s">
        <v>37</v>
      </c>
      <c r="N6" s="2" t="s">
        <v>41</v>
      </c>
      <c r="O6" s="2" t="s">
        <v>38</v>
      </c>
    </row>
    <row r="7" spans="1:15" x14ac:dyDescent="0.25">
      <c r="A7">
        <v>4</v>
      </c>
      <c r="B7">
        <f ca="1">B6+_xll.CB.Normal(0.05*B6,0.03*B6)</f>
        <v>115.26781418402757</v>
      </c>
      <c r="C7">
        <f t="shared" si="5"/>
        <v>5788.125</v>
      </c>
      <c r="D7">
        <f ca="1">D6+_xll.CB.Normal(0.1*D6,0.03*D6)</f>
        <v>99.276434161387186</v>
      </c>
      <c r="E7">
        <f t="shared" si="0"/>
        <v>1.4641000000000004</v>
      </c>
      <c r="G7">
        <f t="shared" ca="1" si="1"/>
        <v>667184.51697392459</v>
      </c>
      <c r="H7">
        <f t="shared" ca="1" si="2"/>
        <v>574624.41048037924</v>
      </c>
      <c r="I7">
        <f t="shared" ca="1" si="3"/>
        <v>92560.106493545347</v>
      </c>
      <c r="J7">
        <f t="shared" ca="1" si="4"/>
        <v>63219.79816511531</v>
      </c>
      <c r="M7">
        <v>0</v>
      </c>
      <c r="N7">
        <f ca="1">J9</f>
        <v>11806.75663454662</v>
      </c>
      <c r="O7" s="4">
        <f ca="1">IF($N$7&lt;M7,$M$14,SUM($M$14,$N$14))</f>
        <v>222983.30399376588</v>
      </c>
    </row>
    <row r="8" spans="1:15" x14ac:dyDescent="0.25">
      <c r="A8">
        <v>5</v>
      </c>
      <c r="B8">
        <f ca="1">B7+_xll.CB.Normal(0.05*B7,0.03*B7)</f>
        <v>120.85820056458834</v>
      </c>
      <c r="C8">
        <f t="shared" si="5"/>
        <v>6077.53125</v>
      </c>
      <c r="D8">
        <f ca="1">D7+_xll.CB.Normal(0.1*D7,0.03*D7)</f>
        <v>109.62631870032605</v>
      </c>
      <c r="E8">
        <f t="shared" si="0"/>
        <v>1.6105100000000006</v>
      </c>
      <c r="G8">
        <f t="shared" ca="1" si="1"/>
        <v>734519.49075005332</v>
      </c>
      <c r="H8">
        <f t="shared" ca="1" si="2"/>
        <v>666257.37772369094</v>
      </c>
      <c r="I8">
        <f t="shared" ca="1" si="3"/>
        <v>68262.113026362378</v>
      </c>
      <c r="J8">
        <f t="shared" ca="1" si="4"/>
        <v>42385.401535142504</v>
      </c>
      <c r="M8">
        <v>50000</v>
      </c>
      <c r="O8" s="4">
        <f t="shared" ref="O8:O10" ca="1" si="6">IF($N$7&lt;M8,$M$14,SUM($M$14,$N$14))</f>
        <v>428158.02861883241</v>
      </c>
    </row>
    <row r="9" spans="1:15" x14ac:dyDescent="0.25">
      <c r="A9">
        <v>6</v>
      </c>
      <c r="B9">
        <f ca="1">B8+_xll.CB.Normal(0.05*B8,0.03*B8)</f>
        <v>126.0557413964239</v>
      </c>
      <c r="C9">
        <f t="shared" si="5"/>
        <v>6381.4078125000005</v>
      </c>
      <c r="D9">
        <f ca="1">D8+_xll.CB.Normal(0.1*D8,0.03*D8)</f>
        <v>122.77803368602139</v>
      </c>
      <c r="E9">
        <f t="shared" si="0"/>
        <v>1.7715610000000008</v>
      </c>
      <c r="G9">
        <f t="shared" ca="1" si="1"/>
        <v>804413.09295761923</v>
      </c>
      <c r="H9">
        <f t="shared" ca="1" si="2"/>
        <v>783496.70336736517</v>
      </c>
      <c r="I9">
        <f t="shared" ca="1" si="3"/>
        <v>20916.389590254053</v>
      </c>
      <c r="J9">
        <f t="shared" ca="1" si="4"/>
        <v>11806.75663454662</v>
      </c>
      <c r="M9">
        <v>100000</v>
      </c>
      <c r="O9" s="4">
        <f t="shared" ca="1" si="6"/>
        <v>428158.02861883241</v>
      </c>
    </row>
    <row r="10" spans="1:15" x14ac:dyDescent="0.25">
      <c r="A10">
        <v>7</v>
      </c>
      <c r="B10">
        <f ca="1">B9+_xll.CB.Normal(0.05*B9,0.03*B9)</f>
        <v>134.13197723574046</v>
      </c>
      <c r="C10">
        <f t="shared" si="5"/>
        <v>6700.4782031250006</v>
      </c>
      <c r="D10">
        <f ca="1">D9+_xll.CB.Normal(0.1*D9,0.03*D9)</f>
        <v>137.54749375870477</v>
      </c>
      <c r="E10">
        <f t="shared" si="0"/>
        <v>1.9487171000000012</v>
      </c>
      <c r="G10">
        <f t="shared" ca="1" si="1"/>
        <v>898748.3898101378</v>
      </c>
      <c r="H10">
        <f t="shared" ca="1" si="2"/>
        <v>921633.98382467346</v>
      </c>
      <c r="I10">
        <f t="shared" ca="1" si="3"/>
        <v>-22885.594014535658</v>
      </c>
      <c r="J10">
        <f t="shared" ca="1" si="4"/>
        <v>-11743.928359091036</v>
      </c>
      <c r="M10">
        <v>150000</v>
      </c>
      <c r="O10" s="4">
        <f t="shared" ca="1" si="6"/>
        <v>428158.02861883241</v>
      </c>
    </row>
    <row r="11" spans="1:15" x14ac:dyDescent="0.25">
      <c r="A11">
        <v>8</v>
      </c>
      <c r="B11">
        <f ca="1">B10+_xll.CB.Normal(0.05*B10,0.03*B10)</f>
        <v>135.14059148955329</v>
      </c>
      <c r="C11">
        <f t="shared" si="5"/>
        <v>7035.5021132812508</v>
      </c>
      <c r="D11">
        <f ca="1">D10+_xll.CB.Normal(0.1*D10,0.03*D10)</f>
        <v>149.01046131518777</v>
      </c>
      <c r="E11">
        <f t="shared" si="0"/>
        <v>2.1435888100000011</v>
      </c>
      <c r="G11">
        <f t="shared" ca="1" si="1"/>
        <v>950781.9170148304</v>
      </c>
      <c r="H11">
        <f t="shared" ca="1" si="2"/>
        <v>1048363.4154840176</v>
      </c>
      <c r="I11">
        <f t="shared" ca="1" si="3"/>
        <v>-97581.49846918718</v>
      </c>
      <c r="J11">
        <f t="shared" ca="1" si="4"/>
        <v>-45522.489207800601</v>
      </c>
    </row>
    <row r="12" spans="1:15" x14ac:dyDescent="0.25">
      <c r="A12">
        <v>9</v>
      </c>
      <c r="B12">
        <f ca="1">B11+_xll.CB.Normal(0.05*B11,0.03*B11)</f>
        <v>135.68124290845188</v>
      </c>
      <c r="C12">
        <f t="shared" si="5"/>
        <v>7387.2772189453135</v>
      </c>
      <c r="D12">
        <f ca="1">D11+_xll.CB.Normal(0.1*D11,0.03*D11)</f>
        <v>156.54882907858482</v>
      </c>
      <c r="E12">
        <f t="shared" si="0"/>
        <v>2.3579476910000015</v>
      </c>
      <c r="G12">
        <f t="shared" ca="1" si="1"/>
        <v>1002314.954775792</v>
      </c>
      <c r="H12">
        <f t="shared" ca="1" si="2"/>
        <v>1156469.5987047933</v>
      </c>
      <c r="I12">
        <f t="shared" ca="1" si="3"/>
        <v>-154154.64392900129</v>
      </c>
      <c r="J12">
        <f t="shared" ca="1" si="4"/>
        <v>-65376.61735134785</v>
      </c>
    </row>
    <row r="13" spans="1:15" x14ac:dyDescent="0.25">
      <c r="A13">
        <v>10</v>
      </c>
      <c r="B13">
        <f ca="1">B12+_xll.CB.Normal(0.05*B12,0.03*B12)</f>
        <v>140.58394780059919</v>
      </c>
      <c r="C13">
        <f t="shared" si="5"/>
        <v>7756.6410798925799</v>
      </c>
      <c r="D13">
        <f ca="1">D12+_xll.CB.Normal(0.1*D12,0.03*D12)</f>
        <v>168.1817115351254</v>
      </c>
      <c r="E13">
        <f t="shared" si="0"/>
        <v>2.5937424601000019</v>
      </c>
      <c r="G13">
        <f t="shared" ca="1" si="1"/>
        <v>1090459.2246836019</v>
      </c>
      <c r="H13">
        <f t="shared" ca="1" si="2"/>
        <v>1304525.1725799975</v>
      </c>
      <c r="I13">
        <f t="shared" ca="1" si="3"/>
        <v>-214065.94789639558</v>
      </c>
      <c r="J13">
        <f t="shared" ca="1" si="4"/>
        <v>-82531.689706827048</v>
      </c>
      <c r="M13" s="2" t="s">
        <v>42</v>
      </c>
      <c r="N13" s="2" t="s">
        <v>43</v>
      </c>
    </row>
    <row r="14" spans="1:15" x14ac:dyDescent="0.25">
      <c r="M14">
        <f ca="1">SUM(J4:J9)</f>
        <v>428158.02861883241</v>
      </c>
      <c r="N14">
        <f ca="1">SUM(J10:J13)</f>
        <v>-205174.72462506653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citrix power</dc:creator>
  <cp:lastModifiedBy>citrix power</cp:lastModifiedBy>
  <dcterms:created xsi:type="dcterms:W3CDTF">2015-12-14T01:29:32Z</dcterms:created>
  <dcterms:modified xsi:type="dcterms:W3CDTF">2015-12-15T01:19:00Z</dcterms:modified>
</cp:coreProperties>
</file>