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021\"/>
    </mc:Choice>
  </mc:AlternateContent>
  <bookViews>
    <workbookView xWindow="0" yWindow="0" windowWidth="21600" windowHeight="8430" activeTab="3"/>
  </bookViews>
  <sheets>
    <sheet name="1 SEMANA JANEIRO" sheetId="1" r:id="rId1"/>
    <sheet name="2 SEMANA JANEIRO" sheetId="2" r:id="rId2"/>
    <sheet name="JANEIRO" sheetId="3" r:id="rId3"/>
    <sheet name="Folha3" sheetId="6" r:id="rId4"/>
    <sheet name="Folha4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I5" i="6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H12" i="7"/>
  <c r="G12" i="7"/>
  <c r="F12" i="7"/>
  <c r="E12" i="7"/>
  <c r="D12" i="7"/>
  <c r="C12" i="7"/>
  <c r="B12" i="7"/>
  <c r="A17" i="7" s="1"/>
  <c r="I12" i="7"/>
  <c r="I3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7" i="6" s="1"/>
  <c r="B17" i="7" l="1"/>
  <c r="C17" i="7" s="1"/>
  <c r="B17" i="6"/>
  <c r="C17" i="6" s="1"/>
  <c r="AE33" i="3"/>
  <c r="Z14" i="3"/>
  <c r="R33" i="3"/>
  <c r="K33" i="3"/>
  <c r="C33" i="3"/>
  <c r="D33" i="3"/>
  <c r="E33" i="3"/>
  <c r="F33" i="3"/>
  <c r="G33" i="3"/>
  <c r="H33" i="3"/>
  <c r="I33" i="3"/>
  <c r="J33" i="3"/>
  <c r="L33" i="3"/>
  <c r="M33" i="3"/>
  <c r="N33" i="3"/>
  <c r="O33" i="3"/>
  <c r="P33" i="3"/>
  <c r="Q33" i="3"/>
  <c r="S33" i="3"/>
  <c r="T33" i="3"/>
  <c r="U33" i="3"/>
  <c r="V33" i="3"/>
  <c r="W33" i="3"/>
  <c r="X33" i="3"/>
  <c r="Y33" i="3"/>
  <c r="Z33" i="3"/>
  <c r="AA33" i="3"/>
  <c r="AB33" i="3"/>
  <c r="AC33" i="3"/>
  <c r="AD33" i="3"/>
  <c r="AF33" i="3"/>
  <c r="AG33" i="3"/>
  <c r="AH33" i="3"/>
  <c r="AI33" i="3"/>
  <c r="AJ33" i="3"/>
  <c r="AK33" i="3"/>
  <c r="AL33" i="3"/>
  <c r="AM33" i="3"/>
  <c r="AN33" i="3"/>
  <c r="AO33" i="3"/>
  <c r="B33" i="3"/>
  <c r="L47" i="3"/>
  <c r="H45" i="3"/>
  <c r="A37" i="3"/>
  <c r="B37" i="3" l="1"/>
  <c r="C37" i="3" s="1"/>
  <c r="AB12" i="2" l="1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7" i="2" s="1"/>
  <c r="B17" i="2" l="1"/>
  <c r="C17" i="2" s="1"/>
  <c r="AF3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7" i="1" s="1"/>
  <c r="B17" i="1" l="1"/>
  <c r="C17" i="1" s="1"/>
</calcChain>
</file>

<file path=xl/sharedStrings.xml><?xml version="1.0" encoding="utf-8"?>
<sst xmlns="http://schemas.openxmlformats.org/spreadsheetml/2006/main" count="293" uniqueCount="67">
  <si>
    <t>DATA</t>
  </si>
  <si>
    <t>FATURACAO</t>
  </si>
  <si>
    <t>DIVIDAS</t>
  </si>
  <si>
    <t>TRANSPORTE</t>
  </si>
  <si>
    <t>EMPRESTIMOS</t>
  </si>
  <si>
    <t>ORDENADO</t>
  </si>
  <si>
    <t>STAFF</t>
  </si>
  <si>
    <t>INDIAN</t>
  </si>
  <si>
    <t>S.FASHION</t>
  </si>
  <si>
    <t>C.POLANA</t>
  </si>
  <si>
    <t>CASA DAS LOICAS</t>
  </si>
  <si>
    <t>CREDITO</t>
  </si>
  <si>
    <t>PREMIER</t>
  </si>
  <si>
    <t>TERRAMAR</t>
  </si>
  <si>
    <t>NOSSO  TALHO</t>
  </si>
  <si>
    <t>LACTO PAIVA</t>
  </si>
  <si>
    <t>GAS AUSTRAL</t>
  </si>
  <si>
    <t>UNIQUE</t>
  </si>
  <si>
    <t>INSS TEMPO</t>
  </si>
  <si>
    <t>INSS ASTER</t>
  </si>
  <si>
    <t>TV CABO</t>
  </si>
  <si>
    <t>ENERGIA</t>
  </si>
  <si>
    <t>INFOX</t>
  </si>
  <si>
    <t>WIMBI</t>
  </si>
  <si>
    <t>DANIEL GRAFICO</t>
  </si>
  <si>
    <t>TECNICO</t>
  </si>
  <si>
    <t>CARPINTEIRO</t>
  </si>
  <si>
    <t xml:space="preserve">DONA MARIANA </t>
  </si>
  <si>
    <t>CAMARAO</t>
  </si>
  <si>
    <t>S.DINAMICA</t>
  </si>
  <si>
    <t>S.NOVO</t>
  </si>
  <si>
    <t>TOYS</t>
  </si>
  <si>
    <t>HIGITRADING</t>
  </si>
  <si>
    <t>GLOBAL</t>
  </si>
  <si>
    <t>VUMBA</t>
  </si>
  <si>
    <t>SHOPRITE</t>
  </si>
  <si>
    <t>CASA DA SORTE</t>
  </si>
  <si>
    <t>AGRI-ORGANICA</t>
  </si>
  <si>
    <t>SISTEMA</t>
  </si>
  <si>
    <t>BRITOL</t>
  </si>
  <si>
    <t>SUBHAN</t>
  </si>
  <si>
    <t>PEIXE</t>
  </si>
  <si>
    <t>R.GROUP</t>
  </si>
  <si>
    <t>BOTTLE-STORE</t>
  </si>
  <si>
    <t>MEGA</t>
  </si>
  <si>
    <t>BANDINI</t>
  </si>
  <si>
    <t>FARMACIA</t>
  </si>
  <si>
    <t>CASA DOS TECIDOS</t>
  </si>
  <si>
    <t>SUPERMARKET</t>
  </si>
  <si>
    <t>CHINA CITY</t>
  </si>
  <si>
    <t>MASTRONG</t>
  </si>
  <si>
    <t>DEPOSITO</t>
  </si>
  <si>
    <t>TOTAL(faturacao)</t>
  </si>
  <si>
    <t>GASTOS</t>
  </si>
  <si>
    <t>LUCRO</t>
  </si>
  <si>
    <t xml:space="preserve"> </t>
  </si>
  <si>
    <t>MUSEU</t>
  </si>
  <si>
    <t>PADARIA</t>
  </si>
  <si>
    <t>SILPE CERVICE</t>
  </si>
  <si>
    <t>VODACOM</t>
  </si>
  <si>
    <t xml:space="preserve">SDS COCA COLA </t>
  </si>
  <si>
    <t>NOSSO TALHO</t>
  </si>
  <si>
    <t>RELACAO DAS DIVIDAS</t>
  </si>
  <si>
    <t xml:space="preserve">TOTAL </t>
  </si>
  <si>
    <t>TOTAL</t>
  </si>
  <si>
    <t>SDS COCA-COLA</t>
  </si>
  <si>
    <t>AGUAS DE MAPUTO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</si>
</sst>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16]d/mmm/yy;@"/>
    <numFmt numFmtId="165" formatCode="#,##0.00\ _M_T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4" fontId="2" fillId="3" borderId="8" xfId="0" applyNumberFormat="1" applyFont="1" applyFill="1" applyBorder="1" applyAlignment="1">
      <alignment horizontal="center"/>
    </xf>
    <xf numFmtId="4" fontId="2" fillId="3" borderId="9" xfId="0" applyNumberFormat="1" applyFont="1" applyFill="1" applyBorder="1" applyAlignment="1">
      <alignment horizontal="center"/>
    </xf>
    <xf numFmtId="4" fontId="1" fillId="4" borderId="13" xfId="0" applyNumberFormat="1" applyFont="1" applyFill="1" applyBorder="1" applyAlignment="1">
      <alignment horizontal="center"/>
    </xf>
    <xf numFmtId="4" fontId="1" fillId="4" borderId="14" xfId="0" applyNumberFormat="1" applyFont="1" applyFill="1" applyBorder="1" applyAlignment="1">
      <alignment horizontal="center"/>
    </xf>
    <xf numFmtId="4" fontId="1" fillId="4" borderId="15" xfId="0" applyNumberFormat="1" applyFont="1" applyFill="1" applyBorder="1" applyAlignment="1">
      <alignment horizontal="center"/>
    </xf>
    <xf numFmtId="4" fontId="1" fillId="5" borderId="4" xfId="0" applyNumberFormat="1" applyFont="1" applyFill="1" applyBorder="1" applyAlignment="1">
      <alignment horizontal="center"/>
    </xf>
    <xf numFmtId="4" fontId="0" fillId="5" borderId="0" xfId="0" applyNumberFormat="1" applyFont="1" applyFill="1" applyBorder="1" applyAlignment="1">
      <alignment horizontal="left"/>
    </xf>
    <xf numFmtId="0" fontId="0" fillId="0" borderId="0" xfId="0" applyBorder="1"/>
    <xf numFmtId="164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/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0" fillId="0" borderId="0" xfId="0" applyNumberFormat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/>
    <xf numFmtId="165" fontId="0" fillId="0" borderId="6" xfId="0" applyNumberFormat="1" applyBorder="1" applyAlignment="1">
      <alignment horizontal="center"/>
    </xf>
    <xf numFmtId="0" fontId="0" fillId="0" borderId="5" xfId="0" applyBorder="1"/>
    <xf numFmtId="165" fontId="0" fillId="0" borderId="5" xfId="0" applyNumberFormat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165" fontId="0" fillId="0" borderId="0" xfId="0" applyNumberFormat="1" applyBorder="1"/>
    <xf numFmtId="0" fontId="4" fillId="0" borderId="16" xfId="0" applyFont="1" applyBorder="1"/>
    <xf numFmtId="165" fontId="0" fillId="0" borderId="18" xfId="0" applyNumberFormat="1" applyBorder="1" applyAlignment="1">
      <alignment horizontal="center"/>
    </xf>
    <xf numFmtId="165" fontId="2" fillId="0" borderId="0" xfId="0" applyNumberFormat="1" applyFont="1" applyBorder="1"/>
    <xf numFmtId="0" fontId="1" fillId="0" borderId="25" xfId="0" applyFont="1" applyBorder="1"/>
    <xf numFmtId="165" fontId="2" fillId="0" borderId="26" xfId="0" applyNumberFormat="1" applyFont="1" applyBorder="1" applyAlignment="1">
      <alignment horizontal="center"/>
    </xf>
    <xf numFmtId="14" fontId="0" fillId="0" borderId="16" xfId="0" applyNumberFormat="1" applyBorder="1"/>
    <xf numFmtId="165" fontId="0" fillId="0" borderId="17" xfId="0" applyNumberFormat="1" applyFill="1" applyBorder="1" applyAlignment="1">
      <alignment horizontal="center"/>
    </xf>
    <xf numFmtId="0" fontId="0" fillId="0" borderId="18" xfId="0" applyBorder="1"/>
    <xf numFmtId="165" fontId="2" fillId="0" borderId="26" xfId="0" applyNumberFormat="1" applyFont="1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4" fontId="2" fillId="0" borderId="19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4" fontId="2" fillId="0" borderId="20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4" fontId="2" fillId="0" borderId="21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" fillId="6" borderId="10" xfId="0" applyFont="1" applyFill="1" applyBorder="1" applyAlignment="1"/>
    <xf numFmtId="0" fontId="3" fillId="6" borderId="12" xfId="0" applyFont="1" applyFill="1" applyBorder="1" applyAlignment="1"/>
    <xf numFmtId="0" fontId="1" fillId="0" borderId="27" xfId="0" applyFont="1" applyBorder="1" applyAlignment="1"/>
    <xf numFmtId="0" fontId="1" fillId="0" borderId="2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"/>
  <sheetViews>
    <sheetView workbookViewId="0">
      <selection sqref="A1:BE20"/>
    </sheetView>
  </sheetViews>
  <sheetFormatPr defaultRowHeight="15" x14ac:dyDescent="0.25"/>
  <cols>
    <col min="1" max="1" width="20.7109375" customWidth="1"/>
    <col min="2" max="2" width="16" customWidth="1"/>
    <col min="3" max="3" width="15.28515625" customWidth="1"/>
    <col min="4" max="4" width="15.140625" customWidth="1"/>
    <col min="5" max="5" width="16.5703125" customWidth="1"/>
    <col min="6" max="6" width="15.140625" customWidth="1"/>
    <col min="9" max="9" width="16" customWidth="1"/>
    <col min="10" max="10" width="16.28515625" customWidth="1"/>
    <col min="11" max="11" width="20" customWidth="1"/>
    <col min="12" max="12" width="18.28515625" customWidth="1"/>
    <col min="13" max="13" width="13" customWidth="1"/>
    <col min="15" max="15" width="14" customWidth="1"/>
    <col min="16" max="16" width="14.85546875" customWidth="1"/>
    <col min="17" max="17" width="16" customWidth="1"/>
    <col min="18" max="18" width="17.28515625" customWidth="1"/>
    <col min="19" max="19" width="15.7109375" customWidth="1"/>
    <col min="20" max="20" width="12.140625" customWidth="1"/>
    <col min="21" max="21" width="14.7109375" customWidth="1"/>
    <col min="22" max="22" width="17.42578125" customWidth="1"/>
    <col min="23" max="23" width="12.7109375" customWidth="1"/>
    <col min="27" max="27" width="16.42578125" customWidth="1"/>
    <col min="28" max="28" width="14.42578125" customWidth="1"/>
    <col min="29" max="29" width="15.42578125" customWidth="1"/>
    <col min="30" max="30" width="19.7109375" customWidth="1"/>
    <col min="31" max="31" width="16" customWidth="1"/>
    <col min="32" max="32" width="14.85546875" customWidth="1"/>
    <col min="33" max="33" width="16.5703125" customWidth="1"/>
    <col min="36" max="36" width="16.28515625" customWidth="1"/>
    <col min="37" max="37" width="16" customWidth="1"/>
    <col min="39" max="39" width="13" customWidth="1"/>
    <col min="40" max="40" width="13.7109375" customWidth="1"/>
    <col min="41" max="41" width="16" customWidth="1"/>
    <col min="42" max="42" width="18.28515625" customWidth="1"/>
    <col min="43" max="43" width="14.85546875" customWidth="1"/>
    <col min="48" max="48" width="12.5703125" customWidth="1"/>
    <col min="49" max="49" width="12.85546875" customWidth="1"/>
    <col min="52" max="52" width="14" customWidth="1"/>
    <col min="53" max="53" width="18.7109375" customWidth="1"/>
    <col min="54" max="54" width="15.7109375" customWidth="1"/>
    <col min="55" max="55" width="13.140625" customWidth="1"/>
    <col min="56" max="56" width="14.28515625" customWidth="1"/>
  </cols>
  <sheetData>
    <row r="1" spans="1:56" ht="15.75" thickTop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56</v>
      </c>
      <c r="M1" s="2" t="s">
        <v>57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60</v>
      </c>
      <c r="AH1" s="2" t="s">
        <v>30</v>
      </c>
      <c r="AI1" s="2" t="s">
        <v>31</v>
      </c>
      <c r="AJ1" s="2" t="s">
        <v>32</v>
      </c>
      <c r="AK1" s="2" t="s">
        <v>58</v>
      </c>
      <c r="AL1" s="2" t="s">
        <v>33</v>
      </c>
      <c r="AM1" s="2" t="s">
        <v>34</v>
      </c>
      <c r="AN1" s="2" t="s">
        <v>35</v>
      </c>
      <c r="AO1" s="2" t="s">
        <v>59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  <c r="BD1" s="3" t="s">
        <v>50</v>
      </c>
    </row>
    <row r="2" spans="1:56" x14ac:dyDescent="0.25">
      <c r="A2" s="4">
        <v>44207</v>
      </c>
      <c r="B2" s="5">
        <v>3065</v>
      </c>
      <c r="D2" s="6"/>
      <c r="E2" s="6"/>
      <c r="F2" s="6"/>
      <c r="G2" s="6"/>
      <c r="H2" s="7"/>
      <c r="I2" s="6">
        <v>160</v>
      </c>
      <c r="J2" s="7"/>
      <c r="K2" s="7"/>
      <c r="L2" s="7">
        <v>400</v>
      </c>
      <c r="M2" s="27">
        <v>130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8"/>
    </row>
    <row r="3" spans="1:56" x14ac:dyDescent="0.25">
      <c r="A3" s="4">
        <v>44208</v>
      </c>
      <c r="B3" s="5">
        <v>5730</v>
      </c>
      <c r="C3" s="6"/>
      <c r="D3" s="6"/>
      <c r="E3" s="6"/>
      <c r="F3" s="6"/>
      <c r="G3" s="6"/>
      <c r="H3" s="7"/>
      <c r="I3" s="7"/>
      <c r="J3" s="7"/>
      <c r="K3" s="7"/>
      <c r="L3" s="7">
        <v>20</v>
      </c>
      <c r="M3" s="28"/>
      <c r="N3" s="7"/>
      <c r="O3" s="7"/>
      <c r="P3" s="7">
        <v>9708.2900000000009</v>
      </c>
      <c r="Q3" s="7">
        <v>3958</v>
      </c>
      <c r="R3" s="7"/>
      <c r="S3" s="7"/>
      <c r="T3" s="7"/>
      <c r="U3" s="7"/>
      <c r="V3" s="7"/>
      <c r="W3" s="7">
        <v>4900</v>
      </c>
      <c r="X3" s="7"/>
      <c r="Y3" s="7"/>
      <c r="Z3" s="7"/>
      <c r="AA3" s="7"/>
      <c r="AB3" s="7"/>
      <c r="AC3" s="7"/>
      <c r="AD3" s="7"/>
      <c r="AE3" s="7"/>
      <c r="AF3" s="7">
        <f>880+450</f>
        <v>1330</v>
      </c>
      <c r="AG3" s="7"/>
      <c r="AH3" s="7"/>
      <c r="AI3" s="7"/>
      <c r="AJ3" s="7"/>
      <c r="AK3" s="7"/>
      <c r="AL3" s="7"/>
      <c r="AM3" s="7"/>
      <c r="AO3" s="7"/>
      <c r="AP3" s="7"/>
      <c r="AQ3" s="7"/>
      <c r="AR3" s="7"/>
      <c r="AS3" s="7"/>
      <c r="AT3" s="7"/>
      <c r="AU3" s="7">
        <v>1400</v>
      </c>
      <c r="AV3" s="7"/>
      <c r="AW3" s="7"/>
      <c r="AX3" s="7"/>
      <c r="AY3" s="7"/>
      <c r="AZ3" s="7"/>
      <c r="BA3" s="7"/>
      <c r="BB3" s="7"/>
      <c r="BC3" s="7"/>
      <c r="BD3" s="8"/>
    </row>
    <row r="4" spans="1:56" x14ac:dyDescent="0.25">
      <c r="A4" s="4">
        <v>44209</v>
      </c>
      <c r="B4" s="5">
        <v>11560</v>
      </c>
      <c r="C4" s="6"/>
      <c r="D4" s="6">
        <v>500</v>
      </c>
      <c r="E4" s="6"/>
      <c r="F4" s="6"/>
      <c r="G4" s="6"/>
      <c r="H4" s="7"/>
      <c r="I4" s="7">
        <v>60</v>
      </c>
      <c r="J4" s="7"/>
      <c r="K4" s="7"/>
      <c r="L4" s="7">
        <v>80</v>
      </c>
      <c r="M4" s="28"/>
      <c r="N4" s="7"/>
      <c r="O4" s="7"/>
      <c r="P4" s="7"/>
      <c r="Q4" s="7">
        <v>4457.84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>
        <v>1615</v>
      </c>
      <c r="AJ4" s="7"/>
      <c r="AK4" s="7">
        <v>4212</v>
      </c>
      <c r="AL4" s="7"/>
      <c r="AM4" s="7"/>
      <c r="AN4" s="7"/>
      <c r="AO4" s="7">
        <v>850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8"/>
    </row>
    <row r="5" spans="1:56" x14ac:dyDescent="0.25">
      <c r="A5" s="4">
        <v>44210</v>
      </c>
      <c r="B5" s="5">
        <v>6450</v>
      </c>
      <c r="C5" s="6"/>
      <c r="D5" s="9"/>
      <c r="E5" s="10"/>
      <c r="F5" s="6"/>
      <c r="G5" s="6"/>
      <c r="H5" s="7"/>
      <c r="I5" s="11"/>
      <c r="J5" s="7"/>
      <c r="K5" s="7"/>
      <c r="L5" s="7">
        <v>90</v>
      </c>
      <c r="M5" s="28"/>
      <c r="N5" s="7"/>
      <c r="O5" s="7"/>
      <c r="P5" s="7"/>
      <c r="Q5" s="7"/>
      <c r="R5" s="7"/>
      <c r="S5" s="7"/>
      <c r="T5" s="7"/>
      <c r="U5" s="7"/>
      <c r="V5" s="7"/>
      <c r="W5" s="7">
        <v>400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8"/>
    </row>
    <row r="6" spans="1:56" x14ac:dyDescent="0.25">
      <c r="A6" s="4">
        <v>44211</v>
      </c>
      <c r="B6" s="5">
        <v>6650</v>
      </c>
      <c r="C6" s="6"/>
      <c r="D6" s="9"/>
      <c r="E6" s="10">
        <v>1000</v>
      </c>
      <c r="F6" s="6"/>
      <c r="G6" s="6"/>
      <c r="H6" s="7"/>
      <c r="I6" s="7"/>
      <c r="J6" s="7"/>
      <c r="K6" s="7"/>
      <c r="L6" s="7"/>
      <c r="M6" s="28">
        <v>50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>
        <v>5000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8">
        <v>100</v>
      </c>
    </row>
    <row r="7" spans="1:56" x14ac:dyDescent="0.25">
      <c r="A7" s="4">
        <v>44212</v>
      </c>
      <c r="B7" s="5">
        <v>0</v>
      </c>
      <c r="C7" s="6"/>
      <c r="D7" s="6">
        <v>600</v>
      </c>
      <c r="E7" s="6"/>
      <c r="F7" s="6"/>
      <c r="G7" s="6"/>
      <c r="H7" s="7"/>
      <c r="I7" s="11"/>
      <c r="J7" s="7"/>
      <c r="K7" s="7"/>
      <c r="L7" s="7"/>
      <c r="M7" s="28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8"/>
    </row>
    <row r="8" spans="1:56" x14ac:dyDescent="0.25">
      <c r="A8" s="4">
        <v>44213</v>
      </c>
      <c r="B8" s="5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28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8"/>
    </row>
    <row r="9" spans="1:56" x14ac:dyDescent="0.25">
      <c r="A9" s="4">
        <v>44214</v>
      </c>
      <c r="B9" s="5">
        <v>1985</v>
      </c>
      <c r="C9" s="6"/>
      <c r="D9" s="6"/>
      <c r="E9" s="6"/>
      <c r="F9" s="6"/>
      <c r="G9" s="6"/>
      <c r="H9" s="7"/>
      <c r="I9" s="7">
        <v>670</v>
      </c>
      <c r="J9" s="7"/>
      <c r="K9" s="7"/>
      <c r="L9" s="7">
        <v>50</v>
      </c>
      <c r="M9" s="28">
        <v>130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>
        <v>1300</v>
      </c>
      <c r="AD9" s="7"/>
      <c r="AE9" s="7"/>
      <c r="AF9" s="7">
        <v>440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8"/>
    </row>
    <row r="10" spans="1:56" x14ac:dyDescent="0.25">
      <c r="A10" s="4">
        <v>44215</v>
      </c>
      <c r="B10" s="5">
        <v>5410</v>
      </c>
      <c r="C10" s="6"/>
      <c r="D10" s="6"/>
      <c r="E10" s="6"/>
      <c r="F10" s="6"/>
      <c r="G10" s="6"/>
      <c r="H10" s="7"/>
      <c r="I10" s="7">
        <v>160</v>
      </c>
      <c r="J10" s="7"/>
      <c r="K10" s="7"/>
      <c r="L10" s="7">
        <v>20</v>
      </c>
      <c r="M10" s="28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>
        <v>2850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8"/>
    </row>
    <row r="11" spans="1:56" x14ac:dyDescent="0.25">
      <c r="A11" s="4">
        <v>44216</v>
      </c>
      <c r="B11" s="5">
        <v>4230</v>
      </c>
      <c r="C11" s="6"/>
      <c r="D11" s="6"/>
      <c r="E11" s="6"/>
      <c r="F11" s="6"/>
      <c r="G11" s="6"/>
      <c r="H11" s="7"/>
      <c r="I11" s="7"/>
      <c r="J11" s="7"/>
      <c r="K11" s="7"/>
      <c r="L11" s="7">
        <v>50</v>
      </c>
      <c r="M11" s="28"/>
      <c r="N11" s="7"/>
      <c r="O11" s="7"/>
      <c r="P11" s="7"/>
      <c r="Q11" s="7"/>
      <c r="R11" s="7"/>
      <c r="S11" s="7">
        <v>2800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8"/>
    </row>
    <row r="12" spans="1:56" ht="15.75" thickBot="1" x14ac:dyDescent="0.3">
      <c r="A12" s="12"/>
      <c r="B12" s="13">
        <f t="shared" ref="B12:BD12" si="0">SUM(B2:B11)</f>
        <v>45080</v>
      </c>
      <c r="C12" s="13">
        <f t="shared" si="0"/>
        <v>0</v>
      </c>
      <c r="D12" s="13">
        <f t="shared" si="0"/>
        <v>1100</v>
      </c>
      <c r="E12" s="13">
        <f t="shared" si="0"/>
        <v>1000</v>
      </c>
      <c r="F12" s="13">
        <f t="shared" si="0"/>
        <v>0</v>
      </c>
      <c r="G12" s="13">
        <f t="shared" si="0"/>
        <v>0</v>
      </c>
      <c r="H12" s="13">
        <f t="shared" si="0"/>
        <v>0</v>
      </c>
      <c r="I12" s="13">
        <f>SUM(I2:I11)</f>
        <v>1050</v>
      </c>
      <c r="J12" s="13">
        <f t="shared" si="0"/>
        <v>0</v>
      </c>
      <c r="K12" s="13">
        <f t="shared" si="0"/>
        <v>0</v>
      </c>
      <c r="L12" s="13">
        <f t="shared" si="0"/>
        <v>710</v>
      </c>
      <c r="M12" s="13">
        <f>SUM(M3:M11)</f>
        <v>180</v>
      </c>
      <c r="N12" s="13">
        <f>SUM(N3:N11)</f>
        <v>0</v>
      </c>
      <c r="O12" s="13">
        <f t="shared" si="0"/>
        <v>0</v>
      </c>
      <c r="P12" s="13">
        <f t="shared" si="0"/>
        <v>9708.2900000000009</v>
      </c>
      <c r="Q12" s="13">
        <f t="shared" si="0"/>
        <v>8415.84</v>
      </c>
      <c r="R12" s="13">
        <f t="shared" si="0"/>
        <v>0</v>
      </c>
      <c r="S12" s="13">
        <f t="shared" si="0"/>
        <v>2800</v>
      </c>
      <c r="T12" s="13">
        <f t="shared" si="0"/>
        <v>0</v>
      </c>
      <c r="U12" s="13">
        <f t="shared" si="0"/>
        <v>0</v>
      </c>
      <c r="V12" s="13">
        <f t="shared" si="0"/>
        <v>0</v>
      </c>
      <c r="W12" s="13">
        <f t="shared" si="0"/>
        <v>5300</v>
      </c>
      <c r="X12" s="13">
        <f t="shared" si="0"/>
        <v>0</v>
      </c>
      <c r="Y12" s="13">
        <f t="shared" si="0"/>
        <v>0</v>
      </c>
      <c r="Z12" s="13">
        <f t="shared" si="0"/>
        <v>0</v>
      </c>
      <c r="AA12" s="13">
        <f t="shared" ref="AA12:AM12" si="1">SUM(AA3:AA11)</f>
        <v>0</v>
      </c>
      <c r="AB12" s="13">
        <f t="shared" si="1"/>
        <v>5000</v>
      </c>
      <c r="AC12" s="13">
        <f t="shared" si="1"/>
        <v>1300</v>
      </c>
      <c r="AD12" s="13">
        <f t="shared" si="1"/>
        <v>0</v>
      </c>
      <c r="AE12" s="13">
        <f t="shared" si="1"/>
        <v>0</v>
      </c>
      <c r="AF12" s="13">
        <f t="shared" si="1"/>
        <v>1770</v>
      </c>
      <c r="AG12" s="13">
        <f t="shared" si="1"/>
        <v>2850</v>
      </c>
      <c r="AH12" s="13">
        <f t="shared" si="1"/>
        <v>0</v>
      </c>
      <c r="AI12" s="13">
        <f t="shared" si="1"/>
        <v>1615</v>
      </c>
      <c r="AJ12" s="13">
        <f t="shared" si="1"/>
        <v>0</v>
      </c>
      <c r="AK12" s="13">
        <f t="shared" si="1"/>
        <v>4212</v>
      </c>
      <c r="AL12" s="13">
        <f t="shared" si="1"/>
        <v>0</v>
      </c>
      <c r="AM12" s="13">
        <f t="shared" si="1"/>
        <v>0</v>
      </c>
      <c r="AN12" s="13">
        <f>SUM(AN4:AN11)</f>
        <v>0</v>
      </c>
      <c r="AO12" s="13">
        <f t="shared" ref="AO12:BC12" si="2">SUM(AO2:AO11)</f>
        <v>850</v>
      </c>
      <c r="AP12" s="13">
        <f t="shared" si="2"/>
        <v>0</v>
      </c>
      <c r="AQ12" s="13">
        <f t="shared" si="2"/>
        <v>0</v>
      </c>
      <c r="AR12" s="13">
        <f t="shared" si="2"/>
        <v>0</v>
      </c>
      <c r="AS12" s="13">
        <f t="shared" si="2"/>
        <v>0</v>
      </c>
      <c r="AT12" s="13">
        <f t="shared" si="2"/>
        <v>0</v>
      </c>
      <c r="AU12" s="13">
        <f t="shared" si="2"/>
        <v>1400</v>
      </c>
      <c r="AV12" s="13">
        <f t="shared" si="2"/>
        <v>0</v>
      </c>
      <c r="AW12" s="13">
        <f t="shared" si="2"/>
        <v>0</v>
      </c>
      <c r="AX12" s="13">
        <f t="shared" si="2"/>
        <v>0</v>
      </c>
      <c r="AY12" s="13">
        <f t="shared" si="2"/>
        <v>0</v>
      </c>
      <c r="AZ12" s="13">
        <f t="shared" si="2"/>
        <v>0</v>
      </c>
      <c r="BA12" s="13">
        <f t="shared" si="2"/>
        <v>0</v>
      </c>
      <c r="BB12" s="13">
        <f t="shared" si="2"/>
        <v>0</v>
      </c>
      <c r="BC12" s="13">
        <f t="shared" si="2"/>
        <v>0</v>
      </c>
      <c r="BD12" s="13">
        <f t="shared" si="0"/>
        <v>100</v>
      </c>
    </row>
    <row r="13" spans="1:56" ht="15.75" thickTop="1" x14ac:dyDescent="0.25"/>
    <row r="14" spans="1:56" ht="15.75" thickBot="1" x14ac:dyDescent="0.3"/>
    <row r="15" spans="1:56" ht="16.5" thickTop="1" thickBot="1" x14ac:dyDescent="0.3">
      <c r="G15" s="42" t="s">
        <v>51</v>
      </c>
      <c r="H15" s="43"/>
      <c r="I15" s="44"/>
    </row>
    <row r="16" spans="1:56" ht="16.5" thickTop="1" thickBot="1" x14ac:dyDescent="0.3">
      <c r="A16" s="14" t="s">
        <v>52</v>
      </c>
      <c r="B16" s="15" t="s">
        <v>53</v>
      </c>
      <c r="C16" s="16" t="s">
        <v>54</v>
      </c>
      <c r="D16" s="17"/>
      <c r="E16" s="18"/>
      <c r="F16" s="19"/>
      <c r="G16" s="20"/>
      <c r="H16" s="21"/>
      <c r="I16" s="22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</row>
    <row r="17" spans="1:9" x14ac:dyDescent="0.25">
      <c r="A17" s="45">
        <f>B12</f>
        <v>45080</v>
      </c>
      <c r="B17" s="47">
        <f>SUM(C12:FB12)</f>
        <v>49361.130000000005</v>
      </c>
      <c r="C17" s="49">
        <f>A17-B17-CC17</f>
        <v>-4281.1300000000047</v>
      </c>
      <c r="D17" s="23"/>
      <c r="G17" s="20"/>
      <c r="H17" s="21"/>
      <c r="I17" s="22"/>
    </row>
    <row r="18" spans="1:9" ht="15.75" thickBot="1" x14ac:dyDescent="0.3">
      <c r="A18" s="46"/>
      <c r="B18" s="48"/>
      <c r="C18" s="50"/>
      <c r="D18" s="24"/>
      <c r="E18" t="s">
        <v>55</v>
      </c>
      <c r="G18" s="20"/>
      <c r="H18" s="21"/>
      <c r="I18" s="22"/>
    </row>
    <row r="19" spans="1:9" x14ac:dyDescent="0.25">
      <c r="G19" s="25"/>
      <c r="H19" s="26"/>
    </row>
  </sheetData>
  <mergeCells count="4">
    <mergeCell ref="G15:I15"/>
    <mergeCell ref="A17:A18"/>
    <mergeCell ref="B17:B18"/>
    <mergeCell ref="C17:C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"/>
  <sheetViews>
    <sheetView topLeftCell="AQ1" workbookViewId="0">
      <selection activeCell="AR10" sqref="AR10"/>
    </sheetView>
  </sheetViews>
  <sheetFormatPr defaultRowHeight="15" x14ac:dyDescent="0.25"/>
  <cols>
    <col min="1" max="1" width="19" customWidth="1"/>
    <col min="2" max="2" width="19.140625" customWidth="1"/>
    <col min="3" max="3" width="18.28515625" customWidth="1"/>
    <col min="4" max="4" width="14.5703125" customWidth="1"/>
    <col min="5" max="5" width="16.42578125" customWidth="1"/>
    <col min="6" max="6" width="15" customWidth="1"/>
    <col min="7" max="7" width="11.5703125" customWidth="1"/>
    <col min="8" max="8" width="11.7109375" customWidth="1"/>
    <col min="9" max="9" width="16" customWidth="1"/>
    <col min="10" max="10" width="17.42578125" customWidth="1"/>
    <col min="11" max="11" width="16.85546875" customWidth="1"/>
    <col min="12" max="12" width="13.85546875" customWidth="1"/>
    <col min="13" max="14" width="12.140625" customWidth="1"/>
    <col min="15" max="15" width="12" customWidth="1"/>
    <col min="16" max="16" width="13" customWidth="1"/>
    <col min="17" max="17" width="16.7109375" customWidth="1"/>
    <col min="18" max="18" width="16.5703125" customWidth="1"/>
    <col min="19" max="19" width="14.7109375" customWidth="1"/>
    <col min="20" max="20" width="13.28515625" customWidth="1"/>
    <col min="21" max="21" width="16.42578125" customWidth="1"/>
    <col min="22" max="22" width="15.5703125" customWidth="1"/>
    <col min="23" max="23" width="13.28515625" customWidth="1"/>
    <col min="24" max="25" width="12.5703125" customWidth="1"/>
    <col min="27" max="27" width="15.42578125" customWidth="1"/>
    <col min="28" max="28" width="11.42578125" customWidth="1"/>
    <col min="29" max="29" width="14" customWidth="1"/>
    <col min="30" max="30" width="17.42578125" customWidth="1"/>
    <col min="31" max="31" width="14.42578125" customWidth="1"/>
    <col min="32" max="32" width="14.5703125" customWidth="1"/>
    <col min="33" max="33" width="15.5703125" customWidth="1"/>
    <col min="36" max="36" width="15.28515625" customWidth="1"/>
    <col min="37" max="37" width="16" customWidth="1"/>
    <col min="38" max="38" width="11" customWidth="1"/>
    <col min="39" max="39" width="11.85546875" customWidth="1"/>
    <col min="40" max="40" width="12.5703125" customWidth="1"/>
    <col min="41" max="41" width="13.28515625" customWidth="1"/>
    <col min="42" max="42" width="16.7109375" customWidth="1"/>
    <col min="43" max="43" width="18.42578125" customWidth="1"/>
    <col min="44" max="44" width="12.85546875" customWidth="1"/>
    <col min="48" max="48" width="14.7109375" customWidth="1"/>
    <col min="49" max="49" width="15.42578125" customWidth="1"/>
    <col min="50" max="50" width="12.140625" customWidth="1"/>
    <col min="51" max="51" width="12.7109375" customWidth="1"/>
    <col min="52" max="52" width="14.7109375" customWidth="1"/>
    <col min="53" max="53" width="18.85546875" customWidth="1"/>
    <col min="54" max="54" width="15" customWidth="1"/>
    <col min="55" max="55" width="14.5703125" customWidth="1"/>
    <col min="56" max="56" width="14.140625" customWidth="1"/>
  </cols>
  <sheetData>
    <row r="1" spans="1:56" ht="15.75" thickTop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56</v>
      </c>
      <c r="M1" s="2" t="s">
        <v>57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60</v>
      </c>
      <c r="AH1" s="2" t="s">
        <v>30</v>
      </c>
      <c r="AI1" s="2" t="s">
        <v>31</v>
      </c>
      <c r="AJ1" s="2" t="s">
        <v>32</v>
      </c>
      <c r="AK1" s="2" t="s">
        <v>58</v>
      </c>
      <c r="AL1" s="2" t="s">
        <v>33</v>
      </c>
      <c r="AM1" s="2" t="s">
        <v>34</v>
      </c>
      <c r="AN1" s="2" t="s">
        <v>35</v>
      </c>
      <c r="AO1" s="2" t="s">
        <v>59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  <c r="BD1" s="3" t="s">
        <v>50</v>
      </c>
    </row>
    <row r="2" spans="1:56" x14ac:dyDescent="0.25">
      <c r="A2" s="4">
        <v>44217</v>
      </c>
      <c r="B2" s="5">
        <v>5370</v>
      </c>
      <c r="D2" s="6"/>
      <c r="E2" s="6"/>
      <c r="F2" s="6"/>
      <c r="G2" s="6"/>
      <c r="H2" s="7"/>
      <c r="I2" s="6">
        <v>60</v>
      </c>
      <c r="J2" s="7"/>
      <c r="K2" s="7"/>
      <c r="L2" s="7">
        <v>50</v>
      </c>
      <c r="M2" s="2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B2">
        <v>100</v>
      </c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8"/>
    </row>
    <row r="3" spans="1:56" x14ac:dyDescent="0.25">
      <c r="A3" s="4">
        <v>44218</v>
      </c>
      <c r="B3" s="5">
        <v>10125</v>
      </c>
      <c r="C3" s="6"/>
      <c r="D3" s="6"/>
      <c r="E3" s="6"/>
      <c r="F3" s="6"/>
      <c r="G3" s="6"/>
      <c r="H3" s="7"/>
      <c r="I3" s="7"/>
      <c r="J3" s="7"/>
      <c r="K3" s="7"/>
      <c r="L3" s="7"/>
      <c r="M3" s="28"/>
      <c r="N3" s="7"/>
      <c r="O3" s="7"/>
      <c r="P3" s="7"/>
      <c r="Q3" s="7"/>
      <c r="R3" s="7"/>
      <c r="S3" s="7"/>
      <c r="T3" s="7"/>
      <c r="U3" s="7"/>
      <c r="V3" s="7"/>
      <c r="W3" s="7"/>
      <c r="X3" s="7">
        <v>3000</v>
      </c>
      <c r="Y3" s="7"/>
      <c r="Z3" s="7"/>
      <c r="AA3" s="7"/>
      <c r="AB3" s="7"/>
      <c r="AC3" s="7"/>
      <c r="AD3" s="7"/>
      <c r="AE3" s="7"/>
      <c r="AF3" s="7">
        <v>223</v>
      </c>
      <c r="AG3" s="7"/>
      <c r="AH3" s="7"/>
      <c r="AI3" s="7"/>
      <c r="AJ3" s="7"/>
      <c r="AK3" s="7"/>
      <c r="AL3" s="7"/>
      <c r="AM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8"/>
    </row>
    <row r="4" spans="1:56" x14ac:dyDescent="0.25">
      <c r="A4" s="4">
        <v>44219</v>
      </c>
      <c r="B4" s="5">
        <v>0</v>
      </c>
      <c r="C4" s="6"/>
      <c r="D4" s="6"/>
      <c r="E4" s="6"/>
      <c r="F4" s="6"/>
      <c r="G4" s="6"/>
      <c r="H4" s="7"/>
      <c r="I4" s="7"/>
      <c r="J4" s="7"/>
      <c r="K4" s="7"/>
      <c r="L4" s="7"/>
      <c r="M4" s="28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8"/>
    </row>
    <row r="5" spans="1:56" x14ac:dyDescent="0.25">
      <c r="A5" s="4">
        <v>44220</v>
      </c>
      <c r="B5" s="5">
        <v>0</v>
      </c>
      <c r="C5" s="6"/>
      <c r="D5" s="9"/>
      <c r="E5" s="10"/>
      <c r="F5" s="6"/>
      <c r="G5" s="6"/>
      <c r="H5" s="7"/>
      <c r="I5" s="11"/>
      <c r="J5" s="7"/>
      <c r="K5" s="7"/>
      <c r="L5" s="7"/>
      <c r="M5" s="28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8"/>
    </row>
    <row r="6" spans="1:56" x14ac:dyDescent="0.25">
      <c r="A6" s="4">
        <v>44221</v>
      </c>
      <c r="B6" s="5">
        <v>2525</v>
      </c>
      <c r="C6" s="6"/>
      <c r="D6" s="9"/>
      <c r="E6" s="10"/>
      <c r="F6" s="6"/>
      <c r="G6" s="6"/>
      <c r="H6" s="7"/>
      <c r="I6" s="7"/>
      <c r="J6" s="7"/>
      <c r="K6" s="7"/>
      <c r="L6" s="7">
        <v>400</v>
      </c>
      <c r="M6" s="28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8"/>
    </row>
    <row r="7" spans="1:56" x14ac:dyDescent="0.25">
      <c r="A7" s="4">
        <v>44222</v>
      </c>
      <c r="B7" s="5">
        <v>5070</v>
      </c>
      <c r="C7" s="6"/>
      <c r="D7" s="6"/>
      <c r="E7" s="6"/>
      <c r="F7" s="6"/>
      <c r="G7" s="6"/>
      <c r="H7" s="7"/>
      <c r="I7" s="11"/>
      <c r="J7" s="7">
        <v>420</v>
      </c>
      <c r="K7" s="7"/>
      <c r="L7" s="7">
        <v>50</v>
      </c>
      <c r="M7" s="28">
        <v>33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8"/>
    </row>
    <row r="8" spans="1:56" x14ac:dyDescent="0.25">
      <c r="A8" s="4">
        <v>44223</v>
      </c>
      <c r="B8" s="5">
        <v>5565</v>
      </c>
      <c r="C8" s="6"/>
      <c r="D8" s="6"/>
      <c r="E8" s="6"/>
      <c r="F8" s="6"/>
      <c r="G8" s="6"/>
      <c r="H8" s="7"/>
      <c r="I8" s="7"/>
      <c r="J8" s="7"/>
      <c r="K8" s="7"/>
      <c r="L8" s="7"/>
      <c r="M8" s="28"/>
      <c r="N8" s="7"/>
      <c r="O8" s="7"/>
      <c r="P8" s="7"/>
      <c r="Q8" s="7"/>
      <c r="R8" s="7"/>
      <c r="S8" s="7"/>
      <c r="T8" s="7"/>
      <c r="U8" s="7"/>
      <c r="V8" s="7"/>
      <c r="W8" s="7"/>
      <c r="X8" s="7">
        <v>5000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8"/>
    </row>
    <row r="9" spans="1:56" x14ac:dyDescent="0.25">
      <c r="A9" s="4">
        <v>44224</v>
      </c>
      <c r="B9" s="5">
        <v>5560</v>
      </c>
      <c r="C9" s="6"/>
      <c r="D9" s="6"/>
      <c r="E9" s="6"/>
      <c r="F9" s="6"/>
      <c r="G9" s="6"/>
      <c r="H9" s="7"/>
      <c r="I9" s="7"/>
      <c r="J9" s="7"/>
      <c r="K9" s="7"/>
      <c r="L9" s="7"/>
      <c r="M9" s="28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8"/>
    </row>
    <row r="10" spans="1:56" x14ac:dyDescent="0.25">
      <c r="A10" s="4">
        <v>44225</v>
      </c>
      <c r="B10" s="5">
        <v>7030</v>
      </c>
      <c r="C10" s="6"/>
      <c r="D10" s="6"/>
      <c r="E10" s="6"/>
      <c r="F10" s="6"/>
      <c r="G10" s="6"/>
      <c r="H10" s="7"/>
      <c r="I10" s="7"/>
      <c r="J10" s="7"/>
      <c r="K10" s="7"/>
      <c r="L10" s="7"/>
      <c r="M10" s="28"/>
      <c r="N10" s="7"/>
      <c r="O10" s="7"/>
      <c r="P10" s="7">
        <v>12560.82</v>
      </c>
      <c r="Q10" s="7"/>
      <c r="R10" s="7">
        <v>4016.86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>
        <v>2373.62</v>
      </c>
      <c r="AM10" s="7">
        <v>800</v>
      </c>
      <c r="AN10" s="7"/>
      <c r="AO10" s="7"/>
      <c r="AP10" s="7"/>
      <c r="AQ10" s="7"/>
      <c r="AR10" s="7">
        <v>14040</v>
      </c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8"/>
    </row>
    <row r="11" spans="1:56" x14ac:dyDescent="0.25">
      <c r="A11" s="4">
        <v>44226</v>
      </c>
      <c r="B11" s="5">
        <v>0</v>
      </c>
      <c r="C11" s="6"/>
      <c r="D11" s="6"/>
      <c r="E11" s="6"/>
      <c r="F11" s="6"/>
      <c r="G11" s="6"/>
      <c r="H11" s="7"/>
      <c r="I11" s="7"/>
      <c r="J11" s="7"/>
      <c r="K11" s="7"/>
      <c r="L11" s="7"/>
      <c r="M11" s="28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8"/>
    </row>
    <row r="12" spans="1:56" ht="15.75" thickBot="1" x14ac:dyDescent="0.3">
      <c r="A12" s="12"/>
      <c r="B12" s="13">
        <f t="shared" ref="B12:BD12" si="0">SUM(B2:B11)</f>
        <v>41245</v>
      </c>
      <c r="C12" s="13">
        <f t="shared" si="0"/>
        <v>0</v>
      </c>
      <c r="D12" s="13">
        <f t="shared" si="0"/>
        <v>0</v>
      </c>
      <c r="E12" s="13">
        <f t="shared" si="0"/>
        <v>0</v>
      </c>
      <c r="F12" s="13">
        <f t="shared" si="0"/>
        <v>0</v>
      </c>
      <c r="G12" s="13">
        <f t="shared" si="0"/>
        <v>0</v>
      </c>
      <c r="H12" s="13">
        <f t="shared" si="0"/>
        <v>0</v>
      </c>
      <c r="I12" s="13">
        <f>SUM(I2:I11)</f>
        <v>60</v>
      </c>
      <c r="J12" s="13">
        <f t="shared" si="0"/>
        <v>420</v>
      </c>
      <c r="K12" s="13">
        <f t="shared" si="0"/>
        <v>0</v>
      </c>
      <c r="L12" s="13">
        <f t="shared" si="0"/>
        <v>500</v>
      </c>
      <c r="M12" s="13">
        <f>SUM(M3:M11)</f>
        <v>33</v>
      </c>
      <c r="N12" s="13">
        <f>SUM(N3:N11)</f>
        <v>0</v>
      </c>
      <c r="O12" s="13">
        <f t="shared" si="0"/>
        <v>0</v>
      </c>
      <c r="P12" s="13">
        <f t="shared" si="0"/>
        <v>12560.82</v>
      </c>
      <c r="Q12" s="13">
        <f t="shared" si="0"/>
        <v>0</v>
      </c>
      <c r="R12" s="13">
        <f t="shared" si="0"/>
        <v>4016.86</v>
      </c>
      <c r="S12" s="13">
        <f t="shared" si="0"/>
        <v>0</v>
      </c>
      <c r="T12" s="13">
        <f t="shared" si="0"/>
        <v>0</v>
      </c>
      <c r="U12" s="13">
        <f t="shared" si="0"/>
        <v>0</v>
      </c>
      <c r="V12" s="13">
        <f t="shared" si="0"/>
        <v>0</v>
      </c>
      <c r="W12" s="13">
        <f t="shared" si="0"/>
        <v>0</v>
      </c>
      <c r="X12" s="13">
        <f t="shared" si="0"/>
        <v>8000</v>
      </c>
      <c r="Y12" s="13">
        <f t="shared" si="0"/>
        <v>0</v>
      </c>
      <c r="Z12" s="13">
        <f t="shared" si="0"/>
        <v>0</v>
      </c>
      <c r="AA12" s="13">
        <f t="shared" ref="AA12:AM12" si="1">SUM(AA3:AA11)</f>
        <v>0</v>
      </c>
      <c r="AB12" s="13">
        <f>SUM(AB2:AB11)</f>
        <v>100</v>
      </c>
      <c r="AC12" s="13">
        <f t="shared" si="1"/>
        <v>0</v>
      </c>
      <c r="AD12" s="13">
        <f t="shared" si="1"/>
        <v>0</v>
      </c>
      <c r="AE12" s="13">
        <f t="shared" si="1"/>
        <v>0</v>
      </c>
      <c r="AF12" s="13">
        <f t="shared" si="1"/>
        <v>223</v>
      </c>
      <c r="AG12" s="13">
        <f t="shared" si="1"/>
        <v>0</v>
      </c>
      <c r="AH12" s="13">
        <f t="shared" si="1"/>
        <v>0</v>
      </c>
      <c r="AI12" s="13">
        <f t="shared" si="1"/>
        <v>0</v>
      </c>
      <c r="AJ12" s="13">
        <f t="shared" si="1"/>
        <v>0</v>
      </c>
      <c r="AK12" s="13">
        <f t="shared" si="1"/>
        <v>0</v>
      </c>
      <c r="AL12" s="13">
        <f t="shared" si="1"/>
        <v>2373.62</v>
      </c>
      <c r="AM12" s="13">
        <f t="shared" si="1"/>
        <v>800</v>
      </c>
      <c r="AN12" s="13">
        <f>SUM(AN4:AN11)</f>
        <v>0</v>
      </c>
      <c r="AO12" s="13">
        <f t="shared" ref="AO12:BC12" si="2">SUM(AO2:AO11)</f>
        <v>0</v>
      </c>
      <c r="AP12" s="13">
        <f t="shared" si="2"/>
        <v>0</v>
      </c>
      <c r="AQ12" s="13">
        <f t="shared" si="2"/>
        <v>0</v>
      </c>
      <c r="AR12" s="13">
        <f t="shared" si="2"/>
        <v>14040</v>
      </c>
      <c r="AS12" s="13">
        <f t="shared" si="2"/>
        <v>0</v>
      </c>
      <c r="AT12" s="13">
        <f t="shared" si="2"/>
        <v>0</v>
      </c>
      <c r="AU12" s="13">
        <f t="shared" si="2"/>
        <v>0</v>
      </c>
      <c r="AV12" s="13">
        <f t="shared" si="2"/>
        <v>0</v>
      </c>
      <c r="AW12" s="13">
        <f t="shared" si="2"/>
        <v>0</v>
      </c>
      <c r="AX12" s="13">
        <f t="shared" si="2"/>
        <v>0</v>
      </c>
      <c r="AY12" s="13">
        <f t="shared" si="2"/>
        <v>0</v>
      </c>
      <c r="AZ12" s="13">
        <f t="shared" si="2"/>
        <v>0</v>
      </c>
      <c r="BA12" s="13">
        <f t="shared" si="2"/>
        <v>0</v>
      </c>
      <c r="BB12" s="13">
        <f t="shared" si="2"/>
        <v>0</v>
      </c>
      <c r="BC12" s="13">
        <f t="shared" si="2"/>
        <v>0</v>
      </c>
      <c r="BD12" s="13">
        <f t="shared" si="0"/>
        <v>0</v>
      </c>
    </row>
    <row r="13" spans="1:56" ht="15.75" thickTop="1" x14ac:dyDescent="0.25"/>
    <row r="14" spans="1:56" ht="15.75" thickBot="1" x14ac:dyDescent="0.3"/>
    <row r="15" spans="1:56" ht="16.5" thickTop="1" thickBot="1" x14ac:dyDescent="0.3">
      <c r="G15" s="42" t="s">
        <v>51</v>
      </c>
      <c r="H15" s="43"/>
      <c r="I15" s="44"/>
    </row>
    <row r="16" spans="1:56" ht="16.5" thickTop="1" thickBot="1" x14ac:dyDescent="0.3">
      <c r="A16" s="14" t="s">
        <v>52</v>
      </c>
      <c r="B16" s="15" t="s">
        <v>53</v>
      </c>
      <c r="C16" s="16" t="s">
        <v>54</v>
      </c>
      <c r="D16" s="17"/>
      <c r="E16" s="18"/>
      <c r="F16" s="19"/>
      <c r="G16" s="20"/>
      <c r="H16" s="21"/>
      <c r="I16" s="22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</row>
    <row r="17" spans="1:9" x14ac:dyDescent="0.25">
      <c r="A17" s="45">
        <f>B12</f>
        <v>41245</v>
      </c>
      <c r="B17" s="47">
        <f>SUM(C12:FB12)</f>
        <v>43127.3</v>
      </c>
      <c r="C17" s="49">
        <f>A17-B17-CC17</f>
        <v>-1882.3000000000029</v>
      </c>
      <c r="D17" s="23"/>
      <c r="G17" s="20"/>
      <c r="H17" s="21"/>
      <c r="I17" s="22"/>
    </row>
    <row r="18" spans="1:9" ht="15.75" thickBot="1" x14ac:dyDescent="0.3">
      <c r="A18" s="46"/>
      <c r="B18" s="48"/>
      <c r="C18" s="50"/>
      <c r="D18" s="24"/>
      <c r="E18" t="s">
        <v>55</v>
      </c>
      <c r="G18" s="20"/>
      <c r="H18" s="21"/>
      <c r="I18" s="22"/>
    </row>
  </sheetData>
  <mergeCells count="4">
    <mergeCell ref="G15:I15"/>
    <mergeCell ref="A17:A18"/>
    <mergeCell ref="B17:B18"/>
    <mergeCell ref="C17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8"/>
  <sheetViews>
    <sheetView zoomScale="85" zoomScaleNormal="85" workbookViewId="0">
      <selection activeCell="AH2" sqref="AH2"/>
    </sheetView>
  </sheetViews>
  <sheetFormatPr defaultRowHeight="15" x14ac:dyDescent="0.25"/>
  <cols>
    <col min="1" max="1" width="17" customWidth="1"/>
    <col min="2" max="2" width="19.5703125" customWidth="1"/>
    <col min="3" max="3" width="15.85546875" customWidth="1"/>
    <col min="4" max="4" width="14.7109375" customWidth="1"/>
    <col min="5" max="5" width="18.28515625" customWidth="1"/>
    <col min="6" max="6" width="14" customWidth="1"/>
    <col min="7" max="7" width="15" customWidth="1"/>
    <col min="8" max="8" width="13.140625" customWidth="1"/>
    <col min="9" max="9" width="15.5703125" customWidth="1"/>
    <col min="10" max="10" width="13.85546875" customWidth="1"/>
    <col min="11" max="11" width="14.7109375" customWidth="1"/>
    <col min="12" max="12" width="11.85546875" customWidth="1"/>
    <col min="13" max="13" width="14.7109375" customWidth="1"/>
    <col min="14" max="14" width="13.140625" customWidth="1"/>
    <col min="15" max="15" width="15.85546875" customWidth="1"/>
    <col min="16" max="16" width="15.28515625" customWidth="1"/>
    <col min="17" max="18" width="16" customWidth="1"/>
    <col min="19" max="19" width="12.85546875" customWidth="1"/>
    <col min="20" max="20" width="13.140625" customWidth="1"/>
    <col min="21" max="21" width="12.28515625" customWidth="1"/>
    <col min="22" max="22" width="12" customWidth="1"/>
    <col min="24" max="24" width="12.42578125" customWidth="1"/>
    <col min="25" max="25" width="13.7109375" customWidth="1"/>
    <col min="26" max="26" width="14.7109375" customWidth="1"/>
    <col min="27" max="27" width="16.5703125" customWidth="1"/>
    <col min="28" max="28" width="10.5703125" customWidth="1"/>
    <col min="29" max="29" width="14.42578125" customWidth="1"/>
    <col min="30" max="31" width="11.7109375" customWidth="1"/>
    <col min="32" max="32" width="15.5703125" customWidth="1"/>
    <col min="33" max="33" width="12" customWidth="1"/>
    <col min="34" max="34" width="12.42578125" customWidth="1"/>
    <col min="35" max="35" width="12.140625" customWidth="1"/>
    <col min="36" max="36" width="13.5703125" customWidth="1"/>
    <col min="37" max="37" width="14.7109375" customWidth="1"/>
    <col min="38" max="38" width="11.85546875" customWidth="1"/>
    <col min="39" max="39" width="15.28515625" customWidth="1"/>
    <col min="40" max="40" width="13.85546875" customWidth="1"/>
    <col min="41" max="41" width="15.140625" customWidth="1"/>
  </cols>
  <sheetData>
    <row r="1" spans="1:41" ht="15.75" thickTop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56</v>
      </c>
      <c r="L1" s="2" t="s">
        <v>57</v>
      </c>
      <c r="M1" s="2" t="s">
        <v>11</v>
      </c>
      <c r="N1" s="2" t="s">
        <v>12</v>
      </c>
      <c r="O1" s="2" t="s">
        <v>13</v>
      </c>
      <c r="P1" s="2" t="s">
        <v>61</v>
      </c>
      <c r="Q1" s="2" t="s">
        <v>15</v>
      </c>
      <c r="R1" s="2" t="s">
        <v>16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25</v>
      </c>
      <c r="Y1" s="2" t="s">
        <v>26</v>
      </c>
      <c r="Z1" s="2" t="s">
        <v>29</v>
      </c>
      <c r="AA1" s="2" t="s">
        <v>65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58</v>
      </c>
      <c r="AG1" s="2" t="s">
        <v>41</v>
      </c>
      <c r="AH1" s="2" t="s">
        <v>38</v>
      </c>
      <c r="AI1" s="2" t="s">
        <v>40</v>
      </c>
      <c r="AJ1" s="2" t="s">
        <v>59</v>
      </c>
      <c r="AK1" s="2" t="s">
        <v>43</v>
      </c>
      <c r="AL1" s="2" t="s">
        <v>44</v>
      </c>
      <c r="AM1" s="2" t="s">
        <v>48</v>
      </c>
      <c r="AN1" s="2" t="s">
        <v>49</v>
      </c>
      <c r="AO1" s="3" t="s">
        <v>50</v>
      </c>
    </row>
    <row r="2" spans="1:41" x14ac:dyDescent="0.25">
      <c r="A2" s="4"/>
      <c r="B2" s="5"/>
      <c r="C2" s="6"/>
      <c r="D2" s="6"/>
      <c r="E2" s="6"/>
      <c r="F2" s="6"/>
      <c r="G2" s="6"/>
      <c r="H2" s="7"/>
      <c r="I2" s="6"/>
      <c r="J2" s="7"/>
      <c r="K2" s="7"/>
      <c r="M2" s="7"/>
      <c r="N2" s="7"/>
      <c r="O2" s="7"/>
      <c r="P2" s="7"/>
      <c r="Q2" s="6"/>
      <c r="R2" s="6"/>
      <c r="S2" s="6"/>
      <c r="T2" s="6"/>
      <c r="U2" s="7"/>
      <c r="V2" s="7"/>
      <c r="W2" s="6"/>
      <c r="X2" s="29"/>
      <c r="Y2" s="29"/>
      <c r="Z2" s="7"/>
      <c r="AA2" s="7"/>
      <c r="AB2" s="7"/>
      <c r="AC2" s="7"/>
      <c r="AD2" s="7"/>
      <c r="AE2" s="7"/>
      <c r="AF2" s="7"/>
      <c r="AG2" s="6"/>
      <c r="AH2" s="6"/>
      <c r="AI2" s="6"/>
      <c r="AJ2" s="7"/>
      <c r="AK2" s="6"/>
      <c r="AL2" s="7"/>
      <c r="AM2" s="7"/>
      <c r="AN2" s="7"/>
      <c r="AO2" s="6"/>
    </row>
    <row r="3" spans="1:41" x14ac:dyDescent="0.25">
      <c r="A3" s="4"/>
      <c r="B3" s="5"/>
      <c r="C3" s="6"/>
      <c r="D3" s="6"/>
      <c r="E3" s="6"/>
      <c r="F3" s="6"/>
      <c r="G3" s="6"/>
      <c r="H3" s="7"/>
      <c r="I3" s="7"/>
      <c r="J3" s="7"/>
      <c r="K3" s="7"/>
      <c r="L3" s="7"/>
      <c r="M3" s="7"/>
      <c r="N3" s="7"/>
      <c r="O3" s="7"/>
      <c r="P3" s="7"/>
      <c r="Q3" s="6"/>
      <c r="R3" s="6"/>
      <c r="S3" s="6"/>
      <c r="T3" s="6"/>
      <c r="U3" s="7"/>
      <c r="V3" s="7"/>
      <c r="W3" s="6"/>
      <c r="X3" s="7"/>
      <c r="Y3" s="7"/>
      <c r="Z3" s="7"/>
      <c r="AA3" s="7"/>
      <c r="AB3" s="7"/>
      <c r="AC3" s="7"/>
      <c r="AD3" s="7"/>
      <c r="AE3" s="7"/>
      <c r="AF3" s="7"/>
      <c r="AG3" s="7"/>
      <c r="AH3" s="6"/>
      <c r="AI3" s="7"/>
      <c r="AJ3" s="7"/>
      <c r="AK3" s="7"/>
      <c r="AL3" s="7"/>
      <c r="AM3" s="7"/>
      <c r="AN3" s="7"/>
      <c r="AO3" s="6"/>
    </row>
    <row r="4" spans="1:41" x14ac:dyDescent="0.25">
      <c r="A4" s="4"/>
      <c r="B4" s="5"/>
      <c r="C4" s="6"/>
      <c r="D4" s="6"/>
      <c r="E4" s="6"/>
      <c r="F4" s="6"/>
      <c r="G4" s="6"/>
      <c r="H4" s="7"/>
      <c r="I4" s="7"/>
      <c r="J4" s="7"/>
      <c r="K4" s="7"/>
      <c r="L4" s="7"/>
      <c r="M4" s="7"/>
      <c r="N4" s="7"/>
      <c r="O4" s="7"/>
      <c r="P4" s="7"/>
      <c r="Q4" s="6"/>
      <c r="R4" s="6"/>
      <c r="S4" s="6"/>
      <c r="T4" s="6"/>
      <c r="U4" s="7"/>
      <c r="V4" s="7"/>
      <c r="W4" s="6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6"/>
    </row>
    <row r="5" spans="1:41" x14ac:dyDescent="0.25">
      <c r="A5" s="4"/>
      <c r="B5" s="5"/>
      <c r="C5" s="6"/>
      <c r="D5" s="6"/>
      <c r="E5" s="10"/>
      <c r="F5" s="6"/>
      <c r="G5" s="6"/>
      <c r="H5" s="7"/>
      <c r="I5" s="11"/>
      <c r="J5" s="7"/>
      <c r="K5" s="7"/>
      <c r="L5" s="7"/>
      <c r="M5" s="7"/>
      <c r="N5" s="7"/>
      <c r="O5" s="7"/>
      <c r="P5" s="7"/>
      <c r="Q5" s="6"/>
      <c r="R5" s="6"/>
      <c r="S5" s="6"/>
      <c r="T5" s="6"/>
      <c r="U5" s="7"/>
      <c r="V5" s="7"/>
      <c r="W5" s="6"/>
      <c r="X5" s="7"/>
      <c r="Y5" s="7"/>
      <c r="Z5" s="7"/>
      <c r="AA5" s="7"/>
      <c r="AB5" s="7"/>
      <c r="AC5" s="7"/>
      <c r="AD5" s="7"/>
      <c r="AE5" s="7"/>
      <c r="AF5" s="7"/>
      <c r="AG5" s="7"/>
      <c r="AI5" s="7"/>
      <c r="AJ5" s="7"/>
      <c r="AK5" s="7"/>
      <c r="AL5" s="7"/>
      <c r="AM5" s="7"/>
      <c r="AN5" s="7"/>
      <c r="AO5" s="6"/>
    </row>
    <row r="6" spans="1:41" x14ac:dyDescent="0.25">
      <c r="A6" s="4"/>
      <c r="B6" s="5"/>
      <c r="C6" s="6"/>
      <c r="D6" s="6"/>
      <c r="E6" s="10"/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6"/>
      <c r="R6" s="6"/>
      <c r="S6" s="6"/>
      <c r="T6" s="6"/>
      <c r="U6" s="7"/>
      <c r="V6" s="7"/>
      <c r="W6" s="6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6"/>
    </row>
    <row r="7" spans="1:41" x14ac:dyDescent="0.25">
      <c r="A7" s="4"/>
      <c r="B7" s="5"/>
      <c r="C7" s="6"/>
      <c r="D7" s="6"/>
      <c r="E7" s="6"/>
      <c r="F7" s="6"/>
      <c r="G7" s="6"/>
      <c r="H7" s="7"/>
      <c r="I7" s="11"/>
      <c r="J7" s="7"/>
      <c r="K7" s="7"/>
      <c r="L7" s="7"/>
      <c r="M7" s="7"/>
      <c r="N7" s="7"/>
      <c r="O7" s="7"/>
      <c r="P7" s="7"/>
      <c r="Q7" s="6"/>
      <c r="R7" s="6"/>
      <c r="S7" s="6"/>
      <c r="T7" s="6"/>
      <c r="U7" s="7"/>
      <c r="V7" s="7"/>
      <c r="W7" s="6"/>
      <c r="Z7" s="7"/>
      <c r="AA7" s="7"/>
      <c r="AB7" s="7"/>
      <c r="AC7" s="7"/>
      <c r="AD7" s="7"/>
      <c r="AE7" s="7"/>
      <c r="AF7" s="7"/>
      <c r="AG7" s="7"/>
      <c r="AH7" s="7"/>
      <c r="AI7" s="7"/>
      <c r="AJ7" s="6"/>
      <c r="AK7" s="7"/>
      <c r="AL7" s="7"/>
      <c r="AM7" s="7"/>
      <c r="AN7" s="7"/>
      <c r="AO7" s="6"/>
    </row>
    <row r="8" spans="1:41" x14ac:dyDescent="0.25">
      <c r="A8" s="4"/>
      <c r="B8" s="5"/>
      <c r="C8" s="6"/>
      <c r="D8" s="9"/>
      <c r="E8" s="6"/>
      <c r="F8" s="6"/>
      <c r="G8" s="6"/>
      <c r="H8" s="7"/>
      <c r="I8" s="7"/>
      <c r="J8" s="7"/>
      <c r="K8" s="7"/>
      <c r="L8" s="7"/>
      <c r="N8" s="7"/>
      <c r="O8" s="7"/>
      <c r="P8" s="7"/>
      <c r="Q8" s="7"/>
      <c r="R8" s="7"/>
      <c r="S8" s="6"/>
      <c r="T8" s="6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6"/>
      <c r="AK8" s="7"/>
      <c r="AL8" s="7"/>
      <c r="AM8" s="7"/>
      <c r="AN8" s="7"/>
      <c r="AO8" s="8"/>
    </row>
    <row r="9" spans="1:41" x14ac:dyDescent="0.25">
      <c r="A9" s="4"/>
      <c r="B9" s="5"/>
      <c r="C9" s="6"/>
      <c r="D9" s="9"/>
      <c r="E9" s="6"/>
      <c r="F9" s="6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6"/>
      <c r="AG9" s="7"/>
      <c r="AH9" s="6"/>
      <c r="AI9" s="7"/>
      <c r="AJ9" s="6"/>
      <c r="AK9" s="6"/>
      <c r="AL9" s="6"/>
      <c r="AM9" s="7"/>
      <c r="AN9" s="7"/>
      <c r="AO9" s="8"/>
    </row>
    <row r="10" spans="1:41" x14ac:dyDescent="0.25">
      <c r="A10" s="4"/>
      <c r="B10" s="5"/>
      <c r="C10" s="6"/>
      <c r="D10" s="6"/>
      <c r="E10" s="6"/>
      <c r="F10" s="6"/>
      <c r="G10" s="6"/>
      <c r="H10" s="7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6"/>
      <c r="AB10" s="6"/>
      <c r="AC10" s="6"/>
      <c r="AD10" s="6"/>
      <c r="AE10" s="6"/>
      <c r="AF10" s="6"/>
      <c r="AG10" s="7"/>
      <c r="AH10" s="6"/>
      <c r="AI10" s="7"/>
      <c r="AJ10" s="6"/>
      <c r="AK10" s="6"/>
      <c r="AL10" s="7"/>
      <c r="AM10" s="7"/>
      <c r="AN10" s="7"/>
      <c r="AO10" s="8"/>
    </row>
    <row r="11" spans="1:41" x14ac:dyDescent="0.25">
      <c r="A11" s="4"/>
      <c r="B11" s="5"/>
      <c r="C11" s="6"/>
      <c r="D11" s="6"/>
      <c r="E11" s="6"/>
      <c r="F11" s="6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6"/>
      <c r="AB11" s="6"/>
      <c r="AC11" s="6"/>
      <c r="AD11" s="6"/>
      <c r="AE11" s="6"/>
      <c r="AF11" s="6"/>
      <c r="AG11" s="7"/>
      <c r="AH11" s="6"/>
      <c r="AI11" s="7"/>
      <c r="AJ11" s="6"/>
      <c r="AK11" s="6"/>
      <c r="AL11" s="7"/>
      <c r="AM11" s="7"/>
      <c r="AN11" s="7"/>
      <c r="AO11" s="8"/>
    </row>
    <row r="12" spans="1:41" x14ac:dyDescent="0.25">
      <c r="A12" s="4">
        <v>44207</v>
      </c>
      <c r="B12" s="5">
        <v>3065</v>
      </c>
      <c r="D12" s="6"/>
      <c r="E12" s="6"/>
      <c r="F12" s="6"/>
      <c r="G12" s="6"/>
      <c r="H12" s="7"/>
      <c r="I12" s="6">
        <v>160</v>
      </c>
      <c r="K12" s="7">
        <v>400</v>
      </c>
      <c r="L12" s="27">
        <v>130</v>
      </c>
      <c r="M12" s="27"/>
      <c r="O12" s="7"/>
      <c r="P12" s="7"/>
      <c r="Q12" s="7"/>
      <c r="R12" s="7"/>
      <c r="S12" s="7"/>
      <c r="T12" s="7"/>
      <c r="U12" s="7"/>
      <c r="V12" s="7"/>
      <c r="W12" s="7"/>
      <c r="Z12" s="7"/>
      <c r="AA12" s="7"/>
      <c r="AB12" s="29"/>
      <c r="AC12" s="29"/>
      <c r="AD12" s="29"/>
      <c r="AE12" s="29"/>
      <c r="AF12" s="29"/>
      <c r="AG12" s="7"/>
      <c r="AH12" s="29"/>
      <c r="AI12" s="7"/>
      <c r="AJ12" s="29"/>
      <c r="AK12" s="29"/>
      <c r="AL12" s="7"/>
      <c r="AM12" s="29"/>
      <c r="AN12" s="29"/>
      <c r="AO12" s="8"/>
    </row>
    <row r="13" spans="1:41" x14ac:dyDescent="0.25">
      <c r="A13" s="4">
        <v>44208</v>
      </c>
      <c r="B13" s="5">
        <v>5730</v>
      </c>
      <c r="C13" s="6"/>
      <c r="D13" s="6"/>
      <c r="E13" s="6"/>
      <c r="F13" s="6"/>
      <c r="G13" s="6"/>
      <c r="H13" s="7"/>
      <c r="I13" s="7"/>
      <c r="K13" s="7">
        <v>20</v>
      </c>
      <c r="L13" s="28"/>
      <c r="M13" s="28"/>
      <c r="N13" s="7"/>
      <c r="O13" s="7">
        <v>9708.2900000000009</v>
      </c>
      <c r="P13" s="7">
        <v>3958</v>
      </c>
      <c r="Q13" s="7"/>
      <c r="R13" s="7"/>
      <c r="S13" s="7"/>
      <c r="T13" s="7"/>
      <c r="U13" s="7"/>
      <c r="V13" s="7"/>
      <c r="W13" s="29"/>
      <c r="X13" s="7"/>
      <c r="Y13" s="7"/>
      <c r="Z13" s="7"/>
      <c r="AA13" s="7"/>
      <c r="AB13" s="7"/>
      <c r="AC13" s="29"/>
      <c r="AD13" s="29"/>
      <c r="AE13" s="29"/>
      <c r="AF13" s="29"/>
      <c r="AG13" s="11"/>
      <c r="AH13" s="11"/>
      <c r="AI13" s="11"/>
      <c r="AJ13" s="11"/>
      <c r="AK13" s="11"/>
      <c r="AL13" s="7"/>
      <c r="AM13" s="11"/>
      <c r="AN13" s="11"/>
      <c r="AO13" s="8"/>
    </row>
    <row r="14" spans="1:41" x14ac:dyDescent="0.25">
      <c r="A14" s="4">
        <v>44209</v>
      </c>
      <c r="B14" s="5">
        <v>11560</v>
      </c>
      <c r="C14" s="6"/>
      <c r="D14" s="6">
        <v>500</v>
      </c>
      <c r="E14" s="6"/>
      <c r="F14" s="6"/>
      <c r="G14" s="6"/>
      <c r="H14" s="7"/>
      <c r="I14" s="7">
        <v>60</v>
      </c>
      <c r="K14" s="7">
        <v>80</v>
      </c>
      <c r="L14" s="28"/>
      <c r="M14" s="28"/>
      <c r="N14" s="7"/>
      <c r="O14" s="7"/>
      <c r="P14" s="7">
        <v>4457.84</v>
      </c>
      <c r="Q14" s="7"/>
      <c r="R14" s="7"/>
      <c r="S14" s="7"/>
      <c r="T14" s="7"/>
      <c r="U14" s="7">
        <v>4900</v>
      </c>
      <c r="V14" s="7"/>
      <c r="W14" s="29"/>
      <c r="X14" s="7"/>
      <c r="Y14" s="7"/>
      <c r="Z14" s="7">
        <f>880+450</f>
        <v>1330</v>
      </c>
      <c r="AA14" s="7"/>
      <c r="AB14" s="7">
        <v>1615</v>
      </c>
      <c r="AC14" s="6"/>
      <c r="AD14" s="6"/>
      <c r="AE14" s="7"/>
      <c r="AF14" s="7">
        <v>4212</v>
      </c>
      <c r="AG14" s="7">
        <v>1400</v>
      </c>
      <c r="AH14" s="6"/>
      <c r="AI14" s="7"/>
      <c r="AJ14" s="6">
        <v>850</v>
      </c>
      <c r="AK14" s="7"/>
      <c r="AL14" s="7"/>
      <c r="AM14" s="7"/>
      <c r="AN14" s="7"/>
      <c r="AO14" s="8">
        <v>100</v>
      </c>
    </row>
    <row r="15" spans="1:41" x14ac:dyDescent="0.25">
      <c r="A15" s="4">
        <v>44210</v>
      </c>
      <c r="B15" s="5">
        <v>6450</v>
      </c>
      <c r="C15" s="6"/>
      <c r="D15" s="9"/>
      <c r="E15" s="10"/>
      <c r="F15" s="6"/>
      <c r="G15" s="6"/>
      <c r="H15" s="7"/>
      <c r="I15" s="11"/>
      <c r="K15" s="7">
        <v>90</v>
      </c>
      <c r="L15" s="28"/>
      <c r="M15" s="28"/>
      <c r="N15" s="7"/>
      <c r="O15" s="7"/>
      <c r="P15" s="7"/>
      <c r="Q15" s="7"/>
      <c r="R15" s="7"/>
      <c r="S15" s="7"/>
      <c r="T15" s="7"/>
      <c r="U15" s="7"/>
      <c r="V15" s="7"/>
      <c r="W15" s="29"/>
      <c r="X15" s="7"/>
      <c r="Y15" s="7"/>
      <c r="Z15" s="7"/>
      <c r="AA15" s="7"/>
      <c r="AB15" s="7"/>
      <c r="AC15" s="6"/>
      <c r="AD15" s="6"/>
      <c r="AE15" s="6"/>
      <c r="AF15" s="6"/>
      <c r="AG15" s="7"/>
      <c r="AH15" s="6"/>
      <c r="AI15" s="7"/>
      <c r="AJ15" s="6"/>
      <c r="AK15" s="7"/>
      <c r="AL15" s="7"/>
      <c r="AM15" s="7"/>
      <c r="AN15" s="7"/>
      <c r="AO15" s="8"/>
    </row>
    <row r="16" spans="1:41" x14ac:dyDescent="0.25">
      <c r="A16" s="4">
        <v>44211</v>
      </c>
      <c r="B16" s="5">
        <v>6650</v>
      </c>
      <c r="C16" s="6"/>
      <c r="D16" s="9"/>
      <c r="E16" s="10">
        <v>1000</v>
      </c>
      <c r="F16" s="6"/>
      <c r="G16" s="6"/>
      <c r="H16" s="7"/>
      <c r="I16" s="7"/>
      <c r="K16" s="7"/>
      <c r="L16" s="28">
        <v>50</v>
      </c>
      <c r="M16" s="28"/>
      <c r="N16" s="7"/>
      <c r="O16" s="7"/>
      <c r="P16" s="7"/>
      <c r="Q16" s="7"/>
      <c r="R16" s="7"/>
      <c r="S16" s="29"/>
      <c r="T16" s="29"/>
      <c r="U16" s="7">
        <v>400</v>
      </c>
      <c r="V16" s="7"/>
      <c r="W16" s="29"/>
      <c r="X16" s="7">
        <v>5000</v>
      </c>
      <c r="Y16" s="7"/>
      <c r="Z16" s="7"/>
      <c r="AA16" s="7"/>
      <c r="AB16" s="7"/>
      <c r="AC16" s="6"/>
      <c r="AD16" s="6"/>
      <c r="AE16" s="6"/>
      <c r="AF16" s="6"/>
      <c r="AG16" s="7"/>
      <c r="AH16" s="6"/>
      <c r="AI16" s="7"/>
      <c r="AJ16" s="6"/>
      <c r="AK16" s="7"/>
      <c r="AL16" s="7"/>
      <c r="AM16" s="7"/>
      <c r="AN16" s="7"/>
      <c r="AO16" s="8"/>
    </row>
    <row r="17" spans="1:41" x14ac:dyDescent="0.25">
      <c r="A17" s="4">
        <v>44212</v>
      </c>
      <c r="B17" s="5">
        <v>0</v>
      </c>
      <c r="C17" s="6"/>
      <c r="D17" s="6">
        <v>600</v>
      </c>
      <c r="E17" s="6"/>
      <c r="F17" s="6"/>
      <c r="G17" s="6"/>
      <c r="H17" s="7"/>
      <c r="I17" s="11"/>
      <c r="K17" s="7"/>
      <c r="L17" s="28"/>
      <c r="M17" s="28"/>
      <c r="N17" s="7"/>
      <c r="O17" s="7"/>
      <c r="P17" s="7"/>
      <c r="Q17" s="7"/>
      <c r="R17" s="7"/>
      <c r="S17" s="29"/>
      <c r="T17" s="29"/>
      <c r="U17" s="7"/>
      <c r="V17" s="7"/>
      <c r="W17" s="29"/>
      <c r="X17" s="7"/>
      <c r="Y17" s="7"/>
      <c r="Z17" s="7"/>
      <c r="AA17" s="7"/>
      <c r="AB17" s="7"/>
      <c r="AC17" s="6"/>
      <c r="AD17" s="6"/>
      <c r="AE17" s="6"/>
      <c r="AF17" s="6"/>
      <c r="AG17" s="7"/>
      <c r="AH17" s="6"/>
      <c r="AI17" s="7"/>
      <c r="AJ17" s="6"/>
      <c r="AK17" s="7"/>
      <c r="AL17" s="7"/>
      <c r="AM17" s="7"/>
      <c r="AN17" s="7"/>
      <c r="AO17" s="6"/>
    </row>
    <row r="18" spans="1:41" x14ac:dyDescent="0.25">
      <c r="A18" s="4">
        <v>44213</v>
      </c>
      <c r="B18" s="5">
        <v>0</v>
      </c>
      <c r="C18" s="6"/>
      <c r="D18" s="6"/>
      <c r="E18" s="6"/>
      <c r="F18" s="6"/>
      <c r="G18" s="6"/>
      <c r="H18" s="7"/>
      <c r="I18" s="7"/>
      <c r="K18" s="7"/>
      <c r="L18" s="28"/>
      <c r="M18" s="28"/>
      <c r="N18" s="7"/>
      <c r="O18" s="7"/>
      <c r="P18" s="7"/>
      <c r="Q18" s="7"/>
      <c r="R18" s="7"/>
      <c r="S18" s="29"/>
      <c r="T18" s="29"/>
      <c r="U18" s="7"/>
      <c r="V18" s="7"/>
      <c r="W18" s="6"/>
      <c r="X18" s="7"/>
      <c r="Y18" s="7"/>
      <c r="Z18" s="7"/>
      <c r="AA18" s="7"/>
      <c r="AB18" s="7"/>
      <c r="AC18" s="6"/>
      <c r="AD18" s="6"/>
      <c r="AE18" s="6"/>
      <c r="AF18" s="6"/>
      <c r="AG18" s="7"/>
      <c r="AH18" s="6"/>
      <c r="AI18" s="6"/>
      <c r="AJ18" s="6"/>
      <c r="AK18" s="7"/>
      <c r="AL18" s="7"/>
      <c r="AM18" s="7"/>
      <c r="AN18" s="7"/>
      <c r="AO18" s="6"/>
    </row>
    <row r="19" spans="1:41" x14ac:dyDescent="0.25">
      <c r="A19" s="4">
        <v>44214</v>
      </c>
      <c r="B19" s="5">
        <v>1985</v>
      </c>
      <c r="C19" s="6"/>
      <c r="D19" s="6"/>
      <c r="E19" s="6"/>
      <c r="F19" s="6"/>
      <c r="G19" s="6"/>
      <c r="H19" s="7"/>
      <c r="I19" s="7">
        <v>670</v>
      </c>
      <c r="K19" s="7">
        <v>50</v>
      </c>
      <c r="L19" s="28">
        <v>130</v>
      </c>
      <c r="M19" s="28"/>
      <c r="N19" s="7"/>
      <c r="O19" s="7"/>
      <c r="P19" s="7"/>
      <c r="Q19" s="7"/>
      <c r="R19" s="7"/>
      <c r="S19" s="29"/>
      <c r="T19" s="29"/>
      <c r="U19" s="7"/>
      <c r="V19" s="7"/>
      <c r="W19" s="7"/>
      <c r="X19" s="7"/>
      <c r="Y19" s="7">
        <v>1300</v>
      </c>
      <c r="Z19" s="7"/>
      <c r="AA19" s="7"/>
      <c r="AB19" s="7"/>
      <c r="AC19" s="6"/>
      <c r="AD19" s="6"/>
      <c r="AE19" s="6"/>
      <c r="AF19" s="6"/>
      <c r="AG19" s="7"/>
      <c r="AH19" s="6"/>
      <c r="AI19" s="6"/>
      <c r="AJ19" s="6"/>
      <c r="AK19" s="7"/>
      <c r="AL19" s="7"/>
      <c r="AM19" s="7"/>
      <c r="AN19" s="7"/>
      <c r="AO19" s="6"/>
    </row>
    <row r="20" spans="1:41" x14ac:dyDescent="0.25">
      <c r="A20" s="4">
        <v>44215</v>
      </c>
      <c r="B20" s="5">
        <v>5410</v>
      </c>
      <c r="C20" s="6"/>
      <c r="D20" s="6"/>
      <c r="E20" s="6"/>
      <c r="F20" s="6"/>
      <c r="G20" s="6"/>
      <c r="H20" s="7"/>
      <c r="I20" s="7">
        <v>160</v>
      </c>
      <c r="K20" s="7">
        <v>20</v>
      </c>
      <c r="L20" s="28"/>
      <c r="M20" s="28"/>
      <c r="N20" s="7"/>
      <c r="O20" s="7"/>
      <c r="P20" s="7"/>
      <c r="Q20" s="7"/>
      <c r="R20" s="7"/>
      <c r="S20" s="29"/>
      <c r="T20" s="29"/>
      <c r="U20" s="29"/>
      <c r="V20" s="7"/>
      <c r="W20" s="7"/>
      <c r="X20" s="7"/>
      <c r="Y20" s="7"/>
      <c r="Z20" s="7">
        <v>440</v>
      </c>
      <c r="AA20" s="7"/>
      <c r="AB20" s="7"/>
      <c r="AC20" s="6"/>
      <c r="AD20" s="6"/>
      <c r="AE20" s="6"/>
      <c r="AF20" s="6"/>
      <c r="AG20" s="7"/>
      <c r="AH20" s="6"/>
      <c r="AI20" s="6"/>
      <c r="AJ20" s="6"/>
      <c r="AK20" s="6"/>
      <c r="AL20" s="6"/>
      <c r="AM20" s="6"/>
      <c r="AN20" s="6"/>
      <c r="AO20" s="6"/>
    </row>
    <row r="21" spans="1:41" x14ac:dyDescent="0.25">
      <c r="A21" s="4">
        <v>44216</v>
      </c>
      <c r="B21" s="5">
        <v>4230</v>
      </c>
      <c r="D21" s="6"/>
      <c r="E21" s="6"/>
      <c r="F21" s="6"/>
      <c r="G21" s="6"/>
      <c r="H21" s="7"/>
      <c r="I21" s="6">
        <v>60</v>
      </c>
      <c r="J21" s="7"/>
      <c r="K21" s="7">
        <v>50</v>
      </c>
      <c r="L21" s="7"/>
      <c r="M21" s="28"/>
      <c r="N21" s="7"/>
      <c r="O21" s="7"/>
      <c r="P21" s="7"/>
      <c r="Q21" s="7"/>
      <c r="R21" s="7"/>
      <c r="S21" s="29"/>
      <c r="T21" s="29"/>
      <c r="U21" s="29"/>
      <c r="V21" s="7">
        <v>3000</v>
      </c>
      <c r="W21" s="7"/>
      <c r="X21" s="29"/>
      <c r="Y21" s="29"/>
      <c r="Z21" s="7"/>
      <c r="AA21" s="7">
        <v>2850</v>
      </c>
      <c r="AB21" s="7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x14ac:dyDescent="0.25">
      <c r="A22" s="4">
        <v>44217</v>
      </c>
      <c r="B22" s="5">
        <v>5370</v>
      </c>
      <c r="C22" s="6"/>
      <c r="D22" s="6"/>
      <c r="E22" s="6"/>
      <c r="F22" s="6"/>
      <c r="G22" s="6"/>
      <c r="H22" s="7"/>
      <c r="I22" s="7"/>
      <c r="J22" s="7"/>
      <c r="K22" s="7">
        <v>50</v>
      </c>
      <c r="L22" s="27"/>
      <c r="M22" s="7"/>
      <c r="N22" s="7"/>
      <c r="O22" s="7"/>
      <c r="P22" s="7"/>
      <c r="Q22" s="7"/>
      <c r="R22" s="7">
        <v>2800</v>
      </c>
      <c r="S22" s="29"/>
      <c r="T22" s="29"/>
      <c r="U22" s="29"/>
      <c r="V22" s="7"/>
      <c r="W22" s="7"/>
      <c r="X22" s="29"/>
      <c r="Y22" s="29"/>
      <c r="Z22" s="7"/>
      <c r="AA22" s="6"/>
      <c r="AB22" s="7"/>
      <c r="AC22" s="29"/>
      <c r="AD22" s="7"/>
      <c r="AE22" s="7"/>
      <c r="AF22" s="29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x14ac:dyDescent="0.25">
      <c r="A23" s="4">
        <v>44218</v>
      </c>
      <c r="B23" s="5">
        <v>10125</v>
      </c>
      <c r="C23" s="6"/>
      <c r="D23" s="6"/>
      <c r="E23" s="6"/>
      <c r="F23" s="6"/>
      <c r="G23" s="6"/>
      <c r="H23" s="7"/>
      <c r="I23" s="7"/>
      <c r="J23" s="7"/>
      <c r="K23" s="7"/>
      <c r="L23" s="28"/>
      <c r="M23" s="7"/>
      <c r="N23" s="7"/>
      <c r="O23" s="7"/>
      <c r="P23" s="7"/>
      <c r="Q23" s="7"/>
      <c r="R23" s="7"/>
      <c r="S23" s="29"/>
      <c r="T23" s="29"/>
      <c r="U23" s="29"/>
      <c r="V23" s="7"/>
      <c r="W23" s="7"/>
      <c r="X23" s="29"/>
      <c r="Y23" s="29"/>
      <c r="Z23" s="7"/>
      <c r="AA23" s="6"/>
      <c r="AB23" s="6"/>
      <c r="AC23" s="29"/>
      <c r="AD23" s="7"/>
      <c r="AE23" s="7"/>
      <c r="AF23" s="29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x14ac:dyDescent="0.25">
      <c r="A24" s="4">
        <v>44219</v>
      </c>
      <c r="B24" s="5">
        <v>0</v>
      </c>
      <c r="C24" s="6"/>
      <c r="D24" s="9"/>
      <c r="E24" s="10"/>
      <c r="F24" s="6"/>
      <c r="G24" s="6"/>
      <c r="H24" s="7"/>
      <c r="I24" s="11"/>
      <c r="J24" s="7"/>
      <c r="K24" s="7"/>
      <c r="L24" s="28"/>
      <c r="M24" s="7"/>
      <c r="O24" s="7"/>
      <c r="P24" s="7"/>
      <c r="Q24" s="7"/>
      <c r="R24" s="7"/>
      <c r="S24" s="29"/>
      <c r="T24" s="29"/>
      <c r="U24" s="29"/>
      <c r="V24" s="7"/>
      <c r="W24" s="7"/>
      <c r="X24" s="29">
        <v>100</v>
      </c>
      <c r="Y24" s="29"/>
      <c r="Z24" s="7"/>
      <c r="AA24" s="6"/>
      <c r="AB24" s="6"/>
      <c r="AC24" s="29"/>
      <c r="AD24" s="7"/>
      <c r="AE24" s="7"/>
      <c r="AF24" s="29"/>
      <c r="AG24" s="7"/>
      <c r="AH24" s="29"/>
      <c r="AI24" s="29"/>
      <c r="AJ24" s="29"/>
      <c r="AK24" s="29"/>
      <c r="AL24" s="29"/>
      <c r="AM24" s="29"/>
      <c r="AN24" s="29"/>
      <c r="AO24" s="29"/>
    </row>
    <row r="25" spans="1:41" x14ac:dyDescent="0.25">
      <c r="A25" s="4">
        <v>44220</v>
      </c>
      <c r="B25" s="5">
        <v>0</v>
      </c>
      <c r="C25" s="6"/>
      <c r="D25" s="9"/>
      <c r="E25" s="10"/>
      <c r="F25" s="6"/>
      <c r="G25" s="6"/>
      <c r="H25" s="7"/>
      <c r="I25" s="7"/>
      <c r="J25" s="7"/>
      <c r="K25" s="7"/>
      <c r="L25" s="28"/>
      <c r="M25" s="7"/>
      <c r="N25" s="7"/>
      <c r="O25" s="7"/>
      <c r="P25" s="7"/>
      <c r="Q25" s="7"/>
      <c r="R25" s="7"/>
      <c r="S25" s="29"/>
      <c r="T25" s="29"/>
      <c r="U25" s="29"/>
      <c r="V25" s="7"/>
      <c r="W25" s="7"/>
      <c r="X25" s="29"/>
      <c r="Y25" s="29"/>
      <c r="Z25" s="7"/>
      <c r="AA25" s="6"/>
      <c r="AB25" s="6"/>
      <c r="AC25" s="29"/>
      <c r="AD25" s="7"/>
      <c r="AE25" s="7"/>
      <c r="AF25" s="29"/>
      <c r="AG25" s="7"/>
      <c r="AH25" s="29"/>
      <c r="AI25" s="29"/>
      <c r="AJ25" s="29"/>
      <c r="AK25" s="29"/>
      <c r="AL25" s="29"/>
      <c r="AM25" s="29"/>
      <c r="AN25" s="29"/>
      <c r="AO25" s="29"/>
    </row>
    <row r="26" spans="1:41" x14ac:dyDescent="0.25">
      <c r="A26" s="4">
        <v>44221</v>
      </c>
      <c r="B26" s="5">
        <v>2525</v>
      </c>
      <c r="C26" s="6"/>
      <c r="D26" s="6"/>
      <c r="E26" s="6"/>
      <c r="F26" s="6"/>
      <c r="G26" s="6"/>
      <c r="H26" s="7"/>
      <c r="I26" s="11"/>
      <c r="J26" s="7">
        <v>420</v>
      </c>
      <c r="K26" s="7">
        <v>400</v>
      </c>
      <c r="L26" s="28"/>
      <c r="M26" s="7"/>
      <c r="N26" s="7"/>
      <c r="O26" s="7"/>
      <c r="P26" s="7"/>
      <c r="Q26" s="7"/>
      <c r="R26" s="7"/>
      <c r="S26" s="29"/>
      <c r="T26" s="29"/>
      <c r="U26" s="29"/>
      <c r="V26" s="7">
        <v>5000</v>
      </c>
      <c r="W26" s="7"/>
      <c r="X26" s="29"/>
      <c r="Y26" s="29"/>
      <c r="Z26" s="7"/>
      <c r="AA26" s="6"/>
      <c r="AB26" s="6"/>
      <c r="AC26" s="29"/>
      <c r="AD26" s="7"/>
      <c r="AE26" s="7"/>
      <c r="AF26" s="29"/>
      <c r="AG26" s="7"/>
      <c r="AH26" s="29"/>
      <c r="AI26" s="30"/>
      <c r="AJ26" s="29"/>
      <c r="AK26" s="29"/>
      <c r="AL26" s="29"/>
      <c r="AM26" s="29"/>
      <c r="AN26" s="29"/>
      <c r="AO26" s="29"/>
    </row>
    <row r="27" spans="1:41" x14ac:dyDescent="0.25">
      <c r="A27" s="4">
        <v>44222</v>
      </c>
      <c r="B27" s="5">
        <v>5070</v>
      </c>
      <c r="C27" s="6"/>
      <c r="D27" s="6"/>
      <c r="E27" s="6"/>
      <c r="F27" s="6"/>
      <c r="G27" s="6"/>
      <c r="H27" s="7"/>
      <c r="I27" s="7"/>
      <c r="J27" s="7"/>
      <c r="K27" s="7">
        <v>50</v>
      </c>
      <c r="L27" s="28">
        <v>33</v>
      </c>
      <c r="M27" s="7"/>
      <c r="N27" s="7"/>
      <c r="O27" s="7"/>
      <c r="P27" s="7"/>
      <c r="Q27" s="7"/>
      <c r="R27" s="7"/>
      <c r="S27" s="29"/>
      <c r="T27" s="29"/>
      <c r="U27" s="29"/>
      <c r="V27" s="7"/>
      <c r="W27" s="29"/>
      <c r="X27" s="29"/>
      <c r="Y27" s="29"/>
      <c r="Z27" s="7">
        <v>223</v>
      </c>
      <c r="AA27" s="29"/>
      <c r="AB27" s="29"/>
      <c r="AC27" s="29"/>
      <c r="AD27" s="7"/>
      <c r="AE27" s="7"/>
      <c r="AF27" s="29"/>
      <c r="AG27" s="7"/>
      <c r="AH27" s="29"/>
      <c r="AI27" s="29"/>
      <c r="AJ27" s="29"/>
      <c r="AK27" s="29"/>
      <c r="AL27" s="29"/>
      <c r="AM27" s="29"/>
      <c r="AN27" s="29"/>
      <c r="AO27" s="29"/>
    </row>
    <row r="28" spans="1:41" x14ac:dyDescent="0.25">
      <c r="A28" s="4">
        <v>44223</v>
      </c>
      <c r="B28" s="5">
        <v>5565</v>
      </c>
      <c r="C28" s="6"/>
      <c r="D28" s="6"/>
      <c r="E28" s="6"/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29"/>
      <c r="T28" s="29"/>
      <c r="U28" s="29"/>
      <c r="V28" s="7"/>
      <c r="W28" s="29"/>
      <c r="X28" s="29"/>
      <c r="Y28" s="29"/>
      <c r="Z28" s="7"/>
      <c r="AA28" s="29"/>
      <c r="AB28" s="29"/>
      <c r="AC28" s="29"/>
      <c r="AD28" s="7"/>
      <c r="AE28" s="7"/>
      <c r="AF28" s="29"/>
      <c r="AG28" s="7"/>
      <c r="AH28" s="29"/>
      <c r="AI28" s="29"/>
      <c r="AJ28" s="29"/>
      <c r="AK28" s="29"/>
      <c r="AL28" s="29"/>
      <c r="AM28" s="29"/>
      <c r="AN28" s="29"/>
      <c r="AO28" s="29"/>
    </row>
    <row r="29" spans="1:41" x14ac:dyDescent="0.25">
      <c r="A29" s="4">
        <v>44224</v>
      </c>
      <c r="B29" s="5">
        <v>5560</v>
      </c>
      <c r="C29" s="6"/>
      <c r="D29" s="6"/>
      <c r="E29" s="6"/>
      <c r="F29" s="6"/>
      <c r="G29" s="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29"/>
      <c r="T29" s="29"/>
      <c r="U29" s="29"/>
      <c r="V29" s="7"/>
      <c r="W29" s="29"/>
      <c r="X29" s="29"/>
      <c r="Y29" s="29"/>
      <c r="Z29" s="7"/>
      <c r="AA29" s="29"/>
      <c r="AB29" s="29"/>
      <c r="AC29" s="29"/>
      <c r="AD29" s="7"/>
      <c r="AE29" s="7"/>
      <c r="AF29" s="29"/>
      <c r="AG29" s="7"/>
      <c r="AH29" s="29"/>
      <c r="AI29" s="29"/>
      <c r="AJ29" s="29"/>
      <c r="AK29" s="29"/>
      <c r="AL29" s="29"/>
      <c r="AM29" s="29"/>
      <c r="AN29" s="29"/>
      <c r="AO29" s="29"/>
    </row>
    <row r="30" spans="1:41" x14ac:dyDescent="0.25">
      <c r="A30" s="4">
        <v>44225</v>
      </c>
      <c r="B30" s="5">
        <v>7030</v>
      </c>
      <c r="C30" s="6"/>
      <c r="D30" s="6"/>
      <c r="E30" s="6"/>
      <c r="F30" s="6"/>
      <c r="G30" s="6"/>
      <c r="H30" s="7"/>
      <c r="I30" s="7"/>
      <c r="J30" s="7"/>
      <c r="K30" s="7"/>
      <c r="L30" s="7"/>
      <c r="M30" s="7"/>
      <c r="N30" s="7"/>
      <c r="O30" s="7">
        <v>12560.82</v>
      </c>
      <c r="P30" s="7"/>
      <c r="Q30" s="7">
        <v>4016.86</v>
      </c>
      <c r="R30" s="7"/>
      <c r="S30" s="29"/>
      <c r="T30" s="29"/>
      <c r="U30" s="29"/>
      <c r="V30" s="7"/>
      <c r="W30" s="29"/>
      <c r="X30" s="29"/>
      <c r="Y30" s="29"/>
      <c r="Z30" s="7"/>
      <c r="AA30" s="29"/>
      <c r="AB30" s="29"/>
      <c r="AC30" s="29"/>
      <c r="AD30" s="7">
        <v>2373.62</v>
      </c>
      <c r="AE30" s="7">
        <v>800</v>
      </c>
      <c r="AF30" s="29"/>
      <c r="AG30" s="7"/>
      <c r="AH30" s="29">
        <v>14040</v>
      </c>
      <c r="AI30" s="29"/>
      <c r="AJ30" s="29"/>
      <c r="AK30" s="29"/>
      <c r="AL30" s="29"/>
      <c r="AM30" s="29"/>
      <c r="AN30" s="29"/>
      <c r="AO30" s="29"/>
    </row>
    <row r="31" spans="1:41" x14ac:dyDescent="0.25">
      <c r="A31" s="4">
        <v>44226</v>
      </c>
      <c r="B31" s="5">
        <v>0</v>
      </c>
      <c r="C31" s="29"/>
      <c r="D31" s="6"/>
      <c r="E31" s="6"/>
      <c r="F31" s="6"/>
      <c r="G31" s="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29"/>
      <c r="T31" s="29"/>
      <c r="U31" s="29"/>
      <c r="V31" s="7"/>
      <c r="W31" s="29"/>
      <c r="X31" s="29"/>
      <c r="Y31" s="29"/>
      <c r="Z31" s="7"/>
      <c r="AA31" s="29"/>
      <c r="AB31" s="29"/>
      <c r="AC31" s="29"/>
      <c r="AD31" s="7"/>
      <c r="AE31" s="7"/>
      <c r="AF31" s="29"/>
      <c r="AG31" s="7"/>
      <c r="AH31" s="29"/>
      <c r="AI31" s="29"/>
      <c r="AJ31" s="29"/>
      <c r="AK31" s="29"/>
      <c r="AL31" s="29"/>
      <c r="AM31" s="29"/>
      <c r="AN31" s="29"/>
      <c r="AO31" s="29"/>
    </row>
    <row r="32" spans="1:41" x14ac:dyDescent="0.25">
      <c r="A32" s="4">
        <v>44227</v>
      </c>
      <c r="B32" s="5">
        <v>0</v>
      </c>
      <c r="C32" s="29"/>
      <c r="D32" s="6"/>
      <c r="E32" s="6"/>
      <c r="F32" s="6"/>
      <c r="G32" s="6"/>
      <c r="H32" s="7"/>
      <c r="I32" s="7"/>
      <c r="J32" s="7"/>
      <c r="K32" s="7"/>
      <c r="L32" s="7"/>
      <c r="M32" s="7"/>
      <c r="N32" s="7"/>
      <c r="O32" s="7"/>
      <c r="P32" s="29"/>
      <c r="Q32" s="29"/>
      <c r="R32" s="29"/>
      <c r="S32" s="29"/>
      <c r="T32" s="29"/>
      <c r="U32" s="29"/>
      <c r="V32" s="7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1:41" ht="15.75" thickBot="1" x14ac:dyDescent="0.3">
      <c r="A33" s="12"/>
      <c r="B33" s="13">
        <f>SUM(B2:B32)</f>
        <v>86325</v>
      </c>
      <c r="C33" s="13">
        <f t="shared" ref="C33:AO33" si="0">SUM(C2:C32)</f>
        <v>0</v>
      </c>
      <c r="D33" s="13">
        <f t="shared" si="0"/>
        <v>1100</v>
      </c>
      <c r="E33" s="13">
        <f t="shared" si="0"/>
        <v>1000</v>
      </c>
      <c r="F33" s="13">
        <f t="shared" si="0"/>
        <v>0</v>
      </c>
      <c r="G33" s="13">
        <f t="shared" si="0"/>
        <v>0</v>
      </c>
      <c r="H33" s="13">
        <f t="shared" si="0"/>
        <v>0</v>
      </c>
      <c r="I33" s="13">
        <f t="shared" si="0"/>
        <v>1110</v>
      </c>
      <c r="J33" s="13">
        <f t="shared" si="0"/>
        <v>420</v>
      </c>
      <c r="K33" s="13">
        <f>SUM(K2:K32)</f>
        <v>1210</v>
      </c>
      <c r="L33" s="13">
        <f t="shared" si="0"/>
        <v>343</v>
      </c>
      <c r="M33" s="13">
        <f t="shared" si="0"/>
        <v>0</v>
      </c>
      <c r="N33" s="13">
        <f t="shared" si="0"/>
        <v>0</v>
      </c>
      <c r="O33" s="13">
        <f t="shared" si="0"/>
        <v>22269.11</v>
      </c>
      <c r="P33" s="13">
        <f t="shared" si="0"/>
        <v>8415.84</v>
      </c>
      <c r="Q33" s="13">
        <f t="shared" si="0"/>
        <v>4016.86</v>
      </c>
      <c r="R33" s="13">
        <f t="shared" si="0"/>
        <v>2800</v>
      </c>
      <c r="S33" s="13">
        <f t="shared" si="0"/>
        <v>0</v>
      </c>
      <c r="T33" s="13">
        <f t="shared" si="0"/>
        <v>0</v>
      </c>
      <c r="U33" s="13">
        <f t="shared" si="0"/>
        <v>5300</v>
      </c>
      <c r="V33" s="13">
        <f t="shared" si="0"/>
        <v>8000</v>
      </c>
      <c r="W33" s="13">
        <f t="shared" si="0"/>
        <v>0</v>
      </c>
      <c r="X33" s="13">
        <f t="shared" si="0"/>
        <v>5100</v>
      </c>
      <c r="Y33" s="13">
        <f t="shared" si="0"/>
        <v>1300</v>
      </c>
      <c r="Z33" s="13">
        <f t="shared" si="0"/>
        <v>1993</v>
      </c>
      <c r="AA33" s="13">
        <f t="shared" si="0"/>
        <v>2850</v>
      </c>
      <c r="AB33" s="13">
        <f t="shared" si="0"/>
        <v>1615</v>
      </c>
      <c r="AC33" s="13">
        <f t="shared" si="0"/>
        <v>0</v>
      </c>
      <c r="AD33" s="13">
        <f t="shared" si="0"/>
        <v>2373.62</v>
      </c>
      <c r="AE33" s="13">
        <f t="shared" si="0"/>
        <v>800</v>
      </c>
      <c r="AF33" s="13">
        <f t="shared" si="0"/>
        <v>4212</v>
      </c>
      <c r="AG33" s="13">
        <f t="shared" si="0"/>
        <v>1400</v>
      </c>
      <c r="AH33" s="13">
        <f t="shared" si="0"/>
        <v>14040</v>
      </c>
      <c r="AI33" s="13">
        <f t="shared" si="0"/>
        <v>0</v>
      </c>
      <c r="AJ33" s="13">
        <f t="shared" si="0"/>
        <v>850</v>
      </c>
      <c r="AK33" s="13">
        <f t="shared" si="0"/>
        <v>0</v>
      </c>
      <c r="AL33" s="13">
        <f t="shared" si="0"/>
        <v>0</v>
      </c>
      <c r="AM33" s="13">
        <f t="shared" si="0"/>
        <v>0</v>
      </c>
      <c r="AN33" s="13">
        <f t="shared" si="0"/>
        <v>0</v>
      </c>
      <c r="AO33" s="13">
        <f t="shared" si="0"/>
        <v>100</v>
      </c>
    </row>
    <row r="34" spans="1:41" ht="15.75" thickTop="1" x14ac:dyDescent="0.25"/>
    <row r="35" spans="1:41" ht="15.75" thickBot="1" x14ac:dyDescent="0.3"/>
    <row r="36" spans="1:41" ht="16.5" thickTop="1" thickBot="1" x14ac:dyDescent="0.3">
      <c r="A36" s="14" t="s">
        <v>52</v>
      </c>
      <c r="B36" s="15" t="s">
        <v>53</v>
      </c>
      <c r="C36" s="16" t="s">
        <v>54</v>
      </c>
      <c r="J36" s="42" t="s">
        <v>51</v>
      </c>
      <c r="K36" s="43"/>
      <c r="L36" s="44"/>
      <c r="M36" s="31"/>
      <c r="N36" s="31"/>
      <c r="O36" s="31"/>
    </row>
    <row r="37" spans="1:41" x14ac:dyDescent="0.25">
      <c r="A37" s="45">
        <f>B33</f>
        <v>86325</v>
      </c>
      <c r="B37" s="47">
        <f>SUM(C33:AO33)</f>
        <v>92618.43</v>
      </c>
      <c r="C37" s="49">
        <f>A37-B37-BO17</f>
        <v>-6293.429999999993</v>
      </c>
      <c r="J37" s="20">
        <v>44139</v>
      </c>
      <c r="K37" s="21">
        <v>5500</v>
      </c>
      <c r="L37" s="22"/>
      <c r="M37" s="32"/>
      <c r="N37" s="32"/>
      <c r="O37" s="32"/>
    </row>
    <row r="38" spans="1:41" ht="15.75" thickBot="1" x14ac:dyDescent="0.3">
      <c r="A38" s="46"/>
      <c r="B38" s="48"/>
      <c r="C38" s="50"/>
      <c r="J38" s="20">
        <v>44144</v>
      </c>
      <c r="K38" s="21">
        <v>3800</v>
      </c>
      <c r="L38" s="22"/>
      <c r="M38" s="32"/>
      <c r="N38" s="32"/>
      <c r="O38" s="32"/>
    </row>
    <row r="39" spans="1:41" x14ac:dyDescent="0.25">
      <c r="J39" s="20">
        <v>44146</v>
      </c>
      <c r="K39" s="21">
        <v>3500</v>
      </c>
      <c r="L39" s="22"/>
      <c r="M39" s="32"/>
      <c r="N39" s="32"/>
      <c r="O39" s="32"/>
    </row>
    <row r="40" spans="1:41" ht="15.75" thickBot="1" x14ac:dyDescent="0.3">
      <c r="J40" s="20">
        <v>44152</v>
      </c>
      <c r="K40" s="21">
        <v>4000</v>
      </c>
      <c r="L40" s="22"/>
      <c r="M40" s="32"/>
      <c r="N40" s="32"/>
      <c r="O40" s="32"/>
    </row>
    <row r="41" spans="1:41" ht="15.75" thickTop="1" x14ac:dyDescent="0.25">
      <c r="G41" s="51" t="s">
        <v>62</v>
      </c>
      <c r="H41" s="52"/>
      <c r="J41" s="20">
        <v>44154</v>
      </c>
      <c r="K41" s="21">
        <v>3700</v>
      </c>
      <c r="L41" s="22"/>
      <c r="M41" s="32"/>
      <c r="N41" s="32"/>
      <c r="O41" s="32"/>
    </row>
    <row r="42" spans="1:41" x14ac:dyDescent="0.25">
      <c r="G42" s="33" t="s">
        <v>33</v>
      </c>
      <c r="H42" s="34">
        <v>3753.62</v>
      </c>
      <c r="J42" s="20">
        <v>44155</v>
      </c>
      <c r="K42" s="21">
        <v>2500</v>
      </c>
      <c r="L42" s="22"/>
      <c r="M42" s="35"/>
      <c r="N42" s="35"/>
      <c r="O42" s="35"/>
    </row>
    <row r="43" spans="1:41" x14ac:dyDescent="0.25">
      <c r="G43" s="33"/>
      <c r="H43" s="34"/>
      <c r="J43" s="20">
        <v>44158</v>
      </c>
      <c r="K43" s="21">
        <v>6150</v>
      </c>
      <c r="L43" s="22"/>
    </row>
    <row r="44" spans="1:41" x14ac:dyDescent="0.25">
      <c r="G44" s="33"/>
      <c r="H44" s="34"/>
      <c r="J44" s="20">
        <v>44160</v>
      </c>
      <c r="K44" s="21">
        <v>7000</v>
      </c>
      <c r="L44" s="22"/>
    </row>
    <row r="45" spans="1:41" ht="15.75" thickBot="1" x14ac:dyDescent="0.3">
      <c r="G45" s="36" t="s">
        <v>63</v>
      </c>
      <c r="H45" s="37">
        <f>SUM(H42:H44)</f>
        <v>3753.62</v>
      </c>
      <c r="J45" s="20">
        <v>44162</v>
      </c>
      <c r="K45" s="21">
        <v>2600</v>
      </c>
      <c r="L45" s="22"/>
    </row>
    <row r="46" spans="1:41" ht="15.75" thickTop="1" x14ac:dyDescent="0.25">
      <c r="J46" s="38">
        <v>44165</v>
      </c>
      <c r="K46" s="39">
        <v>3450</v>
      </c>
      <c r="L46" s="40"/>
    </row>
    <row r="47" spans="1:41" ht="15.75" thickBot="1" x14ac:dyDescent="0.3">
      <c r="J47" s="53" t="s">
        <v>64</v>
      </c>
      <c r="K47" s="54"/>
      <c r="L47" s="41">
        <f>SUM(K37:K41)</f>
        <v>20500</v>
      </c>
    </row>
    <row r="48" spans="1:41" ht="15.75" thickTop="1" x14ac:dyDescent="0.25"/>
  </sheetData>
  <mergeCells count="6">
    <mergeCell ref="J47:K47"/>
    <mergeCell ref="J36:L36"/>
    <mergeCell ref="A37:A38"/>
    <mergeCell ref="B37:B38"/>
    <mergeCell ref="C37:C38"/>
    <mergeCell ref="G41:H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"/>
  <sheetViews>
    <sheetView tabSelected="1" workbookViewId="0">
      <selection activeCell="P12" sqref="P12"/>
    </sheetView>
  </sheetViews>
  <sheetFormatPr defaultRowHeight="15" x14ac:dyDescent="0.25"/>
  <cols>
    <col min="1" max="1" width="23.85546875" customWidth="1"/>
    <col min="2" max="2" width="18" customWidth="1"/>
    <col min="3" max="3" width="16.5703125" customWidth="1"/>
    <col min="4" max="4" width="17.7109375" customWidth="1"/>
    <col min="5" max="5" width="15.42578125" customWidth="1"/>
    <col min="6" max="6" width="16.28515625" customWidth="1"/>
    <col min="7" max="7" width="11.42578125" customWidth="1"/>
    <col min="8" max="8" width="11.85546875" customWidth="1"/>
    <col min="9" max="9" width="18.7109375" customWidth="1"/>
    <col min="10" max="10" width="13.28515625" customWidth="1"/>
    <col min="11" max="11" width="19.28515625" customWidth="1"/>
    <col min="12" max="12" width="11.42578125" customWidth="1"/>
    <col min="13" max="13" width="13" customWidth="1"/>
    <col min="14" max="14" width="11.7109375" customWidth="1"/>
    <col min="15" max="15" width="12.5703125" customWidth="1"/>
    <col min="16" max="17" width="17.42578125" customWidth="1"/>
    <col min="18" max="19" width="14.7109375" customWidth="1"/>
    <col min="20" max="20" width="12" customWidth="1"/>
    <col min="21" max="21" width="13" customWidth="1"/>
    <col min="22" max="22" width="14.42578125" customWidth="1"/>
    <col min="23" max="23" width="11.140625" customWidth="1"/>
    <col min="24" max="24" width="11.7109375" customWidth="1"/>
    <col min="25" max="25" width="12" customWidth="1"/>
    <col min="26" max="26" width="15.140625" customWidth="1"/>
    <col min="27" max="27" width="18.7109375" customWidth="1"/>
    <col min="28" max="28" width="15.140625" customWidth="1"/>
    <col min="29" max="29" width="13.28515625" customWidth="1"/>
    <col min="30" max="30" width="18" customWidth="1"/>
    <col min="31" max="31" width="13.7109375" customWidth="1"/>
    <col min="32" max="32" width="13.5703125" customWidth="1"/>
    <col min="33" max="33" width="18" customWidth="1"/>
    <col min="34" max="34" width="10.85546875" customWidth="1"/>
    <col min="36" max="36" width="15" customWidth="1"/>
    <col min="37" max="37" width="16" customWidth="1"/>
    <col min="38" max="38" width="12.140625" customWidth="1"/>
    <col min="39" max="39" width="12.42578125" customWidth="1"/>
    <col min="40" max="40" width="12.28515625" customWidth="1"/>
    <col min="41" max="41" width="17.42578125" customWidth="1"/>
    <col min="42" max="42" width="17" customWidth="1"/>
    <col min="43" max="43" width="19.140625" customWidth="1"/>
    <col min="44" max="44" width="10.42578125" customWidth="1"/>
    <col min="46" max="46" width="10.140625" customWidth="1"/>
    <col min="48" max="48" width="11.7109375" customWidth="1"/>
    <col min="49" max="49" width="15" customWidth="1"/>
    <col min="50" max="50" width="11.7109375" customWidth="1"/>
    <col min="51" max="51" width="12.42578125" customWidth="1"/>
    <col min="52" max="52" width="18.5703125" customWidth="1"/>
    <col min="53" max="53" width="19.7109375" customWidth="1"/>
    <col min="54" max="54" width="15.140625" customWidth="1"/>
    <col min="55" max="55" width="14.7109375" customWidth="1"/>
    <col min="56" max="56" width="14" customWidth="1"/>
  </cols>
  <sheetData>
    <row r="1" spans="1:56" ht="15.75" thickTop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56</v>
      </c>
      <c r="M1" s="2" t="s">
        <v>57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60</v>
      </c>
      <c r="AH1" s="2" t="s">
        <v>30</v>
      </c>
      <c r="AI1" s="2" t="s">
        <v>31</v>
      </c>
      <c r="AJ1" s="2" t="s">
        <v>32</v>
      </c>
      <c r="AK1" s="2" t="s">
        <v>58</v>
      </c>
      <c r="AL1" s="2" t="s">
        <v>33</v>
      </c>
      <c r="AM1" s="2" t="s">
        <v>34</v>
      </c>
      <c r="AN1" s="2" t="s">
        <v>35</v>
      </c>
      <c r="AO1" s="2" t="s">
        <v>59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  <c r="BD1" s="3" t="s">
        <v>50</v>
      </c>
    </row>
    <row r="2" spans="1:56" x14ac:dyDescent="0.25">
      <c r="A2" s="4">
        <v>44228</v>
      </c>
      <c r="B2" s="5">
        <v>0</v>
      </c>
      <c r="D2" s="6"/>
      <c r="E2" s="6"/>
      <c r="F2" s="6"/>
      <c r="G2" s="6"/>
      <c r="H2" s="7"/>
      <c r="I2" s="6"/>
      <c r="J2" s="7"/>
      <c r="K2" s="7"/>
      <c r="L2" s="7"/>
      <c r="M2" s="2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8"/>
    </row>
    <row r="3" spans="1:56" x14ac:dyDescent="0.25">
      <c r="A3" s="4">
        <v>44229</v>
      </c>
      <c r="B3" s="5">
        <v>7215</v>
      </c>
      <c r="C3" s="6"/>
      <c r="D3" s="6">
        <v>50</v>
      </c>
      <c r="E3" s="6"/>
      <c r="F3" s="6"/>
      <c r="G3" s="6"/>
      <c r="H3" s="7"/>
      <c r="I3" s="7">
        <f>60+160</f>
        <v>220</v>
      </c>
      <c r="J3" s="7"/>
      <c r="K3" s="7"/>
      <c r="L3" s="7">
        <v>50</v>
      </c>
      <c r="M3" s="28">
        <v>50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>
        <v>320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8"/>
    </row>
    <row r="4" spans="1:56" x14ac:dyDescent="0.25">
      <c r="A4" s="4">
        <v>44230</v>
      </c>
      <c r="B4" s="5">
        <v>0</v>
      </c>
      <c r="C4" s="6"/>
      <c r="D4" s="6"/>
      <c r="E4" s="6"/>
      <c r="F4" s="6"/>
      <c r="G4" s="6"/>
      <c r="H4" s="7"/>
      <c r="I4" s="7"/>
      <c r="J4" s="7"/>
      <c r="K4" s="7"/>
      <c r="L4" s="7"/>
      <c r="M4" s="28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8"/>
    </row>
    <row r="5" spans="1:56" x14ac:dyDescent="0.25">
      <c r="A5" s="4">
        <v>44231</v>
      </c>
      <c r="B5" s="5">
        <v>5960</v>
      </c>
      <c r="C5" s="6"/>
      <c r="D5" s="9"/>
      <c r="E5" s="10"/>
      <c r="F5" s="6"/>
      <c r="G5" s="6"/>
      <c r="H5" s="7"/>
      <c r="I5" s="11">
        <f>160+460</f>
        <v>620</v>
      </c>
      <c r="J5" s="7"/>
      <c r="K5" s="7"/>
      <c r="L5" s="7">
        <v>75</v>
      </c>
      <c r="M5" s="28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8"/>
    </row>
    <row r="6" spans="1:56" x14ac:dyDescent="0.25">
      <c r="A6" s="4">
        <v>44232</v>
      </c>
      <c r="B6" s="5">
        <v>4000</v>
      </c>
      <c r="C6" s="6"/>
      <c r="D6" s="9"/>
      <c r="E6" s="10"/>
      <c r="F6" s="6"/>
      <c r="G6" s="6"/>
      <c r="H6" s="7"/>
      <c r="I6" s="7">
        <v>60</v>
      </c>
      <c r="J6" s="7"/>
      <c r="K6" s="7"/>
      <c r="L6" s="7">
        <v>150</v>
      </c>
      <c r="M6" s="28">
        <v>33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8"/>
    </row>
    <row r="7" spans="1:56" x14ac:dyDescent="0.25">
      <c r="A7" s="4">
        <v>44233</v>
      </c>
      <c r="B7" s="5">
        <v>0</v>
      </c>
      <c r="C7" s="6"/>
      <c r="D7" s="6"/>
      <c r="E7" s="6"/>
      <c r="F7" s="6"/>
      <c r="G7" s="6"/>
      <c r="H7" s="7"/>
      <c r="I7" s="11"/>
      <c r="J7" s="7"/>
      <c r="K7" s="7"/>
      <c r="L7" s="7"/>
      <c r="M7" s="28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8"/>
    </row>
    <row r="8" spans="1:56" x14ac:dyDescent="0.25">
      <c r="A8" s="4">
        <v>44234</v>
      </c>
      <c r="B8" s="5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28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8"/>
    </row>
    <row r="9" spans="1:56" x14ac:dyDescent="0.25">
      <c r="A9" s="4">
        <v>44235</v>
      </c>
      <c r="B9" s="5">
        <v>4695</v>
      </c>
      <c r="C9" s="6"/>
      <c r="D9" s="6"/>
      <c r="E9" s="6"/>
      <c r="F9" s="6"/>
      <c r="G9" s="6"/>
      <c r="H9" s="7"/>
      <c r="I9" s="7"/>
      <c r="J9" s="7"/>
      <c r="K9" s="7"/>
      <c r="L9" s="7">
        <v>343</v>
      </c>
      <c r="M9" s="28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8"/>
    </row>
    <row r="10" spans="1:56" x14ac:dyDescent="0.25">
      <c r="A10" s="4">
        <v>43870</v>
      </c>
      <c r="B10" s="5">
        <v>5175</v>
      </c>
      <c r="C10" s="6"/>
      <c r="D10" s="6"/>
      <c r="E10" s="6"/>
      <c r="F10" s="6"/>
      <c r="G10" s="6"/>
      <c r="H10" s="7"/>
      <c r="I10" s="7"/>
      <c r="J10" s="7"/>
      <c r="K10" s="7"/>
      <c r="L10" s="7"/>
      <c r="M10" s="28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8"/>
    </row>
    <row r="11" spans="1:56" x14ac:dyDescent="0.25">
      <c r="A11" s="4">
        <v>44237</v>
      </c>
      <c r="B11" s="5">
        <v>5750</v>
      </c>
      <c r="C11" s="6"/>
      <c r="D11" s="6">
        <v>620</v>
      </c>
      <c r="E11" s="6"/>
      <c r="F11" s="6"/>
      <c r="G11" s="6"/>
      <c r="H11" s="7"/>
      <c r="I11" s="7">
        <f>60+90</f>
        <v>150</v>
      </c>
      <c r="J11" s="7"/>
      <c r="K11" s="7"/>
      <c r="L11" s="7">
        <v>200</v>
      </c>
      <c r="M11" s="28"/>
      <c r="N11" s="7"/>
      <c r="O11" s="7"/>
      <c r="P11" s="7">
        <v>4076.46</v>
      </c>
      <c r="Q11" s="7">
        <v>1522.62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8"/>
    </row>
    <row r="12" spans="1:56" ht="15.75" thickBot="1" x14ac:dyDescent="0.3">
      <c r="A12" s="12"/>
      <c r="B12" s="13">
        <f t="shared" ref="B12:BD12" si="0">SUM(B2:B11)</f>
        <v>32795</v>
      </c>
      <c r="C12" s="13">
        <f t="shared" si="0"/>
        <v>0</v>
      </c>
      <c r="D12" s="13">
        <f t="shared" si="0"/>
        <v>670</v>
      </c>
      <c r="E12" s="13">
        <f t="shared" si="0"/>
        <v>0</v>
      </c>
      <c r="F12" s="13">
        <f t="shared" si="0"/>
        <v>0</v>
      </c>
      <c r="G12" s="13">
        <f t="shared" si="0"/>
        <v>0</v>
      </c>
      <c r="H12" s="13">
        <f t="shared" si="0"/>
        <v>0</v>
      </c>
      <c r="I12" s="13">
        <f>SUM(I2:I11)</f>
        <v>1050</v>
      </c>
      <c r="J12" s="13">
        <f t="shared" si="0"/>
        <v>0</v>
      </c>
      <c r="K12" s="13">
        <f t="shared" si="0"/>
        <v>0</v>
      </c>
      <c r="L12" s="13">
        <f t="shared" si="0"/>
        <v>818</v>
      </c>
      <c r="M12" s="13">
        <f>SUM(M3:M11)</f>
        <v>83</v>
      </c>
      <c r="N12" s="13">
        <f>SUM(N3:N11)</f>
        <v>0</v>
      </c>
      <c r="O12" s="13">
        <f t="shared" si="0"/>
        <v>0</v>
      </c>
      <c r="P12" s="13">
        <f t="shared" si="0"/>
        <v>4076.46</v>
      </c>
      <c r="Q12" s="13">
        <f t="shared" si="0"/>
        <v>1522.62</v>
      </c>
      <c r="R12" s="13">
        <f t="shared" si="0"/>
        <v>0</v>
      </c>
      <c r="S12" s="13">
        <f t="shared" si="0"/>
        <v>0</v>
      </c>
      <c r="T12" s="13">
        <f t="shared" si="0"/>
        <v>0</v>
      </c>
      <c r="U12" s="13">
        <f t="shared" si="0"/>
        <v>0</v>
      </c>
      <c r="V12" s="13">
        <f t="shared" si="0"/>
        <v>0</v>
      </c>
      <c r="W12" s="13">
        <f t="shared" si="0"/>
        <v>0</v>
      </c>
      <c r="X12" s="13">
        <f t="shared" si="0"/>
        <v>0</v>
      </c>
      <c r="Y12" s="13">
        <f t="shared" si="0"/>
        <v>320</v>
      </c>
      <c r="Z12" s="13">
        <f t="shared" si="0"/>
        <v>0</v>
      </c>
      <c r="AA12" s="13">
        <f t="shared" ref="AA12:AM12" si="1">SUM(AA3:AA11)</f>
        <v>0</v>
      </c>
      <c r="AB12" s="13">
        <f t="shared" si="1"/>
        <v>0</v>
      </c>
      <c r="AC12" s="13">
        <f t="shared" si="1"/>
        <v>0</v>
      </c>
      <c r="AD12" s="13">
        <f t="shared" si="1"/>
        <v>0</v>
      </c>
      <c r="AE12" s="13">
        <f t="shared" si="1"/>
        <v>0</v>
      </c>
      <c r="AF12" s="13">
        <f t="shared" si="1"/>
        <v>0</v>
      </c>
      <c r="AG12" s="13">
        <f t="shared" si="1"/>
        <v>0</v>
      </c>
      <c r="AH12" s="13">
        <f t="shared" si="1"/>
        <v>0</v>
      </c>
      <c r="AI12" s="13">
        <f t="shared" si="1"/>
        <v>0</v>
      </c>
      <c r="AJ12" s="13">
        <f t="shared" si="1"/>
        <v>0</v>
      </c>
      <c r="AK12" s="13">
        <f t="shared" si="1"/>
        <v>0</v>
      </c>
      <c r="AL12" s="13">
        <f t="shared" si="1"/>
        <v>0</v>
      </c>
      <c r="AM12" s="13">
        <f t="shared" si="1"/>
        <v>0</v>
      </c>
      <c r="AN12" s="13">
        <f>SUM(AN4:AN11)</f>
        <v>0</v>
      </c>
      <c r="AO12" s="13">
        <f t="shared" ref="AO12:BC12" si="2">SUM(AO2:AO11)</f>
        <v>0</v>
      </c>
      <c r="AP12" s="13">
        <f t="shared" si="2"/>
        <v>0</v>
      </c>
      <c r="AQ12" s="13">
        <f t="shared" si="2"/>
        <v>0</v>
      </c>
      <c r="AR12" s="13">
        <f t="shared" si="2"/>
        <v>0</v>
      </c>
      <c r="AS12" s="13">
        <f t="shared" si="2"/>
        <v>0</v>
      </c>
      <c r="AT12" s="13">
        <f t="shared" si="2"/>
        <v>0</v>
      </c>
      <c r="AU12" s="13">
        <f t="shared" si="2"/>
        <v>0</v>
      </c>
      <c r="AV12" s="13">
        <f t="shared" si="2"/>
        <v>0</v>
      </c>
      <c r="AW12" s="13">
        <f t="shared" si="2"/>
        <v>0</v>
      </c>
      <c r="AX12" s="13">
        <f t="shared" si="2"/>
        <v>0</v>
      </c>
      <c r="AY12" s="13">
        <f t="shared" si="2"/>
        <v>0</v>
      </c>
      <c r="AZ12" s="13">
        <f t="shared" si="2"/>
        <v>0</v>
      </c>
      <c r="BA12" s="13">
        <f t="shared" si="2"/>
        <v>0</v>
      </c>
      <c r="BB12" s="13">
        <f t="shared" si="2"/>
        <v>0</v>
      </c>
      <c r="BC12" s="13">
        <f t="shared" si="2"/>
        <v>0</v>
      </c>
      <c r="BD12" s="13">
        <f t="shared" si="0"/>
        <v>0</v>
      </c>
    </row>
    <row r="13" spans="1:56" ht="15.75" thickTop="1" x14ac:dyDescent="0.25"/>
    <row r="14" spans="1:56" ht="15.75" thickBot="1" x14ac:dyDescent="0.3"/>
    <row r="15" spans="1:56" ht="16.5" thickTop="1" thickBot="1" x14ac:dyDescent="0.3">
      <c r="G15" s="42" t="s">
        <v>51</v>
      </c>
      <c r="H15" s="43"/>
      <c r="I15" s="44"/>
    </row>
    <row r="16" spans="1:56" ht="16.5" thickTop="1" thickBot="1" x14ac:dyDescent="0.3">
      <c r="A16" s="14" t="s">
        <v>52</v>
      </c>
      <c r="B16" s="15" t="s">
        <v>53</v>
      </c>
      <c r="C16" s="16" t="s">
        <v>54</v>
      </c>
      <c r="D16" s="17"/>
      <c r="E16" s="18"/>
      <c r="F16" s="19"/>
      <c r="G16" s="20"/>
      <c r="H16" s="21"/>
      <c r="I16" s="22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</row>
    <row r="17" spans="1:9" x14ac:dyDescent="0.25">
      <c r="A17" s="45">
        <f>B12</f>
        <v>32795</v>
      </c>
      <c r="B17" s="47">
        <f>SUM(C12:FB12)</f>
        <v>8540.08</v>
      </c>
      <c r="C17" s="49">
        <f>A17-B17-CC17</f>
        <v>24254.92</v>
      </c>
      <c r="D17" s="23"/>
      <c r="G17" s="20"/>
      <c r="H17" s="21"/>
      <c r="I17" s="22"/>
    </row>
    <row r="18" spans="1:9" ht="15.75" thickBot="1" x14ac:dyDescent="0.3">
      <c r="A18" s="46"/>
      <c r="B18" s="48"/>
      <c r="C18" s="50"/>
      <c r="D18" s="24"/>
      <c r="E18" t="s">
        <v>55</v>
      </c>
      <c r="G18" s="20"/>
      <c r="H18" s="21"/>
      <c r="I18" s="22"/>
    </row>
    <row r="19" spans="1:9" x14ac:dyDescent="0.25">
      <c r="G19" s="25"/>
      <c r="H19" s="26"/>
    </row>
  </sheetData>
  <mergeCells count="4">
    <mergeCell ref="G15:I15"/>
    <mergeCell ref="A17:A18"/>
    <mergeCell ref="B17:B18"/>
    <mergeCell ref="C17:C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"/>
  <sheetViews>
    <sheetView topLeftCell="AH1" workbookViewId="0">
      <selection activeCell="AI4" sqref="AI4"/>
    </sheetView>
  </sheetViews>
  <sheetFormatPr defaultRowHeight="15" x14ac:dyDescent="0.25"/>
  <cols>
    <col min="1" max="1" width="17.5703125" customWidth="1"/>
    <col min="2" max="2" width="15.5703125" customWidth="1"/>
    <col min="3" max="3" width="17.28515625" customWidth="1"/>
    <col min="4" max="4" width="15.28515625" customWidth="1"/>
    <col min="5" max="5" width="17.5703125" customWidth="1"/>
    <col min="6" max="6" width="14.42578125" customWidth="1"/>
    <col min="9" max="9" width="15" customWidth="1"/>
    <col min="10" max="10" width="14.140625" customWidth="1"/>
    <col min="11" max="11" width="16.28515625" customWidth="1"/>
    <col min="12" max="12" width="12.28515625" customWidth="1"/>
    <col min="13" max="13" width="11.85546875" customWidth="1"/>
    <col min="14" max="14" width="11.7109375" customWidth="1"/>
    <col min="15" max="15" width="11.85546875" customWidth="1"/>
    <col min="16" max="16" width="14.28515625" customWidth="1"/>
    <col min="17" max="17" width="16.28515625" customWidth="1"/>
    <col min="18" max="18" width="15" customWidth="1"/>
    <col min="19" max="19" width="17.85546875" customWidth="1"/>
    <col min="20" max="20" width="11.42578125" customWidth="1"/>
    <col min="21" max="21" width="12.7109375" customWidth="1"/>
    <col min="22" max="22" width="13.7109375" customWidth="1"/>
    <col min="23" max="23" width="12.42578125" customWidth="1"/>
    <col min="24" max="24" width="10.28515625" customWidth="1"/>
    <col min="27" max="27" width="19.85546875" customWidth="1"/>
    <col min="28" max="28" width="16.140625" customWidth="1"/>
    <col min="29" max="29" width="14.140625" customWidth="1"/>
    <col min="31" max="31" width="12.42578125" customWidth="1"/>
    <col min="32" max="32" width="15.5703125" customWidth="1"/>
    <col min="33" max="33" width="17.5703125" customWidth="1"/>
    <col min="34" max="34" width="11.28515625" customWidth="1"/>
    <col min="35" max="35" width="12.140625" customWidth="1"/>
    <col min="36" max="36" width="14" customWidth="1"/>
    <col min="37" max="37" width="15.140625" customWidth="1"/>
    <col min="38" max="40" width="12.140625" customWidth="1"/>
    <col min="41" max="41" width="13" customWidth="1"/>
    <col min="42" max="42" width="14" customWidth="1"/>
    <col min="43" max="43" width="19.7109375" customWidth="1"/>
    <col min="48" max="48" width="14" customWidth="1"/>
    <col min="49" max="49" width="15.42578125" customWidth="1"/>
    <col min="52" max="52" width="13.7109375" customWidth="1"/>
    <col min="53" max="53" width="19.42578125" customWidth="1"/>
    <col min="54" max="54" width="21.42578125" customWidth="1"/>
    <col min="55" max="55" width="11.85546875" customWidth="1"/>
  </cols>
  <sheetData>
    <row r="1" spans="1:56" ht="15.75" thickTop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56</v>
      </c>
      <c r="M1" s="2" t="s">
        <v>57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60</v>
      </c>
      <c r="AH1" s="2" t="s">
        <v>30</v>
      </c>
      <c r="AI1" s="2" t="s">
        <v>31</v>
      </c>
      <c r="AJ1" s="2" t="s">
        <v>32</v>
      </c>
      <c r="AK1" s="2" t="s">
        <v>58</v>
      </c>
      <c r="AL1" s="2" t="s">
        <v>33</v>
      </c>
      <c r="AM1" s="2" t="s">
        <v>34</v>
      </c>
      <c r="AN1" s="2" t="s">
        <v>35</v>
      </c>
      <c r="AO1" s="2" t="s">
        <v>59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66</v>
      </c>
      <c r="BC1" s="2" t="s">
        <v>49</v>
      </c>
      <c r="BD1" s="3" t="s">
        <v>50</v>
      </c>
    </row>
    <row r="2" spans="1:56" x14ac:dyDescent="0.25">
      <c r="A2" s="4">
        <v>44238</v>
      </c>
      <c r="B2" s="5">
        <v>6875</v>
      </c>
      <c r="D2" s="6"/>
      <c r="E2" s="6"/>
      <c r="F2" s="6"/>
      <c r="G2" s="6"/>
      <c r="H2" s="7"/>
      <c r="I2" s="6"/>
      <c r="J2" s="7"/>
      <c r="K2" s="7"/>
      <c r="L2" s="7">
        <v>82</v>
      </c>
      <c r="M2" s="2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D2" s="7"/>
      <c r="AE2" s="7"/>
      <c r="AF2" s="7">
        <v>393</v>
      </c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>
        <v>1170</v>
      </c>
      <c r="AV2" s="7"/>
      <c r="AW2" s="7"/>
      <c r="AX2" s="7"/>
      <c r="AY2" s="7"/>
      <c r="AZ2" s="7"/>
      <c r="BA2" s="7"/>
      <c r="BB2" s="7">
        <v>1625</v>
      </c>
      <c r="BC2" s="7"/>
      <c r="BD2" s="8"/>
    </row>
    <row r="3" spans="1:56" x14ac:dyDescent="0.25">
      <c r="A3" s="4">
        <v>44239</v>
      </c>
      <c r="B3" s="5">
        <v>10510</v>
      </c>
      <c r="C3" s="6"/>
      <c r="D3" s="6"/>
      <c r="E3" s="6"/>
      <c r="F3" s="6"/>
      <c r="G3" s="6"/>
      <c r="H3" s="7"/>
      <c r="I3" s="7"/>
      <c r="J3" s="7"/>
      <c r="K3" s="7"/>
      <c r="L3" s="7">
        <v>50</v>
      </c>
      <c r="M3" s="28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>
        <v>1630</v>
      </c>
      <c r="AJ3" s="7"/>
      <c r="AK3" s="7"/>
      <c r="AL3" s="7"/>
      <c r="AM3" s="7"/>
      <c r="AO3" s="7"/>
      <c r="AP3" s="7"/>
      <c r="AQ3" s="7"/>
      <c r="AR3" s="7"/>
      <c r="AS3" s="7"/>
      <c r="AT3" s="7"/>
      <c r="AU3" s="7"/>
      <c r="AV3" s="7"/>
      <c r="AW3" s="7">
        <v>400</v>
      </c>
      <c r="AX3" s="7"/>
      <c r="AY3" s="7"/>
      <c r="AZ3" s="7"/>
      <c r="BA3" s="7"/>
      <c r="BB3" s="7"/>
      <c r="BC3" s="7"/>
      <c r="BD3" s="8"/>
    </row>
    <row r="4" spans="1:56" x14ac:dyDescent="0.25">
      <c r="A4" s="4"/>
      <c r="B4" s="5"/>
      <c r="C4" s="6"/>
      <c r="D4" s="6"/>
      <c r="E4" s="6"/>
      <c r="F4" s="6"/>
      <c r="G4" s="6"/>
      <c r="H4" s="7"/>
      <c r="I4" s="7"/>
      <c r="J4" s="7"/>
      <c r="K4" s="7"/>
      <c r="L4" s="7"/>
      <c r="M4" s="28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8"/>
    </row>
    <row r="5" spans="1:56" x14ac:dyDescent="0.25">
      <c r="A5" s="4"/>
      <c r="B5" s="5"/>
      <c r="C5" s="6"/>
      <c r="D5" s="9"/>
      <c r="E5" s="10"/>
      <c r="F5" s="6"/>
      <c r="G5" s="6"/>
      <c r="H5" s="7"/>
      <c r="I5" s="11"/>
      <c r="J5" s="7"/>
      <c r="K5" s="7"/>
      <c r="L5" s="7"/>
      <c r="M5" s="28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8"/>
    </row>
    <row r="6" spans="1:56" x14ac:dyDescent="0.25">
      <c r="A6" s="4"/>
      <c r="B6" s="5"/>
      <c r="C6" s="6"/>
      <c r="D6" s="9"/>
      <c r="E6" s="10"/>
      <c r="F6" s="6"/>
      <c r="G6" s="6"/>
      <c r="H6" s="7"/>
      <c r="I6" s="7"/>
      <c r="J6" s="7"/>
      <c r="K6" s="7"/>
      <c r="L6" s="7"/>
      <c r="M6" s="28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8"/>
    </row>
    <row r="7" spans="1:56" x14ac:dyDescent="0.25">
      <c r="A7" s="4"/>
      <c r="B7" s="5"/>
      <c r="C7" s="6"/>
      <c r="D7" s="6"/>
      <c r="E7" s="6"/>
      <c r="F7" s="6"/>
      <c r="G7" s="6"/>
      <c r="H7" s="7"/>
      <c r="I7" s="11"/>
      <c r="J7" s="7"/>
      <c r="K7" s="7"/>
      <c r="L7" s="7"/>
      <c r="M7" s="28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8"/>
    </row>
    <row r="8" spans="1:56" x14ac:dyDescent="0.25">
      <c r="A8" s="4"/>
      <c r="B8" s="5"/>
      <c r="C8" s="6"/>
      <c r="D8" s="6"/>
      <c r="E8" s="6"/>
      <c r="F8" s="6"/>
      <c r="G8" s="6"/>
      <c r="H8" s="7"/>
      <c r="I8" s="7"/>
      <c r="J8" s="7"/>
      <c r="K8" s="7"/>
      <c r="L8" s="7"/>
      <c r="M8" s="28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8"/>
    </row>
    <row r="9" spans="1:56" x14ac:dyDescent="0.25">
      <c r="A9" s="4"/>
      <c r="B9" s="5"/>
      <c r="C9" s="6"/>
      <c r="D9" s="6"/>
      <c r="E9" s="6"/>
      <c r="F9" s="6"/>
      <c r="G9" s="6"/>
      <c r="H9" s="7"/>
      <c r="I9" s="7"/>
      <c r="J9" s="7"/>
      <c r="K9" s="7"/>
      <c r="L9" s="7"/>
      <c r="M9" s="28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8"/>
    </row>
    <row r="10" spans="1:56" x14ac:dyDescent="0.25">
      <c r="A10" s="4"/>
      <c r="B10" s="5"/>
      <c r="C10" s="6"/>
      <c r="D10" s="6"/>
      <c r="E10" s="6"/>
      <c r="F10" s="6"/>
      <c r="G10" s="6"/>
      <c r="H10" s="7"/>
      <c r="I10" s="7"/>
      <c r="J10" s="7"/>
      <c r="K10" s="7"/>
      <c r="L10" s="7"/>
      <c r="M10" s="28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8"/>
    </row>
    <row r="11" spans="1:56" x14ac:dyDescent="0.25">
      <c r="A11" s="4"/>
      <c r="B11" s="5"/>
      <c r="C11" s="6"/>
      <c r="D11" s="6"/>
      <c r="E11" s="6"/>
      <c r="F11" s="6"/>
      <c r="G11" s="6"/>
      <c r="H11" s="7"/>
      <c r="I11" s="7"/>
      <c r="J11" s="7"/>
      <c r="K11" s="7"/>
      <c r="L11" s="7"/>
      <c r="M11" s="28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8"/>
    </row>
    <row r="12" spans="1:56" ht="15.75" thickBot="1" x14ac:dyDescent="0.3">
      <c r="A12" s="12"/>
      <c r="B12" s="13">
        <f t="shared" ref="B12:BD12" si="0">SUM(B2:B11)</f>
        <v>17385</v>
      </c>
      <c r="C12" s="13">
        <f t="shared" si="0"/>
        <v>0</v>
      </c>
      <c r="D12" s="13">
        <f t="shared" si="0"/>
        <v>0</v>
      </c>
      <c r="E12" s="13">
        <f t="shared" si="0"/>
        <v>0</v>
      </c>
      <c r="F12" s="13">
        <f t="shared" si="0"/>
        <v>0</v>
      </c>
      <c r="G12" s="13">
        <f t="shared" si="0"/>
        <v>0</v>
      </c>
      <c r="H12" s="13">
        <f t="shared" si="0"/>
        <v>0</v>
      </c>
      <c r="I12" s="13">
        <f>SUM(I2:I11)</f>
        <v>0</v>
      </c>
      <c r="J12" s="13">
        <f t="shared" si="0"/>
        <v>0</v>
      </c>
      <c r="K12" s="13">
        <f t="shared" si="0"/>
        <v>0</v>
      </c>
      <c r="L12" s="13">
        <f t="shared" si="0"/>
        <v>132</v>
      </c>
      <c r="M12" s="13">
        <f>SUM(M3:M11)</f>
        <v>0</v>
      </c>
      <c r="N12" s="13">
        <f>SUM(N3:N11)</f>
        <v>0</v>
      </c>
      <c r="O12" s="13">
        <f t="shared" si="0"/>
        <v>0</v>
      </c>
      <c r="P12" s="13">
        <f t="shared" si="0"/>
        <v>0</v>
      </c>
      <c r="Q12" s="13">
        <f t="shared" si="0"/>
        <v>0</v>
      </c>
      <c r="R12" s="13">
        <f t="shared" si="0"/>
        <v>0</v>
      </c>
      <c r="S12" s="13">
        <f t="shared" si="0"/>
        <v>0</v>
      </c>
      <c r="T12" s="13">
        <f t="shared" si="0"/>
        <v>0</v>
      </c>
      <c r="U12" s="13">
        <f t="shared" si="0"/>
        <v>0</v>
      </c>
      <c r="V12" s="13">
        <f t="shared" si="0"/>
        <v>0</v>
      </c>
      <c r="W12" s="13">
        <f t="shared" si="0"/>
        <v>0</v>
      </c>
      <c r="X12" s="13">
        <f t="shared" si="0"/>
        <v>0</v>
      </c>
      <c r="Y12" s="13">
        <f t="shared" si="0"/>
        <v>0</v>
      </c>
      <c r="Z12" s="13">
        <f t="shared" si="0"/>
        <v>0</v>
      </c>
      <c r="AA12" s="13">
        <f t="shared" ref="AA12:AM12" si="1">SUM(AA3:AA11)</f>
        <v>0</v>
      </c>
      <c r="AB12" s="13">
        <f t="shared" si="1"/>
        <v>0</v>
      </c>
      <c r="AC12" s="13">
        <f t="shared" si="1"/>
        <v>0</v>
      </c>
      <c r="AD12" s="13">
        <f t="shared" si="1"/>
        <v>0</v>
      </c>
      <c r="AE12" s="13">
        <f t="shared" si="1"/>
        <v>0</v>
      </c>
      <c r="AF12" s="13">
        <f t="shared" si="1"/>
        <v>0</v>
      </c>
      <c r="AG12" s="13">
        <f t="shared" si="1"/>
        <v>0</v>
      </c>
      <c r="AH12" s="13">
        <f t="shared" si="1"/>
        <v>0</v>
      </c>
      <c r="AI12" s="13">
        <f t="shared" si="1"/>
        <v>1630</v>
      </c>
      <c r="AJ12" s="13">
        <f t="shared" si="1"/>
        <v>0</v>
      </c>
      <c r="AK12" s="13">
        <f t="shared" si="1"/>
        <v>0</v>
      </c>
      <c r="AL12" s="13">
        <f t="shared" si="1"/>
        <v>0</v>
      </c>
      <c r="AM12" s="13">
        <f t="shared" si="1"/>
        <v>0</v>
      </c>
      <c r="AN12" s="13">
        <f>SUM(AN4:AN11)</f>
        <v>0</v>
      </c>
      <c r="AO12" s="13">
        <f t="shared" ref="AO12:BC12" si="2">SUM(AO2:AO11)</f>
        <v>0</v>
      </c>
      <c r="AP12" s="13">
        <f t="shared" si="2"/>
        <v>0</v>
      </c>
      <c r="AQ12" s="13">
        <f t="shared" si="2"/>
        <v>0</v>
      </c>
      <c r="AR12" s="13">
        <f t="shared" si="2"/>
        <v>0</v>
      </c>
      <c r="AS12" s="13">
        <f t="shared" si="2"/>
        <v>0</v>
      </c>
      <c r="AT12" s="13">
        <f t="shared" si="2"/>
        <v>0</v>
      </c>
      <c r="AU12" s="13">
        <f t="shared" si="2"/>
        <v>1170</v>
      </c>
      <c r="AV12" s="13">
        <f t="shared" si="2"/>
        <v>0</v>
      </c>
      <c r="AW12" s="13">
        <f t="shared" si="2"/>
        <v>400</v>
      </c>
      <c r="AX12" s="13">
        <f t="shared" si="2"/>
        <v>0</v>
      </c>
      <c r="AY12" s="13">
        <f t="shared" si="2"/>
        <v>0</v>
      </c>
      <c r="AZ12" s="13">
        <f t="shared" si="2"/>
        <v>0</v>
      </c>
      <c r="BA12" s="13">
        <f t="shared" si="2"/>
        <v>0</v>
      </c>
      <c r="BB12" s="13">
        <f t="shared" si="2"/>
        <v>1625</v>
      </c>
      <c r="BC12" s="13">
        <f t="shared" si="2"/>
        <v>0</v>
      </c>
      <c r="BD12" s="13">
        <f t="shared" si="0"/>
        <v>0</v>
      </c>
    </row>
    <row r="13" spans="1:56" ht="15.75" thickTop="1" x14ac:dyDescent="0.25"/>
    <row r="14" spans="1:56" ht="15.75" thickBot="1" x14ac:dyDescent="0.3"/>
    <row r="15" spans="1:56" ht="16.5" thickTop="1" thickBot="1" x14ac:dyDescent="0.3">
      <c r="G15" s="42" t="s">
        <v>51</v>
      </c>
      <c r="H15" s="43"/>
      <c r="I15" s="44"/>
    </row>
    <row r="16" spans="1:56" ht="16.5" thickTop="1" thickBot="1" x14ac:dyDescent="0.3">
      <c r="A16" s="14" t="s">
        <v>52</v>
      </c>
      <c r="B16" s="15" t="s">
        <v>53</v>
      </c>
      <c r="C16" s="16" t="s">
        <v>54</v>
      </c>
      <c r="D16" s="17"/>
      <c r="E16" s="18"/>
      <c r="F16" s="19"/>
      <c r="G16" s="20"/>
      <c r="H16" s="21"/>
      <c r="I16" s="22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</row>
    <row r="17" spans="1:9" x14ac:dyDescent="0.25">
      <c r="A17" s="45">
        <f>B12</f>
        <v>17385</v>
      </c>
      <c r="B17" s="47">
        <f>SUM(C12:FB12)</f>
        <v>4957</v>
      </c>
      <c r="C17" s="49">
        <f>A17-B17-CC17</f>
        <v>12428</v>
      </c>
      <c r="D17" s="23"/>
      <c r="G17" s="20"/>
      <c r="H17" s="21"/>
      <c r="I17" s="22"/>
    </row>
    <row r="18" spans="1:9" ht="15.75" thickBot="1" x14ac:dyDescent="0.3">
      <c r="A18" s="46"/>
      <c r="B18" s="48"/>
      <c r="C18" s="50"/>
      <c r="D18" s="24"/>
      <c r="E18" t="s">
        <v>55</v>
      </c>
      <c r="G18" s="20"/>
      <c r="H18" s="21"/>
      <c r="I18" s="22"/>
    </row>
  </sheetData>
  <mergeCells count="4">
    <mergeCell ref="G15:I15"/>
    <mergeCell ref="A17:A18"/>
    <mergeCell ref="B17:B18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1 SEMANA JANEIRO</vt:lpstr>
      <vt:lpstr>2 SEMANA JANEIRO</vt:lpstr>
      <vt:lpstr>JANEIRO</vt:lpstr>
      <vt:lpstr>Folha3</vt:lpstr>
      <vt:lpstr>Folha4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2021-01-22T12:19:37Z</dcterms:created>
  <dcterms:modified xsi:type="dcterms:W3CDTF">2021-02-15T14:51:47Z</dcterms:modified>
</cp:coreProperties>
</file>