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5355d03ab90ac9/"/>
    </mc:Choice>
  </mc:AlternateContent>
  <xr:revisionPtr revIDLastSave="0" documentId="8_{42B160EE-2CBB-4606-B436-9FDFF6A8BF85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</sheets>
  <calcPr calcId="191029"/>
  <pivotCaches>
    <pivotCache cacheId="0" r:id="rId5"/>
    <pivotCache cacheId="5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<sst xmlns="http://schemas.openxmlformats.org/spreadsheetml/2006/main" count="24799" uniqueCount="8380">
  <si>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</si>
  <si>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</si>
  <si>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</si>
  <si>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</si>
  <si>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</si>
  <si>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</si>
  <si>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</si>
  <si>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</si>
  <si>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</si>
  <si>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</si>
  <si>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</si>
  <si>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</si>
  <si>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</si>
  <si>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</si>
  <si>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</si>
  <si>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</si>
  <si>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</si>
  <si>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</si>
  <si>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</si>
  <si>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</si>
  <si>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</si>
  <si>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</si>
  <si>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</si>
  <si>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</si>
  <si>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</si>
  <si>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</si>
  <si>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</si>
  <si>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</si>
  <si>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</si>
  <si>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</si>
  <si>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</si>
  <si>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</si>
  <si>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</si>
  <si>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</si>
  <si>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</si>
  <si>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</si>
  <si>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</si>
  <si>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</si>
  <si>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</si>
  <si>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</si>
  <si>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</si>
  <si>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</si>
  <si>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</si>
  <si>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</si>
  <si>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</si>
  <si>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</si>
  <si>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</si>
  <si>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</si>
  <si>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</si>
  <si>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</si>
  <si>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</si>
  <si>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</si>
  <si>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</si>
  <si>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</si>
  <si>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</si>
  <si>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</si>
  <si>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</si>
  <si>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</si>
  <si>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</si>
  <si>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</si>
  <si>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</si>
  <si>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</si>
  <si>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</si>
  <si>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</si>
  <si>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</si>
  <si>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</si>
  <si>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</si>
  <si>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</si>
  <si>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</si>
  <si>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</si>
  <si>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</si>
  <si>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</si>
  <si>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</si>
  <si>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</si>
  <si>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</si>
  <si>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</si>
  <si>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</si>
  <si>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</si>
  <si>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</si>
  <si>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</si>
  <si>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</si>
  <si>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</si>
  <si>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</si>
  <si>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</si>
  <si>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</si>
  <si>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</si>
  <si>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</si>
  <si>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</si>
  <si>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</si>
  <si>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</si>
  <si>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</si>
  <si>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</si>
  <si>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</si>
  <si>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</si>
  <si>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</si>
  <si>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</si>
  <si>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</si>
  <si>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</si>
  <si>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</si>
  <si>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</si>
  <si>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</si>
  <si>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</si>
  <si>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</si>
  <si>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</si>
  <si>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</si>
  <si>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</si>
  <si>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</si>
  <si>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</si>
  <si>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</si>
  <si>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</si>
  <si>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</si>
  <si>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</si>
  <si>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</si>
  <si>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</si>
  <si>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</si>
  <si>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</si>
  <si>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</si>
  <si>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</si>
  <si>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</si>
  <si>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</si>
  <si>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</si>
  <si>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</si>
  <si>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</si>
  <si>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</si>
  <si>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</si>
  <si>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</si>
  <si>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</si>
  <si>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</si>
  <si>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</si>
  <si>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</si>
  <si>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</si>
  <si>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</si>
  <si>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</si>
  <si>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</si>
  <si>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</si>
  <si>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</si>
  <si>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</si>
  <si>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</si>
  <si>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</si>
  <si>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</si>
  <si>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</si>
  <si>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</si>
  <si>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</si>
  <si>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</si>
  <si>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</si>
  <si>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</si>
  <si>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</si>
  <si>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</si>
  <si>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</si>
  <si>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</si>
  <si>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</si>
  <si>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</si>
  <si>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</si>
  <si>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</si>
  <si>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</si>
  <si>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</si>
  <si>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</si>
  <si>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</si>
  <si>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</si>
  <si>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</si>
  <si>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</si>
  <si>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</si>
  <si>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</si>
  <si>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</si>
  <si>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</si>
  <si>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</si>
  <si>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</si>
  <si>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</si>
  <si>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</si>
  <si>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</si>
  <si>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</si>
  <si>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</si>
  <si>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</si>
  <si>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</si>
  <si>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</si>
  <si>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</si>
  <si>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</si>
  <si>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</si>
  <si>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</si>
  <si>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</si>
  <si>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</si>
  <si>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</si>
  <si>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</si>
  <si>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</si>
  <si>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</si>
  <si>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</si>
  <si>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</si>
  <si>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</si>
  <si>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</si>
  <si>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</si>
  <si>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</si>
  <si>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</si>
  <si>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</si>
  <si>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</si>
  <si>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</si>
  <si>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</si>
  <si>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</si>
  <si>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</si>
  <si>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</si>
  <si>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</si>
  <si>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</si>
  <si>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</si>
  <si>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</si>
  <si>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</si>
  <si>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</si>
  <si>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</si>
  <si>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</si>
  <si>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</si>
  <si>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</si>
  <si>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</si>
  <si>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</si>
  <si>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</si>
  <si>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</si>
  <si>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</si>
  <si>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</si>
  <si>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</si>
  <si>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</si>
  <si>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</si>
  <si>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</si>
  <si>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</si>
  <si>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</si>
  <si>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</si>
  <si>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</si>
  <si>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</si>
  <si>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</si>
  <si>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</si>
  <si>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</si>
  <si>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</si>
  <si>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</si>
  <si>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</si>
  <si>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</si>
  <si>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</si>
  <si>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</si>
  <si>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</si>
  <si>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</si>
  <si>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</si>
  <si>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</si>
  <si>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</si>
  <si>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</si>
  <si>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</si>
  <si>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</si>
  <si>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</si>
  <si>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</si>
  <si>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</si>
  <si>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</si>
  <si>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</si>
  <si>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</si>
  <si>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</si>
  <si>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</si>
  <si>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</si>
  <si>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</si>
  <si>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</si>
  <si>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</si>
  <si>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</si>
  <si>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</si>
  <si>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</si>
  <si>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</si>
  <si>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</si>
  <si>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</si>
  <si>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</si>
  <si>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</si>
  <si>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</si>
  <si>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</si>
  <si>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</si>
  <si>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</si>
  <si>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</si>
  <si>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</si>
  <si>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</si>
  <si>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</si>
  <si>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</si>
  <si>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</si>
  <si>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</si>
  <si>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</si>
  <si>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</si>
  <si>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</si>
  <si>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</si>
  <si>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</si>
  <si>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</si>
  <si>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</si>
  <si>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</si>
  <si>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</si>
  <si>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</si>
  <si>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</si>
  <si>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</si>
  <si>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</si>
  <si>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</si>
  <si>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</si>
  <si>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</si>
  <si>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</si>
  <si>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</si>
  <si>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</si>
  <si>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</si>
  <si>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</si>
  <si>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</si>
  <si>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</si>
  <si>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</si>
  <si>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</si>
  <si>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</si>
  <si>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</si>
  <si>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</si>
  <si>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</si>
  <si>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</si>
  <si>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</si>
  <si>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</si>
  <si>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</si>
  <si>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</si>
  <si>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</si>
  <si>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</si>
  <si>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</si>
  <si>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</si>
  <si>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</si>
  <si>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</si>
  <si>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</si>
  <si>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</si>
  <si>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</si>
  <si>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</si>
  <si>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</si>
  <si>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</si>
  <si>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</si>
  <si>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</si>
  <si>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</si>
  <si>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</si>
  <si>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</si>
  <si>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</si>
  <si>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</si>
  <si>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</si>
  <si>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</si>
  <si>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</si>
  <si>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</si>
  <si>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</si>
  <si>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</si>
  <si>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</si>
  <si>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</si>
  <si>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</si>
  <si>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</si>
  <si>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</si>
  <si>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</si>
  <si>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</si>
  <si>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</si>
  <si>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</si>
  <si>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</si>
  <si>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</si>
  <si>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</si>
  <si>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</si>
  <si>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</si>
  <si>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</si>
  <si>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</si>
  <si>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</si>
  <si>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</si>
  <si>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</si>
  <si>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</si>
  <si>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</si>
  <si>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</si>
  <si>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</si>
  <si>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</si>
  <si>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</si>
  <si>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</si>
  <si>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</si>
  <si>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</si>
  <si>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</si>
  <si>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</si>
  <si>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</si>
  <si>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</si>
  <si>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</si>
  <si>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</si>
  <si>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</si>
  <si>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</si>
  <si>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</si>
  <si>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</si>
  <si>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</si>
  <si>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</si>
  <si>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</si>
  <si>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</si>
  <si>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</si>
  <si>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</si>
  <si>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</si>
  <si>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</si>
  <si>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</si>
  <si>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</si>
  <si>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</si>
  <si>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</si>
  <si>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</si>
  <si>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</si>
  <si>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</si>
  <si>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</si>
  <si>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</si>
  <si>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</si>
  <si>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</si>
  <si>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</si>
  <si>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</si>
  <si>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</si>
  <si>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</si>
  <si>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</si>
  <si>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</si>
  <si>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</si>
  <si>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</si>
  <si>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</si>
  <si>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</si>
  <si>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</si>
  <si>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</si>
  <si>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</si>
  <si>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</si>
  <si>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</si>
  <si>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</si>
  <si>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</si>
  <si>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</si>
  <si>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</si>
  <si>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</si>
  <si>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</si>
  <si>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</si>
  <si>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</si>
  <si>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</si>
  <si>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</si>
  <si>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</si>
  <si>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</si>
  <si>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</si>
  <si>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</si>
  <si>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</si>
  <si>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</si>
  <si>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</si>
  <si>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</si>
  <si>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</si>
  <si>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</si>
  <si>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</si>
  <si>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</si>
  <si>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</si>
  <si>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</si>
  <si>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</si>
  <si>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</si>
  <si>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</si>
  <si>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</si>
  <si>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</si>
  <si>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</si>
  <si>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</si>
  <si>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</si>
  <si>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</si>
  <si>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</si>
  <si>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</si>
  <si>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</si>
  <si>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</si>
  <si>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</si>
  <si>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</si>
  <si>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</si>
  <si>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</si>
  <si>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</si>
  <si>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</si>
  <si>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</si>
  <si>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</si>
  <si>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</si>
  <si>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</si>
  <si>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</si>
  <si>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</si>
  <si>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</si>
  <si>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</si>
  <si>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</si>
  <si>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</si>
  <si>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</si>
  <si>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</si>
  <si>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</si>
  <si>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</si>
  <si>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</si>
  <si>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</si>
  <si>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</si>
  <si>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</si>
  <si>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</si>
  <si>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</si>
  <si>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</si>
  <si>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</si>
  <si>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</si>
  <si>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</si>
  <si>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</si>
  <si>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</si>
  <si>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</si>
  <si>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</si>
  <si>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</si>
  <si>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</si>
  <si>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</si>
  <si>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</si>
  <si>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</si>
  <si>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</si>
  <si>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</si>
  <si>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</si>
  <si>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</si>
  <si>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</si>
  <si>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</si>
  <si>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</si>
  <si>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</si>
  <si>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</si>
  <si>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</si>
  <si>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</si>
  <si>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</si>
  <si>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</si>
  <si>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</si>
  <si>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</si>
  <si>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</si>
  <si>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</si>
  <si>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</si>
  <si>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</si>
  <si>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</si>
  <si>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</si>
  <si>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</si>
  <si>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</si>
  <si>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</si>
  <si>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</si>
  <si>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</si>
  <si>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</si>
  <si>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</si>
  <si>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</si>
  <si>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</si>
  <si>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</si>
  <si>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</si>
  <si>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</si>
  <si>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</si>
  <si>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</si>
  <si>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</si>
  <si>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</si>
  <si>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</si>
  <si>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</si>
  <si>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</si>
  <si>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</si>
  <si>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</si>
  <si>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</si>
  <si>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</si>
  <si>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</si>
  <si>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</si>
  <si>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</si>
  <si>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</si>
  <si>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</si>
  <si>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</si>
  <si>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</si>
  <si>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</si>
  <si>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</si>
  <si>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</si>
  <si>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</si>
  <si>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</si>
  <si>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</si>
  <si>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</si>
  <si>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</si>
  <si>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</si>
  <si>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</si>
  <si>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</si>
  <si>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</si>
  <si>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</si>
  <si>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</si>
  <si>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</si>
  <si>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</si>
  <si>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</si>
  <si>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</si>
  <si>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</si>
  <si>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</si>
  <si>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</si>
  <si>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</si>
  <si>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</si>
  <si>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</si>
  <si>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</si>
  <si>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</si>
  <si>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</si>
  <si>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</si>
  <si>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</si>
  <si>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</si>
  <si>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</si>
  <si>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</si>
  <si>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</si>
  <si>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</si>
  <si>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</si>
  <si>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</si>
  <si>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</si>
  <si>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</si>
  <si>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</si>
  <si>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</si>
  <si>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</si>
  <si>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</si>
  <si>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</si>
  <si>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</si>
  <si>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</si>
  <si>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</si>
  <si>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</si>
  <si>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</si>
  <si>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</si>
  <si>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</si>
  <si>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</si>
  <si>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</si>
  <si>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</si>
  <si>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</si>
  <si>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</si>
  <si>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</si>
  <si>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</si>
  <si>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</si>
  <si>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</si>
  <si>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</si>
  <si>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</si>
  <si>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</si>
  <si>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</si>
  <si>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</si>
  <si>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</si>
  <si>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</si>
  <si>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</si>
  <si>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</si>
  <si>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</si>
  <si>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</si>
  <si>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</si>
  <si>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</si>
  <si>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</si>
  <si>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</si>
  <si>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</si>
  <si>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</si>
  <si>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</si>
  <si>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</si>
  <si>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</si>
  <si>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</si>
  <si>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</si>
  <si>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</si>
  <si>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</si>
  <si>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</si>
  <si>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</si>
  <si>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</si>
  <si>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</si>
  <si>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</si>
  <si>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</si>
  <si>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</si>
  <si>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</si>
  <si>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</si>
  <si>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</si>
  <si>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</si>
  <si>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</si>
  <si>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</si>
  <si>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</si>
  <si>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</si>
  <si>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</si>
  <si>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</si>
  <si>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</si>
  <si>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</si>
  <si>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</si>
  <si>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</si>
  <si>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</si>
  <si>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</si>
  <si>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</si>
  <si>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</si>
  <si>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</si>
  <si>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</si>
  <si>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</si>
  <si>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</si>
  <si>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</si>
  <si>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</si>
  <si>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</si>
  <si>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</si>
  <si>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</si>
  <si>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</si>
  <si>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</si>
  <si>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</si>
  <si>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</si>
  <si>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</si>
  <si>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</si>
  <si>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</si>
  <si>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</si>
  <si>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</si>
  <si>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</si>
  <si>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</si>
  <si>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</si>
  <si>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</si>
  <si>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</si>
  <si>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</si>
  <si>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</si>
  <si>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</si>
  <si>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</si>
  <si>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</si>
  <si>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</si>
  <si>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</si>
  <si>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</si>
  <si>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</si>
  <si>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</si>
  <si>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</si>
  <si>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</si>
  <si>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</si>
  <si>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</si>
  <si>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</si>
  <si>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</si>
  <si>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</si>
  <si>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</si>
  <si>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</si>
  <si>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</si>
  <si>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</si>
  <si>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</si>
  <si>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</si>
  <si>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</si>
  <si>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</si>
  <si>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</si>
  <si>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</si>
  <si>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</si>
  <si>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</si>
  <si>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</si>
  <si>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</si>
  <si>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</si>
  <si>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</si>
  <si>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</si>
  <si>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</si>
  <si>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</si>
  <si>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</si>
  <si>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</si>
  <si>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</si>
  <si>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</si>
  <si>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</si>
  <si>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</si>
  <si>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</si>
  <si>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</si>
  <si>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</si>
  <si>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</si>
  <si>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</si>
  <si>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</si>
  <si>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</si>
  <si>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</si>
  <si>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</si>
  <si>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</si>
  <si>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</si>
  <si>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</si>
  <si>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</si>
  <si>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</si>
  <si>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</si>
  <si>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</si>
  <si>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</si>
  <si>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</si>
  <si>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</si>
  <si>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</si>
  <si>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</si>
  <si>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</si>
  <si>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</si>
  <si>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</si>
  <si>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</si>
  <si>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</si>
  <si>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</si>
  <si>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</si>
  <si>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</si>
  <si>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</si>
  <si>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</si>
  <si>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</si>
  <si>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</si>
  <si>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</si>
  <si>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</si>
  <si>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</si>
  <si>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</si>
  <si>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</si>
  <si>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</si>
  <si>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</si>
  <si>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</si>
  <si>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</si>
  <si>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</si>
  <si>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</si>
  <si>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</si>
  <si>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</si>
  <si>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</si>
  <si>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</si>
  <si>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</si>
  <si>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</si>
  <si>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</si>
  <si>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</si>
  <si>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</si>
  <si>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</si>
  <si>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</si>
  <si>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</si>
  <si>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</si>
  <si>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</si>
  <si>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</si>
  <si>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</si>
  <si>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</si>
  <si>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</si>
  <si>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</si>
  <si>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</si>
  <si>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</si>
  <si>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</si>
  <si>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</si>
  <si>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</si>
  <si>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</si>
  <si>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</si>
  <si>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</si>
  <si>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</si>
  <si>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</si>
  <si>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</si>
  <si>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</si>
  <si>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</si>
  <si>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</si>
  <si>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</si>
  <si>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</si>
  <si>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</si>
  <si>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</si>
  <si>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</si>
  <si>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</si>
  <si>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</si>
  <si>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</si>
  <si>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</si>
  <si>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</si>
  <si>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</si>
  <si>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</si>
  <si>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</si>
  <si>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</si>
  <si>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</si>
  <si>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</si>
  <si>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</si>
  <si>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</si>
  <si>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</si>
  <si>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</si>
  <si>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</si>
  <si>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</si>
  <si>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</si>
  <si>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</si>
  <si>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</si>
  <si>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</si>
  <si>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</si>
  <si>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</si>
  <si>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</si>
  <si>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</si>
  <si>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</si>
  <si>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</si>
  <si>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</si>
  <si>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</si>
  <si>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</si>
  <si>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</si>
  <si>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</si>
  <si>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</si>
  <si>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</si>
  <si>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</si>
  <si>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</si>
  <si>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</si>
  <si>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</si>
  <si>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</si>
  <si>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</si>
  <si>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</si>
  <si>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</si>
  <si>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</si>
  <si>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</si>
  <si>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</si>
  <si>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</si>
  <si>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</si>
  <si>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</si>
  <si>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</si>
  <si>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</si>
  <si>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</si>
  <si>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</si>
  <si>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</si>
  <si>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</si>
  <si>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</si>
  <si>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</si>
  <si>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</si>
  <si>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</si>
  <si>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</si>
  <si>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</si>
  <si>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</si>
  <si>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</si>
  <si>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</si>
  <si>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</si>
  <si>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</si>
  <si>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</si>
  <si>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</si>
  <si>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</si>
  <si>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</si>
  <si>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</si>
  <si>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</si>
  <si>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</si>
  <si>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</si>
  <si>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</si>
  <si>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</si>
  <si>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</si>
  <si>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</si>
  <si>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</si>
  <si>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</si>
  <si>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</si>
  <si>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</si>
  <si>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</si>
  <si>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</si>
  <si>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</si>
  <si>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</si>
  <si>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</si>
  <si>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</si>
  <si>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</si>
  <si>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</si>
  <si>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</si>
  <si>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</si>
  <si>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</si>
  <si>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</si>
  <si>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</si>
  <si>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</si>
  <si>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</si>
  <si>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</si>
  <si>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</si>
  <si>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</si>
  <si>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</si>
  <si>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</si>
  <si>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</si>
  <si>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</si>
  <si>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</si>
  <si>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</si>
  <si>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</si>
  <si>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</si>
  <si>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</si>
  <si>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</si>
  <si>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</si>
  <si>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</si>
  <si>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</si>
  <si>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</si>
  <si>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</si>
  <si>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</si>
  <si>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</si>
  <si>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</si>
  <si>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</si>
  <si>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</si>
  <si>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</si>
  <si>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</si>
  <si>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</si>
  <si>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</si>
  <si>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</si>
  <si>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</si>
  <si>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</si>
  <si>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</si>
  <si>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</si>
  <si>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</si>
  <si>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</si>
  <si>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</si>
  <si>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</si>
  <si>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</si>
  <si>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</si>
  <si>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</si>
  <si>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</si>
  <si>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</si>
  <si>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</si>
  <si>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</si>
  <si>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</si>
  <si>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</si>
  <si>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</si>
  <si>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</si>
  <si>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</si>
  <si>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</si>
  <si>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</si>
  <si>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</si>
  <si>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</si>
  <si>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</si>
  <si>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</si>
  <si>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</si>
  <si>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</si>
  <si>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</si>
  <si>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</si>
  <si>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</si>
  <si>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</si>
  <si>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</si>
  <si>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</si>
  <si>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</si>
  <si>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</si>
  <si>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</si>
  <si>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</si>
  <si>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</si>
  <si>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</si>
  <si>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</si>
  <si>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</si>
  <si>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</si>
  <si>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</si>
  <si>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</si>
  <si>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</si>
  <si>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</si>
  <si>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</si>
  <si>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</si>
  <si>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</si>
  <si>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</si>
  <si>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</si>
  <si>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</si>
  <si>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</si>
  <si>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</si>
  <si>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</si>
  <si>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</si>
  <si>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</si>
  <si>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</si>
  <si>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</si>
  <si>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</si>
  <si>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</si>
  <si>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</si>
  <si>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</si>
  <si>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</si>
  <si>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</si>
  <si>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</si>
  <si>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</si>
  <si>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</si>
  <si>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</si>
  <si>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</si>
  <si>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</si>
  <si>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</si>
  <si>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</si>
  <si>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</si>
  <si>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</si>
  <si>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</si>
  <si>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</si>
  <si>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</si>
  <si>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</si>
  <si>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</si>
  <si>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</si>
  <si>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</si>
  <si>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</si>
  <si>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</si>
  <si>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</si>
  <si>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</si>
  <si>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</si>
  <si>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</si>
  <si>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</si>
  <si>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</si>
  <si>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</si>
  <si>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</si>
  <si>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</si>
  <si>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</si>
  <si>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</si>
  <si>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</si>
  <si>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</si>
  <si>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</si>
  <si>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</si>
  <si>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</si>
  <si>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</si>
  <si>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</si>
  <si>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</si>
  <si>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</si>
  <si>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</si>
  <si>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</si>
  <si>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</si>
  <si>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</si>
  <si>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</si>
  <si>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</si>
  <si>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</si>
  <si>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</si>
  <si>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</si>
  <si>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</si>
  <si>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</si>
  <si>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</si>
  <si>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</si>
  <si>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</si>
  <si>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</si>
  <si>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</si>
  <si>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</si>
  <si>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</si>
  <si>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</si>
  <si>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</si>
  <si>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</si>
  <si>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</si>
  <si>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</si>
  <si>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</si>
  <si>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</si>
  <si>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</si>
  <si>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</si>
  <si>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</si>
  <si>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</si>
  <si>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</si>
  <si>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</si>
  <si>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</si>
  <si>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</si>
  <si>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</si>
  <si>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</si>
  <si>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</si>
  <si>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</si>
  <si>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</si>
  <si>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</si>
  <si>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</si>
  <si>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</si>
  <si>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</si>
  <si>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</si>
  <si>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</si>
  <si>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</si>
  <si>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</si>
  <si>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</si>
  <si>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</si>
  <si>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</si>
  <si>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</si>
  <si>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</si>
  <si>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</si>
  <si>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</si>
  <si>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</si>
  <si>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</si>
  <si>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</si>
  <si>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</si>
  <si>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</si>
  <si>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</si>
  <si>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</si>
  <si>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</si>
  <si>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</si>
  <si>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</si>
  <si>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</si>
  <si>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</si>
  <si>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</si>
  <si>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</si>
  <si>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</si>
  <si>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</si>
  <si>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</si>
  <si>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</si>
  <si>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</si>
  <si>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</si>
  <si>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</si>
  <si>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</si>
  <si>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</si>
  <si>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</si>
  <si>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</si>
  <si>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</si>
  <si>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</si>
  <si>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</si>
  <si>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</si>
  <si>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</si>
  <si>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</si>
  <si>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</si>
  <si>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</si>
  <si>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</si>
  <si>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</si>
  <si>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</si>
  <si>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</si>
  <si>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</si>
  <si>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</si>
  <si>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</si>
  <si>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</si>
  <si>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</si>
  <si>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</si>
  <si>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</si>
  <si>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</si>
  <si>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</si>
  <si>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</si>
  <si>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</si>
  <si>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</si>
  <si>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</si>
  <si>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</si>
  <si>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</si>
  <si>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</si>
  <si>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</si>
  <si>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</si>
  <si>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</si>
  <si>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</si>
  <si>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</si>
  <si>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</si>
  <si>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</si>
  <si>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</si>
  <si>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</si>
  <si>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</si>
  <si>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</si>
  <si>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</si>
  <si>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</si>
  <si>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</si>
  <si>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</si>
  <si>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</si>
  <si>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</si>
  <si>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</si>
  <si>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</si>
  <si>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</si>
  <si>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</si>
  <si>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</si>
  <si>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</si>
  <si>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</si>
  <si>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</si>
  <si>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</si>
  <si>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</si>
  <si>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</si>
  <si>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</si>
  <si>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</si>
  <si>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</si>
  <si>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</si>
  <si>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</si>
  <si>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</si>
  <si>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</si>
  <si>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</si>
  <si>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</si>
  <si>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</si>
  <si>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</si>
  <si>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</si>
  <si>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</si>
  <si>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</si>
  <si>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</si>
  <si>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</si>
  <si>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</si>
  <si>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</si>
  <si>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</si>
  <si>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</si>
  <si>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</si>
  <si>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</si>
  <si>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</si>
  <si>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</si>
  <si>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</si>
  <si>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</si>
  <si>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</si>
  <si>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</si>
  <si>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</si>
  <si>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</si>
  <si>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</si>
  <si>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</si>
  <si>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</si>
  <si>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</si>
  <si>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</si>
  <si>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</si>
  <si>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</si>
  <si>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</si>
  <si>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</si>
  <si>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</si>
  <si>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</si>
  <si>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</si>
  <si>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</si>
  <si>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</si>
  <si>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</si>
  <si>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</si>
  <si>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</si>
  <si>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</si>
  <si>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</si>
  <si>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</si>
  <si>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</si>
  <si>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</si>
  <si>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</si>
  <si>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</si>
  <si>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</si>
  <si>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</si>
  <si>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</si>
  <si>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</si>
  <si>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</si>
  <si>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</si>
  <si>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</si>
  <si>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</si>
  <si>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</si>
  <si>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</si>
  <si>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</si>
  <si>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</si>
  <si>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</si>
  <si>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</si>
  <si>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</si>
  <si>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</si>
  <si>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</si>
  <si>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</si>
  <si>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</si>
  <si>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</si>
  <si>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</si>
  <si>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</si>
  <si>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</si>
  <si>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</si>
  <si>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</si>
  <si>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</si>
  <si>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</si>
  <si>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</si>
  <si>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</si>
  <si>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</si>
  <si>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</si>
  <si>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</si>
  <si>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</si>
  <si>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</si>
  <si>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</si>
  <si>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</si>
  <si>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</si>
  <si>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</si>
  <si>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</si>
  <si>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</si>
  <si>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</si>
  <si>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</si>
  <si>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</si>
  <si>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</si>
  <si>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</si>
  <si>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</si>
  <si>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</si>
  <si>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</si>
  <si>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</si>
  <si>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</si>
  <si>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</si>
  <si>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</si>
  <si>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</si>
  <si>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</si>
  <si>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</si>
  <si>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</si>
  <si>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</si>
  <si>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</si>
  <si>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</si>
  <si>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</si>
  <si>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</si>
  <si>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</si>
  <si>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</si>
  <si>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</si>
  <si>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</si>
  <si>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</si>
  <si>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</si>
  <si>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</si>
  <si>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</si>
  <si>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</si>
  <si>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</si>
  <si>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</si>
  <si>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</si>
  <si>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</si>
  <si>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</si>
  <si>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</si>
  <si>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</si>
  <si>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</si>
  <si>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</si>
  <si>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</si>
  <si>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</si>
  <si>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</si>
  <si>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</si>
  <si>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</si>
  <si>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</si>
  <si>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</si>
  <si>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</si>
  <si>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</si>
  <si>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</si>
  <si>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</si>
  <si>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</si>
  <si>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</si>
  <si>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</si>
  <si>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</si>
  <si>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</si>
  <si>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</si>
  <si>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</si>
  <si>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</si>
  <si>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</si>
  <si>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</si>
  <si>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</si>
  <si>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</si>
  <si>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</si>
  <si>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</si>
  <si>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</si>
  <si>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</si>
  <si>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</si>
  <si>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</si>
  <si>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</si>
  <si>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</si>
  <si>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</si>
  <si>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</si>
  <si>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</si>
  <si>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</si>
  <si>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</si>
  <si>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</si>
  <si>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</si>
  <si>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</si>
  <si>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</si>
  <si>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</si>
  <si>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</si>
  <si>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</si>
  <si>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</si>
  <si>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</si>
  <si>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</si>
  <si>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</si>
  <si>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</si>
  <si>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</si>
  <si>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</si>
  <si>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</si>
  <si>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</si>
  <si>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</si>
  <si>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</si>
  <si>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</si>
  <si>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</si>
  <si>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</si>
  <si>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</si>
  <si>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</si>
  <si>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</si>
  <si>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</si>
  <si>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</si>
  <si>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</si>
  <si>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</si>
  <si>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</si>
  <si>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</si>
  <si>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</si>
  <si>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</si>
  <si>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</si>
  <si>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</si>
  <si>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</si>
  <si>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</si>
  <si>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</si>
  <si>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</si>
  <si>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</si>
  <si>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</si>
  <si>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</si>
  <si>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</si>
  <si>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</si>
  <si>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</si>
  <si>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</si>
  <si>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</si>
  <si>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</si>
  <si>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</si>
  <si>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</si>
  <si>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</si>
  <si>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</si>
  <si>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</si>
  <si>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</si>
  <si>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</si>
  <si>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</si>
  <si>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</si>
  <si>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</si>
  <si>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</si>
  <si>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</si>
  <si>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</si>
  <si>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</si>
  <si>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</si>
  <si>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</si>
  <si>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</si>
  <si>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</si>
  <si>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</si>
  <si>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</si>
  <si>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</si>
  <si>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</si>
  <si>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</si>
  <si>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</si>
  <si>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</si>
  <si>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</si>
  <si>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</si>
  <si>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</si>
  <si>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</si>
  <si>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</si>
  <si>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</si>
  <si>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</si>
  <si>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</si>
  <si>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</si>
  <si>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</si>
  <si>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</si>
  <si>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</si>
  <si>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</si>
  <si>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</si>
  <si>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</si>
  <si>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</si>
  <si>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</si>
  <si>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</si>
  <si>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</si>
  <si>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</si>
  <si>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</si>
  <si>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</si>
  <si>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</si>
  <si>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</si>
  <si>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</si>
  <si>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</si>
  <si>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</si>
  <si>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</si>
  <si>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</si>
  <si>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</si>
  <si>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</si>
  <si>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</si>
  <si>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</si>
  <si>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</si>
  <si>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</si>
  <si>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</si>
  <si>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</si>
  <si>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</si>
  <si>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</si>
  <si>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</si>
  <si>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</si>
  <si>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</si>
  <si>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</si>
  <si>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</si>
  <si>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</si>
  <si>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</si>
  <si>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</si>
  <si>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</si>
  <si>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</si>
  <si>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</si>
  <si>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</si>
  <si>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</si>
  <si>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</si>
  <si>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</si>
  <si>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</si>
  <si>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</si>
  <si>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</si>
  <si>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</si>
  <si>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</si>
  <si>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</si>
  <si>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</si>
  <si>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</si>
  <si>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</si>
  <si>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</si>
  <si>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</si>
  <si>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</si>
  <si>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</si>
  <si>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</si>
  <si>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</si>
  <si>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</si>
  <si>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</si>
  <si>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</si>
  <si>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</si>
  <si>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</si>
  <si>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</si>
  <si>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</si>
  <si>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</si>
  <si>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</si>
  <si>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</si>
  <si>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</si>
  <si>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</si>
  <si>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</si>
  <si>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</si>
  <si>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</si>
  <si>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</si>
  <si>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</si>
  <si>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</si>
  <si>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</si>
  <si>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</si>
  <si>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</si>
  <si>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</si>
  <si>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</si>
  <si>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</si>
  <si>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</si>
  <si>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</si>
  <si>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</si>
  <si>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</si>
  <si>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</si>
  <si>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</si>
  <si>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</si>
  <si>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</si>
  <si>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</si>
  <si>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</si>
  <si>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</si>
  <si>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</si>
  <si>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</si>
  <si>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</si>
  <si>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</si>
  <si>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</si>
  <si>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</si>
  <si>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</si>
  <si>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</si>
  <si>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</si>
  <si>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</si>
  <si>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</si>
  <si>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</si>
  <si>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</si>
  <si>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</si>
  <si>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</si>
  <si>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</si>
  <si>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</si>
  <si>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</si>
  <si>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</si>
  <si>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</si>
  <si>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</si>
  <si>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</si>
  <si>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</si>
  <si>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</si>
  <si>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</si>
  <si>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</si>
  <si>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</si>
  <si>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</si>
  <si>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</si>
  <si>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</si>
  <si>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</si>
  <si>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</si>
  <si>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</si>
  <si>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</si>
  <si>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</si>
  <si>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</si>
  <si>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</si>
  <si>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</si>
  <si>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</si>
  <si>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</si>
  <si>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</si>
  <si>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</si>
  <si>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</si>
  <si>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</si>
  <si>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</si>
  <si>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</si>
  <si>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</si>
  <si>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</si>
  <si>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</si>
  <si>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</si>
  <si>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</si>
  <si>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</si>
  <si>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</si>
  <si>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</si>
  <si>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</si>
  <si>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</si>
  <si>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</si>
  <si>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</si>
  <si>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</si>
  <si>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</si>
  <si>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</si>
  <si>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</si>
  <si>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</si>
  <si>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</si>
  <si>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</si>
  <si>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</si>
  <si>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</si>
  <si>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</si>
  <si>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</si>
  <si>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</si>
  <si>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</si>
  <si>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</si>
  <si>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</si>
  <si>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</si>
  <si>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</si>
  <si>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</si>
  <si>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</si>
  <si>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</si>
  <si>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</si>
  <si>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</si>
  <si>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</si>
  <si>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</si>
  <si>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</si>
  <si>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</si>
  <si>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</si>
  <si>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</si>
  <si>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</si>
  <si>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</si>
  <si>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</si>
  <si>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</si>
  <si>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</si>
  <si>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</si>
  <si>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</si>
  <si>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</si>
  <si>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</si>
  <si>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</si>
  <si>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</si>
  <si>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</si>
  <si>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</si>
  <si>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</si>
  <si>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</si>
  <si>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</si>
  <si>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</si>
  <si>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</si>
  <si>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</si>
  <si>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</si>
  <si>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</si>
  <si>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</si>
  <si>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</si>
  <si>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</si>
  <si>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</si>
  <si>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</si>
  <si>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</si>
  <si>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</si>
  <si>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</si>
  <si>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</si>
  <si>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</si>
  <si>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</si>
  <si>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</si>
  <si>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</si>
  <si>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</si>
  <si>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</si>
  <si>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</si>
  <si>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</si>
  <si>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</si>
  <si>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</si>
  <si>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</si>
  <si>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</si>
  <si>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</si>
  <si>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</si>
  <si>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</si>
  <si>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</si>
  <si>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</si>
  <si>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</si>
  <si>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</si>
  <si>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</si>
  <si>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</si>
  <si>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</si>
  <si>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</si>
  <si>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</si>
  <si>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</si>
  <si>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</si>
  <si>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</si>
  <si>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</si>
  <si>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</si>
  <si>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</si>
  <si>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</si>
  <si>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</si>
  <si>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</si>
  <si>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</si>
  <si>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</si>
  <si>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</si>
  <si>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</si>
  <si>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</si>
  <si>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</si>
  <si>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</si>
  <si>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</si>
  <si>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</si>
  <si>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</si>
  <si>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</si>
  <si>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</si>
  <si>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</si>
  <si>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</si>
  <si>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</si>
  <si>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</si>
  <si>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</si>
  <si>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</si>
  <si>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</si>
  <si>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</si>
  <si>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</si>
  <si>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</si>
  <si>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</si>
  <si>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</si>
  <si>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</si>
  <si>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</si>
  <si>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</si>
  <si>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</si>
  <si>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</si>
  <si>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</si>
  <si>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</si>
  <si>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</si>
  <si>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</si>
  <si>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</si>
  <si>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</si>
  <si>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</si>
  <si>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</si>
  <si>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</si>
  <si>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</si>
  <si>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</si>
  <si>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</si>
  <si>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</si>
  <si>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</si>
  <si>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</si>
  <si>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</si>
  <si>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</si>
  <si>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</si>
  <si>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</si>
  <si>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</si>
  <si>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</si>
  <si>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</si>
  <si>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</si>
  <si>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</si>
  <si>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</si>
  <si>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</si>
  <si>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</si>
  <si>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</si>
  <si>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</si>
  <si>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</si>
  <si>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</si>
  <si>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</si>
  <si>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</si>
  <si>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</si>
  <si>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</si>
  <si>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</si>
  <si>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</si>
  <si>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</si>
  <si>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</si>
  <si>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</si>
  <si>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</si>
  <si>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</si>
  <si>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</si>
  <si>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</si>
  <si>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</si>
  <si>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</si>
  <si>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</si>
  <si>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</si>
  <si>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</si>
  <si>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</si>
  <si>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</si>
  <si>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</si>
  <si>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</si>
  <si>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</si>
  <si>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</si>
  <si>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</si>
  <si>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</si>
  <si>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</si>
  <si>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</si>
  <si>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</si>
  <si>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</si>
  <si>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</si>
  <si>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</si>
  <si>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</si>
  <si>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</si>
  <si>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</si>
  <si>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</si>
  <si>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</si>
  <si>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</si>
  <si>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</si>
  <si>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</si>
  <si>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</si>
  <si>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</si>
  <si>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</si>
  <si>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</si>
  <si>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</si>
  <si>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</si>
  <si>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</si>
  <si>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</si>
  <si>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</si>
  <si>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</si>
  <si>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</si>
  <si>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</si>
  <si>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</si>
  <si>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</si>
  <si>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</si>
  <si>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</si>
  <si>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</si>
  <si>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</si>
  <si>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</si>
  <si>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</si>
  <si>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</si>
  <si>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</si>
  <si>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</si>
  <si>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</si>
  <si>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</si>
  <si>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</si>
  <si>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</si>
  <si>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</si>
  <si>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</si>
  <si>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</si>
  <si>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</si>
  <si>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</si>
  <si>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</si>
  <si>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</si>
  <si>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</si>
  <si>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</si>
  <si>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</si>
  <si>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</si>
  <si>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</si>
  <si>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</si>
  <si>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</si>
  <si>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</si>
  <si>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</si>
  <si>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</si>
  <si>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</si>
  <si>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</si>
  <si>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</si>
  <si>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</si>
  <si>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</si>
  <si>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</si>
  <si>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</si>
  <si>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</si>
  <si>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</si>
  <si>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</si>
  <si>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</si>
  <si>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</si>
  <si>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</si>
  <si>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</si>
  <si>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</si>
  <si>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</si>
  <si>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</si>
  <si>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</si>
  <si>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</si>
  <si>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</si>
  <si>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</si>
  <si>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</si>
  <si>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</si>
  <si>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</si>
  <si>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</si>
  <si>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</si>
  <si>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</si>
  <si>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</si>
  <si>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</si>
  <si>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</si>
  <si>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</si>
  <si>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</si>
  <si>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</si>
  <si>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</si>
  <si>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</si>
  <si>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</si>
  <si>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</si>
  <si>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</si>
  <si>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</si>
  <si>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</si>
  <si>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</si>
  <si>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</si>
  <si>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</si>
  <si>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</si>
  <si>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</si>
  <si>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</si>
  <si>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</si>
  <si>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</si>
  <si>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</si>
  <si>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</si>
  <si>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</si>
  <si>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</si>
  <si>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</si>
  <si>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</si>
  <si>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</si>
  <si>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</si>
  <si>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</si>
  <si>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</si>
  <si>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</si>
  <si>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</si>
  <si>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</si>
  <si>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</si>
  <si>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</si>
  <si>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</si>
  <si>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</si>
  <si>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</si>
  <si>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</si>
  <si>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</si>
  <si>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</si>
  <si>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</si>
  <si>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</si>
  <si>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</si>
  <si>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</si>
  <si>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</si>
  <si>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</si>
  <si>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</si>
  <si>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</si>
  <si>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</si>
  <si>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</si>
  <si>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</si>
  <si>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</si>
  <si>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</si>
  <si>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</si>
  <si>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</si>
  <si>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</si>
  <si>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</si>
  <si>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</si>
  <si>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</si>
  <si>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</si>
  <si>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</si>
  <si>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</si>
  <si>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</si>
  <si>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</si>
  <si>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</si>
  <si>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</si>
  <si>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</si>
  <si>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</si>
  <si>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</si>
  <si>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</si>
  <si>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</si>
  <si>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</si>
  <si>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</si>
  <si>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</si>
  <si>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</si>
  <si>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</si>
  <si>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</si>
  <si>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</si>
  <si>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</si>
  <si>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</si>
  <si>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</si>
  <si>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</si>
  <si>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</si>
  <si>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</si>
  <si>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</si>
  <si>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</si>
  <si>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</si>
  <si>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</si>
  <si>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</si>
  <si>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</si>
  <si>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</si>
  <si>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</si>
  <si>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</si>
  <si>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</si>
  <si>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</si>
  <si>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</si>
  <si>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</si>
  <si>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</si>
  <si>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</si>
  <si>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</si>
  <si>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</si>
  <si>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</si>
  <si>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</si>
  <si>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</si>
  <si>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</si>
  <si>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</si>
  <si>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</si>
  <si>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</si>
  <si>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</si>
  <si>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</si>
  <si>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</si>
  <si>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</si>
  <si>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</si>
  <si>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</si>
  <si>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</si>
  <si>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</si>
  <si>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</si>
  <si>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</si>
  <si>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</si>
  <si>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</si>
  <si>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</si>
  <si>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</si>
  <si>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</si>
  <si>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</si>
  <si>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</si>
  <si>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</si>
  <si>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</si>
  <si>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</si>
  <si>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</si>
  <si>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</si>
  <si>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</si>
  <si>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</si>
  <si>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</si>
  <si>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</si>
  <si>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</si>
  <si>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</si>
  <si>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</si>
  <si>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</si>
  <si>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</si>
  <si>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</si>
  <si>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</si>
  <si>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</si>
  <si>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</si>
  <si>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</si>
  <si>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</si>
  <si>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</si>
  <si>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</si>
  <si>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</si>
  <si>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</si>
  <si>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</si>
  <si>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</si>
  <si>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</si>
  <si>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</si>
  <si>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</si>
  <si>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</si>
  <si>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</si>
  <si>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</si>
  <si>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</si>
  <si>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</si>
  <si>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</si>
  <si>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</si>
  <si>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</si>
  <si>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</si>
  <si>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</si>
  <si>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</si>
  <si>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</si>
  <si>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</si>
  <si>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</si>
  <si>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</si>
  <si>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</si>
  <si>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</si>
  <si>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</si>
  <si>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</si>
  <si>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</si>
  <si>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</si>
  <si>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</si>
  <si>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</si>
  <si>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</si>
  <si>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</si>
  <si>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</si>
  <si>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</si>
  <si>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</si>
  <si>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</si>
  <si>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</si>
  <si>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</si>
  <si>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</si>
  <si>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</si>
  <si>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</si>
  <si>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</si>
  <si>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</si>
  <si>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</si>
  <si>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</si>
  <si>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</si>
  <si>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</si>
  <si>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</si>
  <si>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</si>
  <si>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</si>
  <si>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</si>
  <si>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</si>
  <si>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</si>
  <si>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</si>
  <si>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</si>
  <si>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</si>
  <si>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</si>
  <si>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</si>
  <si>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</si>
  <si>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</si>
  <si>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</si>
  <si>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</si>
  <si>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</si>
  <si>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</si>
  <si>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</si>
  <si>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</si>
  <si>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</si>
  <si>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</si>
  <si>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</si>
  <si>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</si>
  <si>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</si>
  <si>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</si>
  <si>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</si>
  <si>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</si>
  <si>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</si>
  <si>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</si>
  <si>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</si>
  <si>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</si>
  <si>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</si>
  <si>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</si>
  <si>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</si>
  <si>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</si>
  <si>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</si>
  <si>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</si>
  <si>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</si>
  <si>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</si>
  <si>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</si>
  <si>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</si>
  <si>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</si>
  <si>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</si>
  <si>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</si>
  <si>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</si>
  <si>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</si>
  <si>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</si>
  <si>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</si>
  <si>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</si>
  <si>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</si>
  <si>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</si>
  <si>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</si>
  <si>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</si>
  <si>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</si>
  <si>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</si>
  <si>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</si>
  <si>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</si>
  <si>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</si>
  <si>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</si>
  <si>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</si>
  <si>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</si>
  <si>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</si>
  <si>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</si>
  <si>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</si>
  <si>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</si>
  <si>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</si>
  <si>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</si>
  <si>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</si>
  <si>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</si>
  <si>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</si>
  <si>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</si>
  <si>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</si>
  <si>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</si>
  <si>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</si>
  <si>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</si>
  <si>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</si>
  <si>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</si>
  <si>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</si>
  <si>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</si>
  <si>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</si>
  <si>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</si>
  <si>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</si>
  <si>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</si>
  <si>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</si>
  <si>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</si>
  <si>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</si>
  <si>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</si>
  <si>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</si>
  <si>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</si>
  <si>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</si>
  <si>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</si>
  <si>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</si>
  <si>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</si>
  <si>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</si>
  <si>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</si>
  <si>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</si>
  <si>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</si>
  <si>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</si>
  <si>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</si>
  <si>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</si>
  <si>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</si>
  <si>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</si>
  <si>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</si>
  <si>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</si>
  <si>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</si>
  <si>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</si>
  <si>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</si>
  <si>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</si>
  <si>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</si>
  <si>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</si>
  <si>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</si>
  <si>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</si>
  <si>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</si>
  <si>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</si>
  <si>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</si>
  <si>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</si>
  <si>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</si>
  <si>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</si>
  <si>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</si>
  <si>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</si>
  <si>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</si>
  <si>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</si>
  <si>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</si>
  <si>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</si>
  <si>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</si>
  <si>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</si>
  <si>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</si>
  <si>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</si>
  <si>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</si>
  <si>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</si>
  <si>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</si>
  <si>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</si>
  <si>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</si>
  <si>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</si>
  <si>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</si>
  <si>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</si>
  <si>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</si>
  <si>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</si>
  <si>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</si>
  <si>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</si>
  <si>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</si>
  <si>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</si>
  <si>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</si>
  <si>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</si>
  <si>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</si>
  <si>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</si>
  <si>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</si>
  <si>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</si>
  <si>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</si>
  <si>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</si>
  <si>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</si>
  <si>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</si>
  <si>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</si>
  <si>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</si>
  <si>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</si>
  <si>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</si>
  <si>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</si>
  <si>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</si>
  <si>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</si>
  <si>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</si>
  <si>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</si>
  <si>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</si>
  <si>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</si>
  <si>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</si>
  <si>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</si>
  <si>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</si>
  <si>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</si>
  <si>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</si>
  <si>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</si>
  <si>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</si>
  <si>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</si>
  <si>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</si>
  <si>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</si>
  <si>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</si>
  <si>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</si>
  <si>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</si>
  <si>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</si>
  <si>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</si>
  <si>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</si>
  <si>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</si>
  <si>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</si>
  <si>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</si>
  <si>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</si>
  <si>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</si>
  <si>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</si>
  <si>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</si>
  <si>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</si>
  <si>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</si>
  <si>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</si>
  <si>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</si>
  <si>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</si>
  <si>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</si>
  <si>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</si>
  <si>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</si>
  <si>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</si>
  <si>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</si>
  <si>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</si>
  <si>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</si>
  <si>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</si>
  <si>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</si>
  <si>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</si>
  <si>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</si>
  <si>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</si>
  <si>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</si>
  <si>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</si>
  <si>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</si>
  <si>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</si>
  <si>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</si>
  <si>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</si>
  <si>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</si>
  <si>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</si>
  <si>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</si>
  <si>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</si>
  <si>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</si>
  <si>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</si>
  <si>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</si>
  <si>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</si>
  <si>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</si>
  <si>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</si>
  <si>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</si>
  <si>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</si>
  <si>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</si>
  <si>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</si>
  <si>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</si>
  <si>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</si>
  <si>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</si>
  <si>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</si>
  <si>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</si>
  <si>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</si>
  <si>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</si>
  <si>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</si>
  <si>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</si>
  <si>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</si>
  <si>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</si>
  <si>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</si>
  <si>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</si>
  <si>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</si>
  <si>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</si>
  <si>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</si>
  <si>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</si>
  <si>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</si>
  <si>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</si>
  <si>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</si>
  <si>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</si>
  <si>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</si>
  <si>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</si>
  <si>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</si>
  <si>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</si>
  <si>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</si>
  <si>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</si>
  <si>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</si>
  <si>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</si>
  <si>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</si>
  <si>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</si>
  <si>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</si>
  <si>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</si>
  <si>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</si>
  <si>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</si>
  <si>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</si>
  <si>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</si>
  <si>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</si>
  <si>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</si>
  <si>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</si>
  <si>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</si>
  <si>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</si>
  <si>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</si>
  <si>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</si>
  <si>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</si>
  <si>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</si>
  <si>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</si>
  <si>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</si>
  <si>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</si>
  <si>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</si>
  <si>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</si>
  <si>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</si>
  <si>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</si>
  <si>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</si>
  <si>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</si>
  <si>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</si>
  <si>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</si>
  <si>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</si>
  <si>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</si>
  <si>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</si>
  <si>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</si>
  <si>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</si>
  <si>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</si>
  <si>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</si>
  <si>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</si>
  <si>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</si>
  <si>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</si>
  <si>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</si>
  <si>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</si>
  <si>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</si>
  <si>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</si>
  <si>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</si>
  <si>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</si>
  <si>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</si>
  <si>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</si>
  <si>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</si>
  <si>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</si>
  <si>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</si>
  <si>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</si>
  <si>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</si>
  <si>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</si>
  <si>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</si>
  <si>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</si>
  <si>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</si>
  <si>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</si>
  <si>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</si>
  <si>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</si>
  <si>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</si>
  <si>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</si>
  <si>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</si>
  <si>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</si>
  <si>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</si>
  <si>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</si>
  <si>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</si>
  <si>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</si>
  <si>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</si>
  <si>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</si>
  <si>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</si>
  <si>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</si>
  <si>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</si>
  <si>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</si>
  <si>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</si>
  <si>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</si>
  <si>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</si>
  <si>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</si>
  <si>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</si>
  <si>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</si>
  <si>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</si>
  <si>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</si>
  <si>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</si>
  <si>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</si>
  <si>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</si>
  <si>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</si>
  <si>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</si>
  <si>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</si>
  <si>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</si>
  <si>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</si>
  <si>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</si>
  <si>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</si>
  <si>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</si>
  <si>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</si>
  <si>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</si>
  <si>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</si>
  <si>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</si>
  <si>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</si>
  <si>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</si>
  <si>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</si>
  <si>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</si>
  <si>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</si>
  <si>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</si>
  <si>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</si>
  <si>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</si>
  <si>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</si>
  <si>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</si>
  <si>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</si>
  <si>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</si>
  <si>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</si>
  <si>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</si>
  <si>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</si>
  <si>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</si>
  <si>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</si>
  <si>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</si>
  <si>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</si>
  <si>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</si>
  <si>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</si>
  <si>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</si>
  <si>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</si>
  <si>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</si>
  <si>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</si>
  <si>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</si>
  <si>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</si>
  <si>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</si>
  <si>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</si>
  <si>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</si>
  <si>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</si>
  <si>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</si>
  <si>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</si>
  <si>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</si>
  <si>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</si>
  <si>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</si>
  <si>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</si>
  <si>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</si>
  <si>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</si>
  <si>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</si>
  <si>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</si>
  <si>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</si>
  <si>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</si>
  <si>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</si>
  <si>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</si>
  <si>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</si>
  <si>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</si>
  <si>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</si>
  <si>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</si>
  <si>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</si>
  <si>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</si>
  <si>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</si>
  <si>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</si>
  <si>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</si>
  <si>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</si>
  <si>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</si>
  <si>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</si>
  <si>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</si>
  <si>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</si>
  <si>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</si>
  <si>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</si>
  <si>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</si>
  <si>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</si>
  <si>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</si>
  <si>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</si>
  <si>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</si>
  <si>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</si>
  <si>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</si>
  <si>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</si>
  <si>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</si>
  <si>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</si>
  <si>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</si>
  <si>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</si>
  <si>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</si>
  <si>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</si>
  <si>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</si>
  <si>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</si>
  <si>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</si>
  <si>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</si>
  <si>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</si>
  <si>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</si>
  <si>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</si>
  <si>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</si>
  <si>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</si>
  <si>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</si>
  <si>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</si>
  <si>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</si>
  <si>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</si>
  <si>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</si>
  <si>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</si>
  <si>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</si>
  <si>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</si>
  <si>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</si>
  <si>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</si>
  <si>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</si>
  <si>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</si>
  <si>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</si>
  <si>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</si>
  <si>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</si>
  <si>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</si>
  <si>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</si>
  <si>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</si>
  <si>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</si>
  <si>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</si>
  <si>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</si>
  <si>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</si>
  <si>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</si>
  <si>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</si>
  <si>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</si>
  <si>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</si>
  <si>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</si>
  <si>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</si>
  <si>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</si>
  <si>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</si>
  <si>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</si>
  <si>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</si>
  <si>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</si>
  <si>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</si>
  <si>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</si>
  <si>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</si>
  <si>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</si>
  <si>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</si>
  <si>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</si>
  <si>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</si>
  <si>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</si>
  <si>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</si>
  <si>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</si>
  <si>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</si>
  <si>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</si>
  <si>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</si>
  <si>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</si>
  <si>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</si>
  <si>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</si>
  <si>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</si>
  <si>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</si>
  <si>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</si>
  <si>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</si>
  <si>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</si>
  <si>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</si>
  <si>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</si>
  <si>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</si>
  <si>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</si>
  <si>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</si>
  <si>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</si>
  <si>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</si>
  <si>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</si>
  <si>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</si>
  <si>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</si>
  <si>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</si>
  <si>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</si>
  <si>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</si>
  <si>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</si>
  <si>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</si>
  <si>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</si>
  <si>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</si>
  <si>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</si>
  <si>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</si>
  <si>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</si>
  <si>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</si>
  <si>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</si>
  <si>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</si>
  <si>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</si>
  <si>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</si>
  <si>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</si>
  <si>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</si>
  <si>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</si>
  <si>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</si>
  <si>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</si>
  <si>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</si>
  <si>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</si>
  <si>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</si>
  <si>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</si>
  <si>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</si>
  <si>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</si>
  <si>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</si>
  <si>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</si>
  <si>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</si>
  <si>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</si>
  <si>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</si>
  <si>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</si>
  <si>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</si>
  <si>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</si>
  <si>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</si>
  <si>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</si>
  <si>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</si>
  <si>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</si>
  <si>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</si>
  <si>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</si>
  <si>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</si>
  <si>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</si>
  <si>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</si>
  <si>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</si>
  <si>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</si>
  <si>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</si>
  <si>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</si>
  <si>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</si>
  <si>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</si>
  <si>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</si>
  <si>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</si>
  <si>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</si>
  <si>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</si>
  <si>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</si>
  <si>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</si>
  <si>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</si>
  <si>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</si>
  <si>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</si>
  <si>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</si>
  <si>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</si>
  <si>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</si>
  <si>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</si>
  <si>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</si>
  <si>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</si>
  <si>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</si>
  <si>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</si>
  <si>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</si>
  <si>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</si>
  <si>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</si>
  <si>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</si>
  <si>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</si>
  <si>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</si>
  <si>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</si>
  <si>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</si>
  <si>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</si>
  <si>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</si>
  <si>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</si>
  <si>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</si>
  <si>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</si>
  <si>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</si>
  <si>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</si>
  <si>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</si>
  <si>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</si>
  <si>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</si>
  <si>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</si>
  <si>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</si>
  <si>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</si>
  <si>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</si>
  <si>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</si>
  <si>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</si>
  <si>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</si>
  <si>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</si>
  <si>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</si>
  <si>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</si>
  <si>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</si>
  <si>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</si>
  <si>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</si>
  <si>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</si>
  <si>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</si>
  <si>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</si>
  <si>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</si>
  <si>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</si>
  <si>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</si>
  <si>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</si>
  <si>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</si>
  <si>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</si>
  <si>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</si>
  <si>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</si>
  <si>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</si>
  <si>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</si>
  <si>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</si>
  <si>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</si>
  <si>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</si>
  <si>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</si>
  <si>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</si>
  <si>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</si>
  <si>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</si>
  <si>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</si>
  <si>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</si>
  <si>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</si>
  <si>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</si>
  <si>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</si>
  <si>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</si>
  <si>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</si>
  <si>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</si>
  <si>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</si>
  <si>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</si>
  <si>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</si>
  <si>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</si>
  <si>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</si>
  <si>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</si>
  <si>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</si>
  <si>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</si>
  <si>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</si>
  <si>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</si>
  <si>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</si>
  <si>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</si>
  <si>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</si>
  <si>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</si>
  <si>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</si>
  <si>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</si>
  <si>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</si>
  <si>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</si>
  <si>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</si>
  <si>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</si>
  <si>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</si>
  <si>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</si>
  <si>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</si>
  <si>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</si>
  <si>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</si>
  <si>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</si>
  <si>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</si>
  <si>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</si>
  <si>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</si>
  <si>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</si>
  <si>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</si>
  <si>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</si>
  <si>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</si>
  <si>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</si>
  <si>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</si>
  <si>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</si>
  <si>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</si>
  <si>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</si>
  <si>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</si>
  <si>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</si>
  <si>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</si>
  <si>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</si>
  <si>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</si>
  <si>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</si>
  <si>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</si>
  <si>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</si>
  <si>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</si>
  <si>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</si>
  <si>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</si>
  <si>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</si>
  <si>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</si>
  <si>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</si>
  <si>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</si>
  <si>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</si>
  <si>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</si>
  <si>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</si>
  <si>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</si>
  <si>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</si>
  <si>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</si>
  <si>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</si>
  <si>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</si>
  <si>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</si>
  <si>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</si>
  <si>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</si>
  <si>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</si>
  <si>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</si>
  <si>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</si>
  <si>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</si>
  <si>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</si>
  <si>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</si>
  <si>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</si>
  <si>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</si>
  <si>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</si>
  <si>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</si>
  <si>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</si>
  <si>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</si>
  <si>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</si>
  <si>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</si>
  <si>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</si>
  <si>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</si>
  <si>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</si>
  <si>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</si>
  <si>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</si>
  <si>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</si>
  <si>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</si>
  <si>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</si>
  <si>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</si>
  <si>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</si>
  <si>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</si>
  <si>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</si>
  <si>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</si>
  <si>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</si>
  <si>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</si>
  <si>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</si>
  <si>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</si>
  <si>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</si>
  <si>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</si>
  <si>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</si>
  <si>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</si>
  <si>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</si>
  <si>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</si>
  <si>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</si>
  <si>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</si>
  <si>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</si>
  <si>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</si>
  <si>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</si>
  <si>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</si>
  <si>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</si>
  <si>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</si>
  <si>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</si>
  <si>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</si>
  <si>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</si>
  <si>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</si>
  <si>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</si>
  <si>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</si>
  <si>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</si>
  <si>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</si>
  <si>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</si>
  <si>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</si>
  <si>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</si>
  <si>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</si>
  <si>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</si>
  <si>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</si>
  <si>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</si>
  <si>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</si>
  <si>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</si>
  <si>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</si>
  <si>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</si>
  <si>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</si>
  <si>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</si>
  <si>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</si>
  <si>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</si>
  <si>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</si>
  <si>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</si>
  <si>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</si>
  <si>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</si>
  <si>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</si>
  <si>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</si>
  <si>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</si>
  <si>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</si>
  <si>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</si>
  <si>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</si>
  <si>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</si>
  <si>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</si>
  <si>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</si>
  <si>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</si>
  <si>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</si>
  <si>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</si>
  <si>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</si>
  <si>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</si>
  <si>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</si>
  <si>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</si>
  <si>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</si>
  <si>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</si>
  <si>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</si>
  <si>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</si>
  <si>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</si>
  <si>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</si>
  <si>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</si>
  <si>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</si>
  <si>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</si>
  <si>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</si>
  <si>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</si>
  <si>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</si>
  <si>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</si>
  <si>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</si>
  <si>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</si>
  <si>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</si>
  <si>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</si>
  <si>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</si>
  <si>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</si>
  <si>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</si>
  <si>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</si>
  <si>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</si>
  <si>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</si>
  <si>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</si>
  <si>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</si>
  <si>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</si>
  <si>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</si>
  <si>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</si>
  <si>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</si>
  <si>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</si>
  <si>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</si>
  <si>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</si>
  <si>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</si>
  <si>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</si>
  <si>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</si>
  <si>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</si>
  <si>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</si>
  <si>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</si>
  <si>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</si>
  <si>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</si>
  <si>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</si>
  <si>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</si>
  <si>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</si>
  <si>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</si>
  <si>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</si>
  <si>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</si>
  <si>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</si>
  <si>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</si>
  <si>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</si>
  <si>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</si>
  <si>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</si>
  <si>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</si>
  <si>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</si>
  <si>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</si>
  <si>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</si>
  <si>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</si>
  <si>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</si>
  <si>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</si>
  <si>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</si>
  <si>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</si>
  <si>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</si>
  <si>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</si>
  <si>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</si>
  <si>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</si>
  <si>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</si>
  <si>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</si>
  <si>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</si>
  <si>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</si>
  <si>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</si>
  <si>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</si>
  <si>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</si>
  <si>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</si>
  <si>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</si>
  <si>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</si>
  <si>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</si>
  <si>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</si>
  <si>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</si>
  <si>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</si>
  <si>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</si>
  <si>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</si>
  <si>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</si>
  <si>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</si>
  <si>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</si>
  <si>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</si>
  <si>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</si>
  <si>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</si>
  <si>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</si>
  <si>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</si>
  <si>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</si>
  <si>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</si>
  <si>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</si>
  <si>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</si>
  <si>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</si>
  <si>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</si>
  <si>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</si>
  <si>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</si>
  <si>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</si>
  <si>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</si>
  <si>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</si>
  <si>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</si>
  <si>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</si>
  <si>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</si>
  <si>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</si>
  <si>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</si>
  <si>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</si>
  <si>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</si>
  <si>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</si>
  <si>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</si>
  <si>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</si>
  <si>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</si>
  <si>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</si>
  <si>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</si>
  <si>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</si>
  <si>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</si>
  <si>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</si>
  <si>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</si>
  <si>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</si>
  <si>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</si>
  <si>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</si>
  <si>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</si>
  <si>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</si>
  <si>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</si>
  <si>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</si>
  <si>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</si>
  <si>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</si>
  <si>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</si>
  <si>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</si>
  <si>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</si>
  <si>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</si>
  <si>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</si>
  <si>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</si>
  <si>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</si>
  <si>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</si>
  <si>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</si>
  <si>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</si>
  <si>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</si>
  <si>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</si>
  <si>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</si>
  <si>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</si>
  <si>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</si>
  <si>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</si>
  <si>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</si>
  <si>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</si>
  <si>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</si>
  <si>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</si>
  <si>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</si>
  <si>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</si>
  <si>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</si>
  <si>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</si>
  <si>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</si>
  <si>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</si>
  <si>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</si>
  <si>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</si>
  <si>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</si>
  <si>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</si>
  <si>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</si>
  <si>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</si>
  <si>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</si>
  <si>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</si>
  <si>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</si>
  <si>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</si>
  <si>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</si>
  <si>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</si>
  <si>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</si>
  <si>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</si>
  <si>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</si>
  <si>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</si>
  <si>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</si>
  <si>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</si>
  <si>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</si>
  <si>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</si>
  <si>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</si>
  <si>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</si>
  <si>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</si>
  <si>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</si>
  <si>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</si>
  <si>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</si>
  <si>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</si>
  <si>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</si>
  <si>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</si>
  <si>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</si>
  <si>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</si>
  <si>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</si>
  <si>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</si>
  <si>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</si>
  <si>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</si>
  <si>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</si>
  <si>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</si>
  <si>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</si>
  <si>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</si>
  <si>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</si>
  <si>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</si>
  <si>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</si>
  <si>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</si>
  <si>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</si>
  <si>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</si>
  <si>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</si>
  <si>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</si>
  <si>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</si>
  <si>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</si>
  <si>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</si>
  <si>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</si>
  <si>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</si>
  <si>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</si>
  <si>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</si>
  <si>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</si>
  <si>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</si>
  <si>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</si>
  <si>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</si>
  <si>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</si>
  <si>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</si>
  <si>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</si>
  <si>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</si>
  <si>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</si>
  <si>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</si>
  <si>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</si>
  <si>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</si>
  <si>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</si>
  <si>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</si>
  <si>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</si>
  <si>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</si>
  <si>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</si>
  <si>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</si>
  <si>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</si>
  <si>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</si>
  <si>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</si>
  <si>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</si>
  <si>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</si>
  <si>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</si>
  <si>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</si>
  <si>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</si>
  <si>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</si>
  <si>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</si>
  <si>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</si>
  <si>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</si>
  <si>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</si>
  <si>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</si>
  <si>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</si>
  <si>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</si>
  <si>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</si>
  <si>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</si>
  <si>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</si>
  <si>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</si>
  <si>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</si>
  <si>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</si>
  <si>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</si>
  <si>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</si>
  <si>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</si>
  <si>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</si>
  <si>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</si>
  <si>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</si>
  <si>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</si>
  <si>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</si>
  <si>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</si>
  <si>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</si>
  <si>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</si>
  <si>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</si>
  <si>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</si>
  <si>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</si>
  <si>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</si>
  <si>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</si>
  <si>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</si>
  <si>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</si>
  <si>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</si>
  <si>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</si>
  <si>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</si>
  <si>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</si>
  <si>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</si>
  <si>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</si>
  <si>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</si>
  <si>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</si>
  <si>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</si>
  <si>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</si>
  <si>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</si>
  <si>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</si>
  <si>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</si>
  <si>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</si>
  <si>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</si>
  <si>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</si>
  <si>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</si>
  <si>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</si>
  <si>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</si>
  <si>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</si>
  <si>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</si>
  <si>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</si>
  <si>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</si>
  <si>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</si>
  <si>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</si>
  <si>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</si>
  <si>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</si>
  <si>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</si>
  <si>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</si>
  <si>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</si>
  <si>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</si>
  <si>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</si>
  <si>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</si>
  <si>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</si>
  <si>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</si>
  <si>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</si>
  <si>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</si>
  <si>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</si>
  <si>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</si>
  <si>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</si>
  <si>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</si>
  <si>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</si>
  <si>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</si>
  <si>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</si>
  <si>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</si>
  <si>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</si>
  <si>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</si>
  <si>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</si>
  <si>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</si>
  <si>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</si>
  <si>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</si>
  <si>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</si>
  <si>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</si>
  <si>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</si>
  <si>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</si>
  <si>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</si>
  <si>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</si>
  <si>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</si>
  <si>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</si>
  <si>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</si>
  <si>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</si>
  <si>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</si>
  <si>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</si>
  <si>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</si>
  <si>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</si>
  <si>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</si>
  <si>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</si>
  <si>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</si>
  <si>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</si>
  <si>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</si>
  <si>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</si>
  <si>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</si>
  <si>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</si>
  <si>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</si>
  <si>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</si>
  <si>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</si>
  <si>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</si>
  <si>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</si>
  <si>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</si>
  <si>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</si>
  <si>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</si>
  <si>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</si>
  <si>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</si>
  <si>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</si>
  <si>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</si>
  <si>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</si>
  <si>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</si>
  <si>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</si>
  <si>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</si>
  <si>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</si>
  <si>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</si>
  <si>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</si>
  <si>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</si>
  <si>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</si>
  <si>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</si>
  <si>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</si>
  <si>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</si>
  <si>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</si>
  <si>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</si>
  <si>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</si>
  <si>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</si>
  <si>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</si>
  <si>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</si>
  <si>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</si>
  <si>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</si>
  <si>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</si>
  <si>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</si>
  <si>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</si>
  <si>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</si>
  <si>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</si>
  <si>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</si>
  <si>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</si>
  <si>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</si>
  <si>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</si>
  <si>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</si>
  <si>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</si>
  <si>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</si>
  <si>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</si>
  <si>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</si>
  <si>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</si>
  <si>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</si>
  <si>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</si>
  <si>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</si>
  <si>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</si>
  <si>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</si>
  <si>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</si>
  <si>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</si>
  <si>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</si>
  <si>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</si>
  <si>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</si>
  <si>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</si>
  <si>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</si>
  <si>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</si>
  <si>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</si>
  <si>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</si>
  <si>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</si>
  <si>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</si>
  <si>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</si>
  <si>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</si>
  <si>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</si>
  <si>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</si>
  <si>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</si>
  <si>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</si>
  <si>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</si>
  <si>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</si>
  <si>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</si>
  <si>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</si>
  <si>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</si>
  <si>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</si>
  <si>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</si>
  <si>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</si>
  <si>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</si>
  <si>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</si>
  <si>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</si>
  <si>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</si>
  <si>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</si>
  <si>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</si>
  <si>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</si>
  <si>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</si>
  <si>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</si>
  <si>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</si>
  <si>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</si>
  <si>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</si>
  <si>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</si>
  <si>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</si>
  <si>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</si>
  <si>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</si>
  <si>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</si>
  <si>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</si>
  <si>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</si>
  <si>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</si>
  <si>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</si>
  <si>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</si>
  <si>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</si>
  <si>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</si>
  <si>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</si>
  <si>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</si>
  <si>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</si>
  <si>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</si>
  <si>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</si>
  <si>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</si>
  <si>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</si>
  <si>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</si>
  <si>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</si>
  <si>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</si>
  <si>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</si>
  <si>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</si>
  <si>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</si>
  <si>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</si>
  <si>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</si>
  <si>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</si>
  <si>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</si>
  <si>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</si>
  <si>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</si>
  <si>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</si>
  <si>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</si>
  <si>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</si>
  <si>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</si>
  <si>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</si>
  <si>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</si>
  <si>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</si>
  <si>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</si>
  <si>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</si>
  <si>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</si>
  <si>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</si>
  <si>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</si>
  <si>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</si>
  <si>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</si>
  <si>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</si>
  <si>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</si>
  <si>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</si>
  <si>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</si>
  <si>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</si>
  <si>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</si>
  <si>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</si>
  <si>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</si>
  <si>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</si>
  <si>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</si>
  <si>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</si>
  <si>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</si>
  <si>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</si>
  <si>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</si>
  <si>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</si>
  <si>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</si>
  <si>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</si>
  <si>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</si>
  <si>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</si>
  <si>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</si>
  <si>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</si>
  <si>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</si>
  <si>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</si>
  <si>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</si>
  <si>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</si>
  <si>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</si>
  <si>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</si>
  <si>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</si>
  <si>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</si>
  <si>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</si>
  <si>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</si>
  <si>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</si>
  <si>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</si>
  <si>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</si>
  <si>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</si>
  <si>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</si>
  <si>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</si>
  <si>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</si>
  <si>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</si>
  <si>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</si>
  <si>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</si>
  <si>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</si>
  <si>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</si>
  <si>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</si>
  <si>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</si>
  <si>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</si>
  <si>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</si>
  <si>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</si>
  <si>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</si>
  <si>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</si>
  <si>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</si>
  <si>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</si>
  <si>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</si>
  <si>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</si>
  <si>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</si>
  <si>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</si>
  <si>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</si>
  <si>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</si>
  <si>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</si>
  <si>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</si>
  <si>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</si>
  <si>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</si>
  <si>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</si>
  <si>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</si>
  <si>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</si>
  <si>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</si>
  <si>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</si>
  <si>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</si>
  <si>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</si>
  <si>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</si>
  <si>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</si>
  <si>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</si>
  <si>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</si>
  <si>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</si>
  <si>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</si>
  <si>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</si>
  <si>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</si>
  <si>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</si>
  <si>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</si>
  <si>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</si>
  <si>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</si>
  <si>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</si>
  <si>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</si>
  <si>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</si>
  <si>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</si>
  <si>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</si>
  <si>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</si>
  <si>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</si>
  <si>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</si>
  <si>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</si>
  <si>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</si>
  <si>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</si>
  <si>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</si>
  <si>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</si>
  <si>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</si>
  <si>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</si>
  <si>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</si>
  <si>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</si>
  <si>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</si>
  <si>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</si>
  <si>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</si>
  <si>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</si>
  <si>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</si>
  <si>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</si>
  <si>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</si>
  <si>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</si>
  <si>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</si>
  <si>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</si>
  <si>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</si>
  <si>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</si>
  <si>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</si>
  <si>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</si>
  <si>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</si>
  <si>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</si>
  <si>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</si>
  <si>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</si>
  <si>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</si>
  <si>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</si>
  <si>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</si>
  <si>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</si>
  <si>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</si>
  <si>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</si>
  <si>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</si>
  <si>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</si>
  <si>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</si>
  <si>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</si>
  <si>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</si>
  <si>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</si>
  <si>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</si>
  <si>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</si>
  <si>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</si>
  <si>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</si>
  <si>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</si>
  <si>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</si>
  <si>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</si>
  <si>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</si>
  <si>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</si>
  <si>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</si>
  <si>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</si>
  <si>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</si>
  <si>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</si>
  <si>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</si>
  <si>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</si>
  <si>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</si>
  <si>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</si>
  <si>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</si>
  <si>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</si>
  <si>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</si>
  <si>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</si>
  <si>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</si>
  <si>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</si>
  <si>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</si>
  <si>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</si>
  <si>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</si>
  <si>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</si>
  <si>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</si>
  <si>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</si>
  <si>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</si>
  <si>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</si>
  <si>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</si>
  <si>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</si>
  <si>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</si>
  <si>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</si>
  <si>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</si>
  <si>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</si>
  <si>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</si>
  <si>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</si>
  <si>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</si>
  <si>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</si>
  <si>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</si>
  <si>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</si>
  <si>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</si>
  <si>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</si>
  <si>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</si>
  <si>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</si>
  <si>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</si>
  <si>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</si>
  <si>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</si>
  <si>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</si>
  <si>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</si>
  <si>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</si>
  <si>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</si>
  <si>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</si>
  <si>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</si>
  <si>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</si>
  <si>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</si>
  <si>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</si>
  <si>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</si>
  <si>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</si>
  <si>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</si>
  <si>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</si>
  <si>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</si>
  <si>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</si>
  <si>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</si>
  <si>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</si>
  <si>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</si>
  <si>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</si>
  <si>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</si>
  <si>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</si>
  <si>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</si>
  <si>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</si>
  <si>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</si>
  <si>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</si>
  <si>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</si>
  <si>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</si>
  <si>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</si>
  <si>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</si>
  <si>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</si>
  <si>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</si>
  <si>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</si>
  <si>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</si>
  <si>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</si>
  <si>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</si>
  <si>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</si>
  <si>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</si>
  <si>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</si>
  <si>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</si>
  <si>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</si>
  <si>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</si>
  <si>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</si>
  <si>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</si>
  <si>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</si>
  <si>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</si>
  <si>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</si>
  <si>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</si>
  <si>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</si>
  <si>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</si>
  <si>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</si>
  <si>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</si>
  <si>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</si>
  <si>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</si>
  <si>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</si>
  <si>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</si>
  <si>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</si>
  <si>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</si>
  <si>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</si>
  <si>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</si>
  <si>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</si>
  <si>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</si>
  <si>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</si>
  <si>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</si>
  <si>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</si>
  <si>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</si>
  <si>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</si>
  <si>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</si>
  <si>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</si>
  <si>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</si>
  <si>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</si>
  <si>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</si>
  <si>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</si>
  <si>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</si>
  <si>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</si>
  <si>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</si>
  <si>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</si>
  <si>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</si>
  <si>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</si>
  <si>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</si>
  <si>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</si>
  <si>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</si>
  <si>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</si>
  <si>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</si>
  <si>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</si>
  <si>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</si>
  <si>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</si>
  <si>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</si>
  <si>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</si>
  <si>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</si>
  <si>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</si>
  <si>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</si>
  <si>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</si>
  <si>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</si>
  <si>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</si>
  <si>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</si>
  <si>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</si>
  <si>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</si>
  <si>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</si>
  <si>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</si>
  <si>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</si>
  <si>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</si>
  <si>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</si>
  <si>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</si>
  <si>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</si>
  <si>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</si>
  <si>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</si>
  <si>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</si>
  <si>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</si>
  <si>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</si>
  <si>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</si>
  <si>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</si>
  <si>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</si>
  <si>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</si>
  <si>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</si>
  <si>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</si>
  <si>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</si>
  <si>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</si>
  <si>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</si>
  <si>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</si>
  <si>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</si>
  <si>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</si>
  <si>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</si>
  <si>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</si>
  <si>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</si>
  <si>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</si>
  <si>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</si>
  <si>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</si>
  <si>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</si>
  <si>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</si>
  <si>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</si>
  <si>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</si>
  <si>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</si>
  <si>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</si>
  <si>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</si>
  <si>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</si>
  <si>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</si>
  <si>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</si>
  <si>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</si>
  <si>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</si>
  <si>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</si>
  <si>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</si>
  <si>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</si>
  <si>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</si>
  <si>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</si>
  <si>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</si>
  <si>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</si>
  <si>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</si>
  <si>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</si>
  <si>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</si>
  <si>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</si>
  <si>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</si>
  <si>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</si>
  <si>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</si>
  <si>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</si>
  <si>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</si>
  <si>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</si>
  <si>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</si>
  <si>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</si>
  <si>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</si>
  <si>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</si>
  <si>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</si>
  <si>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</si>
  <si>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</si>
  <si>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</si>
  <si>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</si>
  <si>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</si>
  <si>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</si>
  <si>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</si>
  <si>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</si>
  <si>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</si>
  <si>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</si>
  <si>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</si>
  <si>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</si>
  <si>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</si>
  <si>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</si>
  <si>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</si>
  <si>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</si>
  <si>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</si>
  <si>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</si>
  <si>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</si>
  <si>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</si>
  <si>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</si>
  <si>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</si>
  <si>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</si>
  <si>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</si>
  <si>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</si>
  <si>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</si>
  <si>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</si>
  <si>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</si>
  <si>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</si>
  <si>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</si>
  <si>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</si>
  <si>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</si>
  <si>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</si>
  <si>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</si>
  <si>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</si>
  <si>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</si>
  <si>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</si>
  <si>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</si>
  <si>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</si>
  <si>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</si>
  <si>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</si>
  <si>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</si>
  <si>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</si>
  <si>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</si>
  <si>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</si>
  <si>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</si>
  <si>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</si>
  <si>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</si>
  <si>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</si>
  <si>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</si>
  <si>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</si>
  <si>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</si>
  <si>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</si>
  <si>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</si>
  <si>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</si>
  <si>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</si>
  <si>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</si>
  <si>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</si>
  <si>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</si>
  <si>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</si>
  <si>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</si>
  <si>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</si>
  <si>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</si>
  <si>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</si>
  <si>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</si>
  <si>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</si>
  <si>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</si>
  <si>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</si>
  <si>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</si>
  <si>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</si>
  <si>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</si>
  <si>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</si>
  <si>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</si>
  <si>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</si>
  <si>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</si>
  <si>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</si>
  <si>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</si>
  <si>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</si>
  <si>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</si>
  <si>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</si>
  <si>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</si>
  <si>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</si>
  <si>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</si>
  <si>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</si>
  <si>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</si>
  <si>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</si>
  <si>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</si>
  <si>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</si>
  <si>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</si>
  <si>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</si>
  <si>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</si>
  <si>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</si>
  <si>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</si>
  <si>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</si>
  <si>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</si>
  <si>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</si>
  <si>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</si>
  <si>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</si>
  <si>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</si>
  <si>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</si>
  <si>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</si>
  <si>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</si>
  <si>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</si>
  <si>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</si>
  <si>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</si>
  <si>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</si>
  <si>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</si>
  <si>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</si>
  <si>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</si>
  <si>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</si>
  <si>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</si>
  <si>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</si>
  <si>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</si>
  <si>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</si>
  <si>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</si>
  <si>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</si>
  <si>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</si>
  <si>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</si>
  <si>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</si>
  <si>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</si>
  <si>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</si>
  <si>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</si>
  <si>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</si>
  <si>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</si>
  <si>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</si>
  <si>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</si>
  <si>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</si>
  <si>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</si>
  <si>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</si>
  <si>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</si>
  <si>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</si>
  <si>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</si>
  <si>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</si>
  <si>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</si>
  <si>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</si>
  <si>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</si>
  <si>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</si>
  <si>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</si>
  <si>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</si>
  <si>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</si>
  <si>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</si>
  <si>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</si>
  <si>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</si>
  <si>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</si>
  <si>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</si>
  <si>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</si>
  <si>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</si>
  <si>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</si>
  <si>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</si>
  <si>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</si>
  <si>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</si>
  <si>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</si>
  <si>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</si>
  <si>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</si>
  <si>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</si>
  <si>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</si>
  <si>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</si>
  <si>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</si>
  <si>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</si>
  <si>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</si>
  <si>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</si>
  <si>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</si>
  <si>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</si>
  <si>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</si>
  <si>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</si>
  <si>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</si>
  <si>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</si>
  <si>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</si>
  <si>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</si>
  <si>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</si>
  <si>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</si>
  <si>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</si>
  <si>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</si>
  <si>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</si>
  <si>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</si>
  <si>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</si>
  <si>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</si>
  <si>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</si>
  <si>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</si>
  <si>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</si>
  <si>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</si>
  <si>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</si>
  <si>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</si>
  <si>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</si>
  <si>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</si>
  <si>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</si>
  <si>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</si>
  <si>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</si>
  <si>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</si>
  <si>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</si>
  <si>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</si>
  <si>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</si>
  <si>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</si>
  <si>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</si>
  <si>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</si>
  <si>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</si>
  <si>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</si>
  <si>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</si>
  <si>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</si>
  <si>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</si>
  <si>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</si>
  <si>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</si>
  <si>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</si>
  <si>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</si>
  <si>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</si>
  <si>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</si>
  <si>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</si>
  <si>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</si>
  <si>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</si>
  <si>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</si>
  <si>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</si>
  <si>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</si>
  <si>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</si>
  <si>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</si>
  <si>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</si>
  <si>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</si>
  <si>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</si>
  <si>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</si>
  <si>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</si>
  <si>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</si>
  <si>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</si>
  <si>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</si>
  <si>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</si>
  <si>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</si>
  <si>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</si>
  <si>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</si>
  <si>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</si>
  <si>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</si>
  <si>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</si>
  <si>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</si>
  <si>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</si>
  <si>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</si>
  <si>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</si>
  <si>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</si>
  <si>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</si>
  <si>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</si>
  <si>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</si>
  <si>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</si>
  <si>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</si>
  <si>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</si>
  <si>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</si>
  <si>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</si>
  <si>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</si>
  <si>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</si>
  <si>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</si>
  <si>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</si>
  <si>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</si>
  <si>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</si>
  <si>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</si>
  <si>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</si>
  <si>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</si>
  <si>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</si>
  <si>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</si>
  <si>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</si>
  <si>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</si>
  <si>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</si>
  <si>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</si>
  <si>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</si>
  <si>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</si>
  <si>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</si>
  <si>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</si>
  <si>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</si>
  <si>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</si>
  <si>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</si>
  <si>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</si>
  <si>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</si>
  <si>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</si>
  <si>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</si>
  <si>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</si>
  <si>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</si>
  <si>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</si>
  <si>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</si>
  <si>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</si>
  <si>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</si>
  <si>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</si>
  <si>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</si>
  <si>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</si>
  <si>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</si>
  <si>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</si>
  <si>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</si>
  <si>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</si>
  <si>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</si>
  <si>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</si>
  <si>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</si>
  <si>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</si>
  <si>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</si>
  <si>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</si>
  <si>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</si>
  <si>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</si>
  <si>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</si>
  <si>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</si>
  <si>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</si>
  <si>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</si>
  <si>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</si>
  <si>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</si>
  <si>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</si>
  <si>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</si>
  <si>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</si>
  <si>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</si>
  <si>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</si>
  <si>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</si>
  <si>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</si>
  <si>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</si>
  <si>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</si>
  <si>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</si>
  <si>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</si>
  <si>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</si>
  <si>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</si>
  <si>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</si>
  <si>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</si>
  <si>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</si>
  <si>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</si>
  <si>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</si>
  <si>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</si>
  <si>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</si>
  <si>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</si>
  <si>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</si>
  <si>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</si>
  <si>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</si>
  <si>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</si>
  <si>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</si>
  <si>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</si>
  <si>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</si>
  <si>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</si>
  <si>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</si>
  <si>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</si>
  <si>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</si>
  <si>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</si>
  <si>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</si>
  <si>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</si>
  <si>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</si>
  <si>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</si>
  <si>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</si>
  <si>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</si>
  <si>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</si>
  <si>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</si>
  <si>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</si>
  <si>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</si>
  <si>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</si>
  <si>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</si>
  <si>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</si>
  <si>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</si>
  <si>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</si>
  <si>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</si>
  <si>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</si>
  <si>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</si>
  <si>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</si>
  <si>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</si>
  <si>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</si>
  <si>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</si>
  <si>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</si>
  <si>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</si>
  <si>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</si>
  <si>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</si>
  <si>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</si>
  <si>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</si>
  <si>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</si>
  <si>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</si>
  <si>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</si>
  <si>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</si>
  <si>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</si>
  <si>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</si>
  <si>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</si>
  <si>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</si>
  <si>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</si>
  <si>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</si>
  <si>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</si>
  <si>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</si>
  <si>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</si>
  <si>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</si>
  <si>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</si>
  <si>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</si>
  <si>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</si>
  <si>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</si>
  <si>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</si>
  <si>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</si>
  <si>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</si>
  <si>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</si>
  <si>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</si>
  <si>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</si>
  <si>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</si>
  <si>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</si>
  <si>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</si>
  <si>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</si>
  <si>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</si>
  <si>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</si>
  <si>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</si>
  <si>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</si>
  <si>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</si>
  <si>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</si>
  <si>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</si>
  <si>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</si>
  <si>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</si>
  <si>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</si>
  <si>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</si>
  <si>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</si>
  <si>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</si>
  <si>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</si>
  <si>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</si>
  <si>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</si>
  <si>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</si>
  <si>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</si>
  <si>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</si>
  <si>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</si>
  <si>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</si>
  <si>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</si>
  <si>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</si>
  <si>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</si>
  <si>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</si>
  <si>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</si>
  <si>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</si>
  <si>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</si>
  <si>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</si>
  <si>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</si>
  <si>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</si>
  <si>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</si>
  <si>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</si>
  <si>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</si>
  <si>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</si>
  <si>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</si>
  <si>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</si>
  <si>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</si>
  <si>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</si>
  <si>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</si>
  <si>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</si>
  <si>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</si>
  <si>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</si>
  <si>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</si>
  <si>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</si>
  <si>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</si>
  <si>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</si>
  <si>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</si>
  <si>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</si>
  <si>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</si>
  <si>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</si>
  <si>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</si>
  <si>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</si>
  <si>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</si>
  <si>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</si>
  <si>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</si>
  <si>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</si>
  <si>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</si>
  <si>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</si>
  <si>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</si>
  <si>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</si>
  <si>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</si>
  <si>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</si>
  <si>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</si>
  <si>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</si>
  <si>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</si>
  <si>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</si>
  <si>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</si>
  <si>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</si>
  <si>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</si>
  <si>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</si>
  <si>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</si>
  <si>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</si>
  <si>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</si>
  <si>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</si>
  <si>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</si>
  <si>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</si>
  <si>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</si>
  <si>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</si>
  <si>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</si>
  <si>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</si>
  <si>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</si>
  <si>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</si>
  <si>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</si>
  <si>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</si>
  <si>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</si>
  <si>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</si>
  <si>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</si>
  <si>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</si>
  <si>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</si>
  <si>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</si>
  <si>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</si>
  <si>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</si>
  <si>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</si>
  <si>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</si>
  <si>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</si>
  <si>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</si>
  <si>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</si>
  <si>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</si>
  <si>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</si>
  <si>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</si>
  <si>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</si>
  <si>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</si>
  <si>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</si>
  <si>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</si>
  <si>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</si>
  <si>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</si>
  <si>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</si>
  <si>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</si>
  <si>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</si>
  <si>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</si>
  <si>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</si>
  <si>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</si>
  <si>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</si>
  <si>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</si>
  <si>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</si>
  <si>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</si>
  <si>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</si>
  <si>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</si>
  <si>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</si>
  <si>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</si>
  <si>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</si>
  <si>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</si>
  <si>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</si>
  <si>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</si>
  <si>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</si>
  <si>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</si>
  <si>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</si>
  <si>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</si>
  <si>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</si>
  <si>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</si>
  <si>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</si>
  <si>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</si>
  <si>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</si>
  <si>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</si>
  <si>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</si>
  <si>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</si>
  <si>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</si>
  <si>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</si>
  <si>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</si>
  <si>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</si>
  <si>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</si>
  <si>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</si>
  <si>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</si>
  <si>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</si>
  <si>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</si>
  <si>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</si>
  <si>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</si>
  <si>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</si>
  <si>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</si>
  <si>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</si>
  <si>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</si>
  <si>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</si>
  <si>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</si>
  <si>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</si>
  <si>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</si>
  <si>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</si>
  <si>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</si>
  <si>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</si>
  <si>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</si>
  <si>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</si>
  <si>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</si>
  <si>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</si>
  <si>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</si>
  <si>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</si>
  <si>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</si>
  <si>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</si>
  <si>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</si>
  <si>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</si>
  <si>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</si>
  <si>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</si>
  <si>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</si>
  <si>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</si>
  <si>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</si>
  <si>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</si>
  <si>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</si>
  <si>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</si>
  <si>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</si>
  <si>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</si>
  <si>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</si>
  <si>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</si>
  <si>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</si>
  <si>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</si>
  <si>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</si>
  <si>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</si>
  <si>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</si>
  <si>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</si>
  <si>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</si>
  <si>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</si>
  <si>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</si>
  <si>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</si>
  <si>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</si>
  <si>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</si>
  <si>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</si>
  <si>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</si>
  <si>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</si>
  <si>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</si>
  <si>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</si>
  <si>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</si>
  <si>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</si>
  <si>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</si>
  <si>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</si>
  <si>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</si>
  <si>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</si>
  <si>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</si>
  <si>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</si>
  <si>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</si>
  <si>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</si>
  <si>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</si>
  <si>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</si>
  <si>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</si>
  <si>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</si>
  <si>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</si>
  <si>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</si>
  <si>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</si>
  <si>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</si>
  <si>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</si>
  <si>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</si>
  <si>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</si>
  <si>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</si>
  <si>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</si>
  <si>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</si>
  <si>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</si>
  <si>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</si>
  <si>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</si>
  <si>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</si>
  <si>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</si>
  <si>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</si>
  <si>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</si>
  <si>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</si>
  <si>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</si>
  <si>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</si>
  <si>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</si>
  <si>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</si>
  <si>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</si>
  <si>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</si>
  <si>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</si>
  <si>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</si>
  <si>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</si>
  <si>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</si>
  <si>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</si>
  <si>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</si>
  <si>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</si>
  <si>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</si>
  <si>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</si>
  <si>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</si>
  <si>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</si>
  <si>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</si>
  <si>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</si>
  <si>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</si>
  <si>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</si>
  <si>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</si>
  <si>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</si>
  <si>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</si>
  <si>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</si>
  <si>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</si>
  <si>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</si>
  <si>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</si>
  <si>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</si>
  <si>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</si>
  <si>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</si>
  <si>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</si>
  <si>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</si>
  <si>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</si>
  <si>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</si>
  <si>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</si>
  <si>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</si>
  <si>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</si>
  <si>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</si>
  <si>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</si>
  <si>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</si>
  <si>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</si>
  <si>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</si>
  <si>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</si>
  <si>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</si>
  <si>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</si>
  <si>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</si>
  <si>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</si>
  <si>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</si>
  <si>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</si>
  <si>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</si>
  <si>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</si>
  <si>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</si>
  <si>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</si>
  <si>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</si>
  <si>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</si>
  <si>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</si>
  <si>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</si>
  <si>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</si>
  <si>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</si>
  <si>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</si>
  <si>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</si>
  <si>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</si>
  <si>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</si>
  <si>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</si>
  <si>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</si>
  <si>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</si>
  <si>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</si>
  <si>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</si>
  <si>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</si>
  <si>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</si>
  <si>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</si>
  <si>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</si>
  <si>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</si>
  <si>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</si>
  <si>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</si>
  <si>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</si>
  <si>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</si>
  <si>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</si>
  <si>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</si>
  <si>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</si>
  <si>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</si>
  <si>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</si>
  <si>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</si>
  <si>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</si>
  <si>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</si>
  <si>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</si>
  <si>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</si>
  <si>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</si>
  <si>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</si>
  <si>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</si>
  <si>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</si>
  <si>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</si>
  <si>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</si>
  <si>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</si>
  <si>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</si>
  <si>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</si>
  <si>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</si>
  <si>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</si>
  <si>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</si>
  <si>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</si>
  <si>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</si>
  <si>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</si>
  <si>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</si>
  <si>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</si>
  <si>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</si>
  <si>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</si>
  <si>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</si>
  <si>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</si>
  <si>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</si>
  <si>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</si>
  <si>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</si>
  <si>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</si>
  <si>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</si>
  <si>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</si>
  <si>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</si>
  <si>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</si>
  <si>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</si>
  <si>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</si>
  <si>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</si>
  <si>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</si>
  <si>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</si>
  <si>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</si>
  <si>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</si>
  <si>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</si>
  <si>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</si>
  <si>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</si>
  <si>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</si>
  <si>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</si>
  <si>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</si>
  <si>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</si>
  <si>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</si>
  <si>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</si>
  <si>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</si>
  <si>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</si>
  <si>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</si>
  <si>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</si>
  <si>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</si>
  <si>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</si>
  <si>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</si>
  <si>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</si>
  <si>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</si>
  <si>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</si>
  <si>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</si>
  <si>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</si>
  <si>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</si>
  <si>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</si>
  <si>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</si>
  <si>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</si>
  <si>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</si>
  <si>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</si>
  <si>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</si>
  <si>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</si>
  <si>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</si>
  <si>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</si>
  <si>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</si>
  <si>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</si>
  <si>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</si>
  <si>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</si>
  <si>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</si>
  <si>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</si>
  <si>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</si>
  <si>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</si>
  <si>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</si>
  <si>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</si>
  <si>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</si>
  <si>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</si>
  <si>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</si>
  <si>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</si>
  <si>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</si>
  <si>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</si>
  <si>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</si>
  <si>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</si>
  <si>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</si>
  <si>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</si>
  <si>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</si>
  <si>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</si>
  <si>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</si>
  <si>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</si>
  <si>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</si>
  <si>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</si>
  <si>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</si>
  <si>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</si>
  <si>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</si>
  <si>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</si>
  <si>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</si>
  <si>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</si>
  <si>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</si>
  <si>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</si>
  <si>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</si>
  <si>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</si>
  <si>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</si>
  <si>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</si>
  <si>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</si>
  <si>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</si>
  <si>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</si>
  <si>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</si>
  <si>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</si>
  <si>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</si>
  <si>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</si>
  <si>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</si>
  <si>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</si>
  <si>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</si>
  <si>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</si>
  <si>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</si>
  <si>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</si>
  <si>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</si>
  <si>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</si>
  <si>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</si>
  <si>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</si>
  <si>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</si>
  <si>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</si>
  <si>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</si>
  <si>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</si>
  <si>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</si>
  <si>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</si>
  <si>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</si>
  <si>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</si>
  <si>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</si>
  <si>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</si>
  <si>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</si>
  <si>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</si>
  <si>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</si>
  <si>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</si>
  <si>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</si>
  <si>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</si>
  <si>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</si>
  <si>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</si>
  <si>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</si>
  <si>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</si>
  <si>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</si>
  <si>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</si>
  <si>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</si>
  <si>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</si>
  <si>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</si>
  <si>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</si>
  <si>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</si>
  <si>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</si>
  <si>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</si>
  <si>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</si>
  <si>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</si>
  <si>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</si>
  <si>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</si>
  <si>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</si>
  <si>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</si>
  <si>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</si>
  <si>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</si>
  <si>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</si>
  <si>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</si>
  <si>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</si>
  <si>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</si>
  <si>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</si>
  <si>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</si>
  <si>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</si>
  <si>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</si>
  <si>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</si>
  <si>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</si>
  <si>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</si>
  <si>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</si>
  <si>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</si>
  <si>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</si>
  <si>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</si>
  <si>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</si>
  <si>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</si>
  <si>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</si>
  <si>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</si>
  <si>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</si>
  <si>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</si>
  <si>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</si>
  <si>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</si>
  <si>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</si>
  <si>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</si>
  <si>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</si>
  <si>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</si>
  <si>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</si>
  <si>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</si>
  <si>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</si>
  <si>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</si>
  <si>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</si>
  <si>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</si>
  <si>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</si>
  <si>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</si>
  <si>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</si>
  <si>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</si>
  <si>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</si>
  <si>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</si>
  <si>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</si>
  <si>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</si>
  <si>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</si>
  <si>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</si>
  <si>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</si>
  <si>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</si>
  <si>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</si>
  <si>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</si>
  <si>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</si>
  <si>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</si>
  <si>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</si>
  <si>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</si>
  <si>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</si>
  <si>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</si>
  <si>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</si>
  <si>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</si>
  <si>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</si>
  <si>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</si>
  <si>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</si>
  <si>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</si>
  <si>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</si>
  <si>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</si>
  <si>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</si>
  <si>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</si>
  <si>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</si>
  <si>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</si>
  <si>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</si>
  <si>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</si>
  <si>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</si>
  <si>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</si>
  <si>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</si>
  <si>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</si>
  <si>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</si>
  <si>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</si>
  <si>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</si>
  <si>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</si>
  <si>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</si>
  <si>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</si>
  <si>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</si>
  <si>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</si>
  <si>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</si>
  <si>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</si>
  <si>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</si>
  <si>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</si>
  <si>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</si>
  <si>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</si>
  <si>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</si>
  <si>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</si>
  <si>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</si>
  <si>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</si>
  <si>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</si>
  <si>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</si>
  <si>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</si>
  <si>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</si>
  <si>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</si>
  <si>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</si>
  <si>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</si>
  <si>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</si>
  <si>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</si>
  <si>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</si>
  <si>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</si>
  <si>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</si>
  <si>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</si>
  <si>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</si>
  <si>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</si>
  <si>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</si>
  <si>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</si>
  <si>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</si>
  <si>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</si>
  <si>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</si>
  <si>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</si>
  <si>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</si>
  <si>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</si>
  <si>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</si>
  <si>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</si>
  <si>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</si>
  <si>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</si>
  <si>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</si>
  <si>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</si>
  <si>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</si>
  <si>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</si>
  <si>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</si>
  <si>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</si>
  <si>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</si>
  <si>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</si>
  <si>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</si>
  <si>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</si>
  <si>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</si>
  <si>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</si>
  <si>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</si>
  <si>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</si>
  <si>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</si>
  <si>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</si>
  <si>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</si>
  <si>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</si>
  <si>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</si>
  <si>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</si>
  <si>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</si>
  <si>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</si>
  <si>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</si>
  <si>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</si>
  <si>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</si>
  <si>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</si>
  <si>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</si>
  <si>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</si>
  <si>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</si>
  <si>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</si>
  <si>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</si>
  <si>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</si>
  <si>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</si>
  <si>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</si>
  <si>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</si>
  <si>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</si>
  <si>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</si>
  <si>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</si>
  <si>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</si>
  <si>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</si>
  <si>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</si>
  <si>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</si>
  <si>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</si>
  <si>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</si>
  <si>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</si>
  <si>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</si>
  <si>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</si>
  <si>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</si>
  <si>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</si>
  <si>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</si>
  <si>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</si>
  <si>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</si>
  <si>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</si>
  <si>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</si>
  <si>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</si>
  <si>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</si>
  <si>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</si>
  <si>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</si>
  <si>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</si>
  <si>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</si>
  <si>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</si>
  <si>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</si>
  <si>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</si>
  <si>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</si>
  <si>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</si>
  <si>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</si>
  <si>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</si>
  <si>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</si>
  <si>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</si>
  <si>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</si>
  <si>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</si>
  <si>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</si>
  <si>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</si>
  <si>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</si>
  <si>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</si>
  <si>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</si>
  <si>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</si>
  <si>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</si>
  <si>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</si>
  <si>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</si>
  <si>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</si>
  <si>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</si>
  <si>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</si>
  <si>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</si>
  <si>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</si>
  <si>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</si>
  <si>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</si>
  <si>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</si>
  <si>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</si>
  <si>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</si>
  <si>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</si>
  <si>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</si>
  <si>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</si>
  <si>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</si>
  <si>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</si>
  <si>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</si>
  <si>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</si>
  <si>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</si>
  <si>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</si>
  <si>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</si>
  <si>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</si>
  <si>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</si>
  <si>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</si>
  <si>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</si>
  <si>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</si>
  <si>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</si>
  <si>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</si>
  <si>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</si>
  <si>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</si>
  <si>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</si>
  <si>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</si>
  <si>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</si>
  <si>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</si>
  <si>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</si>
  <si>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</si>
  <si>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</si>
  <si>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</si>
  <si>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</si>
  <si>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</si>
  <si>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</si>
  <si>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</si>
  <si>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</si>
  <si>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</si>
  <si>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</si>
  <si>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</si>
  <si>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</si>
  <si>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</si>
  <si>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</si>
  <si>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</si>
  <si>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</si>
  <si>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</si>
  <si>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</si>
  <si>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</si>
  <si>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</si>
  <si>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</si>
  <si>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</si>
  <si>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</si>
  <si>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</si>
  <si>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</si>
  <si>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</si>
  <si>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</si>
  <si>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</si>
  <si>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</si>
  <si>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</si>
  <si>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</si>
  <si>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</si>
  <si>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</si>
  <si>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</si>
  <si>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</si>
  <si>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</si>
  <si>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</si>
  <si>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</si>
  <si>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</si>
  <si>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</si>
  <si>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</si>
  <si>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</si>
  <si>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</si>
  <si>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</si>
  <si>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</si>
  <si>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</si>
  <si>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</si>
  <si>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</si>
  <si>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</si>
  <si>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</si>
  <si>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</si>
  <si>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</si>
  <si>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</si>
  <si>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</si>
  <si>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</si>
  <si>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</si>
  <si>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</si>
  <si>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</si>
  <si>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</si>
  <si>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</si>
  <si>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</si>
  <si>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</si>
  <si>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</si>
  <si>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</si>
  <si>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</si>
  <si>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</si>
  <si>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</si>
  <si>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</si>
  <si>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</si>
  <si>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</si>
  <si>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</si>
  <si>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</si>
  <si>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</si>
  <si>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</si>
  <si>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</si>
  <si>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</si>
  <si>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</si>
  <si>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</si>
  <si>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</si>
  <si>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</si>
  <si>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</si>
  <si>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</si>
  <si>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</si>
  <si>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</si>
  <si>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</si>
  <si>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</si>
  <si>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</si>
  <si>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</si>
  <si>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</si>
  <si>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</si>
  <si>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</si>
  <si>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</si>
  <si>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</si>
  <si>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</si>
  <si>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</si>
  <si>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</si>
  <si>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</si>
  <si>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</si>
  <si>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</si>
  <si>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</si>
  <si>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</si>
  <si>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</si>
  <si>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</si>
  <si>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</si>
  <si>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</si>
  <si>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</si>
  <si>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</si>
  <si>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</si>
  <si>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</si>
  <si>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</si>
  <si>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</si>
  <si>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</si>
  <si>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</si>
  <si>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</si>
  <si>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</si>
  <si>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</si>
  <si>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</si>
  <si>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</si>
  <si>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</si>
  <si>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</si>
  <si>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</si>
  <si>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</si>
  <si>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</si>
  <si>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</si>
  <si>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</si>
  <si>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</si>
  <si>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</si>
  <si>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</si>
  <si>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</si>
  <si>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</si>
  <si>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</si>
  <si>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</si>
  <si>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</si>
  <si>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</si>
  <si>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</si>
  <si>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</si>
  <si>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</si>
  <si>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</si>
  <si>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</si>
  <si>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</si>
  <si>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</si>
  <si>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</si>
  <si>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</si>
  <si>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</si>
  <si>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</si>
  <si>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</si>
  <si>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</si>
  <si>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</si>
  <si>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</si>
  <si>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</si>
  <si>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</si>
  <si>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</si>
  <si>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</si>
  <si>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</si>
  <si>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</si>
  <si>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</si>
  <si>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</si>
  <si>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</si>
  <si>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</si>
  <si>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</si>
  <si>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</si>
  <si>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</si>
  <si>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</si>
  <si>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</si>
  <si>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</si>
  <si>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</si>
  <si>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</si>
  <si>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</si>
  <si>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</si>
  <si>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</si>
  <si>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</si>
  <si>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</si>
  <si>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</si>
  <si>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</si>
  <si>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</si>
  <si>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</si>
  <si>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</si>
  <si>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</si>
  <si>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</si>
  <si>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</si>
  <si>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</si>
  <si>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</si>
  <si>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</si>
  <si>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</si>
  <si>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</si>
  <si>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</si>
  <si>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</si>
  <si>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</si>
  <si>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</si>
  <si>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</si>
  <si>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</si>
  <si>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</si>
  <si>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</si>
  <si>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</si>
  <si>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</si>
  <si>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</si>
  <si>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</si>
  <si>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</si>
  <si>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</si>
  <si>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</si>
  <si>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</si>
  <si>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</si>
  <si>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</si>
  <si>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</si>
  <si>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</si>
  <si>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</si>
  <si>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</si>
  <si>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</si>
  <si>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</si>
  <si>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</si>
  <si>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</si>
  <si>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</si>
  <si>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</si>
  <si>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</si>
  <si>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</si>
  <si>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</si>
  <si>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</si>
  <si>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</si>
  <si>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</si>
  <si>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</si>
  <si>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</si>
  <si>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</si>
  <si>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</si>
  <si>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</si>
  <si>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</si>
  <si>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</si>
  <si>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</si>
  <si>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</si>
  <si>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</si>
  <si>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</si>
  <si>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</si>
  <si>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</si>
  <si>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</si>
  <si>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</si>
  <si>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</si>
  <si>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</si>
  <si>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</si>
  <si>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</si>
  <si>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</si>
  <si>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</si>
  <si>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</si>
  <si>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</si>
  <si>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</si>
  <si>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</si>
  <si>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</si>
  <si>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</si>
  <si>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</si>
  <si>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</si>
  <si>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</si>
  <si>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</si>
  <si>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</si>
  <si>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</si>
  <si>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</si>
  <si>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</si>
  <si>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</si>
  <si>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</si>
  <si>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</si>
  <si>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</si>
  <si>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</si>
  <si>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</si>
  <si>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</si>
  <si>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</si>
  <si>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</si>
  <si>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</si>
  <si>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</si>
  <si>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</si>
  <si>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</si>
  <si>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</si>
  <si>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</si>
  <si>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</si>
  <si>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</si>
  <si>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</si>
  <si>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</si>
  <si>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</si>
  <si>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</si>
  <si>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</si>
  <si>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</si>
  <si>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</si>
  <si>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</si>
  <si>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</si>
  <si>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</si>
  <si>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</si>
  <si>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</si>
  <si>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</si>
  <si>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</si>
  <si>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</si>
  <si>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</si>
  <si>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</si>
  <si>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</si>
  <si>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</si>
  <si>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</si>
  <si>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</si>
  <si>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</si>
  <si>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</si>
  <si>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</si>
  <si>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</si>
  <si>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</si>
  <si>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</si>
  <si>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</si>
  <si>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</si>
  <si>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</si>
  <si>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</si>
  <si>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</si>
  <si>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</si>
  <si>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</si>
  <si>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</si>
  <si>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</si>
  <si>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</si>
  <si>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</si>
  <si>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</si>
  <si>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</si>
  <si>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</si>
  <si>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</si>
  <si>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</si>
  <si>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</si>
  <si>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</si>
  <si>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</si>
  <si>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</si>
  <si>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</si>
  <si>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</si>
  <si>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</si>
  <si>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</si>
  <si>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</si>
  <si>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</si>
  <si>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</si>
  <si>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</si>
  <si>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</si>
  <si>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</si>
  <si>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</si>
  <si>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</si>
  <si>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</si>
  <si>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</si>
  <si>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</si>
  <si>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</si>
  <si>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</si>
  <si>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</si>
  <si>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</si>
  <si>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</si>
  <si>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</si>
  <si>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</si>
  <si>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</si>
  <si>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</si>
  <si>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</si>
  <si>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</si>
  <si>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</si>
  <si>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</si>
  <si>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</si>
  <si>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</si>
  <si>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</si>
  <si>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</si>
  <si>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</si>
  <si>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</si>
  <si>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</si>
  <si>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</si>
  <si>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</si>
  <si>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</si>
  <si>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</si>
  <si>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</si>
  <si>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</si>
  <si>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</si>
  <si>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</si>
  <si>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</si>
  <si>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</si>
  <si>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</si>
  <si>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</si>
  <si>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</si>
  <si>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</si>
  <si>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</si>
  <si>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</si>
  <si>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</si>
  <si>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</si>
  <si>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</si>
  <si>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</si>
  <si>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</si>
  <si>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</si>
  <si>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</si>
  <si>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</si>
  <si>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</si>
  <si>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</si>
  <si>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</si>
  <si>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</si>
  <si>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</si>
  <si>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</si>
  <si>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</si>
  <si>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</si>
  <si>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</si>
  <si>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</si>
  <si>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</si>
  <si>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</si>
  <si>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</si>
  <si>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</si>
  <si>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</si>
  <si>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</si>
  <si>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</si>
  <si>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</si>
  <si>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</si>
  <si>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</si>
  <si>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</si>
  <si>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</si>
  <si>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</si>
  <si>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</si>
  <si>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</si>
  <si>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</si>
  <si>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</si>
  <si>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</si>
  <si>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</si>
  <si>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</si>
  <si>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</si>
  <si>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</si>
  <si>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</si>
  <si>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</si>
  <si>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</si>
  <si>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</si>
  <si>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</si>
  <si>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</si>
  <si>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</si>
  <si>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</si>
  <si>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</si>
  <si>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</si>
  <si>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</si>
  <si>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</si>
  <si>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</si>
  <si>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</si>
  <si>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</si>
  <si>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</si>
  <si>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</si>
  <si>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</si>
  <si>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</si>
  <si>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</si>
  <si>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</si>
  <si>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</si>
  <si>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</si>
  <si>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</si>
  <si>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</si>
  <si>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</si>
  <si>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</si>
  <si>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</si>
  <si>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</si>
  <si>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</si>
  <si>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</si>
  <si>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</si>
  <si>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</si>
  <si>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</si>
  <si>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</si>
  <si>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</si>
  <si>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</si>
  <si>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</si>
  <si>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</si>
  <si>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</si>
  <si>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</si>
  <si>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</si>
  <si>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</si>
  <si>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</si>
  <si>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</si>
  <si>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</si>
  <si>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</si>
  <si>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</si>
  <si>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</si>
  <si>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</si>
  <si>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</si>
  <si>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</si>
  <si>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</si>
  <si>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</si>
  <si>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</si>
  <si>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</si>
  <si>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</si>
  <si>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</si>
  <si>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</si>
  <si>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</si>
  <si>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</si>
  <si>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</si>
  <si>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</si>
  <si>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</si>
  <si>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</si>
  <si>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</si>
  <si>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</si>
  <si>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</si>
  <si>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</si>
  <si>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</si>
  <si>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</si>
  <si>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</si>
  <si>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</si>
  <si>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</si>
  <si>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</si>
  <si>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</si>
  <si>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</si>
  <si>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</si>
  <si>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</si>
  <si>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</si>
  <si>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</si>
  <si>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</si>
  <si>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</si>
  <si>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</si>
  <si>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</si>
  <si>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</si>
  <si>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</si>
  <si>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</si>
  <si>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</si>
  <si>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</si>
  <si>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</si>
  <si>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</si>
  <si>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</si>
  <si>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</si>
  <si>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</si>
  <si>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</si>
  <si>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</si>
  <si>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</si>
  <si>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</si>
  <si>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</si>
  <si>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</si>
  <si>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</si>
  <si>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</si>
  <si>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</si>
  <si>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</si>
  <si>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</si>
  <si>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</si>
  <si>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</si>
  <si>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</si>
  <si>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</si>
  <si>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</si>
  <si>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</si>
  <si>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</si>
  <si>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</si>
  <si>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</si>
  <si>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</si>
  <si>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</si>
  <si>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</si>
  <si>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</si>
  <si>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</si>
  <si>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</si>
  <si>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</si>
  <si>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</si>
  <si>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</si>
  <si>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</si>
  <si>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</si>
  <si>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</si>
  <si>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</si>
  <si>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</si>
  <si>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</si>
  <si>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</si>
  <si>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</si>
  <si>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</si>
  <si>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</si>
  <si>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</si>
  <si>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</si>
  <si>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</si>
  <si>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</si>
  <si>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</si>
  <si>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</si>
  <si>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</si>
  <si>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</si>
  <si>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</si>
  <si>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</si>
  <si>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</si>
  <si>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</si>
  <si>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</si>
  <si>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</si>
  <si>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</si>
  <si>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</si>
  <si>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</si>
  <si>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</si>
  <si>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</si>
  <si>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</si>
  <si>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</si>
  <si>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</si>
  <si>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</si>
  <si>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</si>
  <si>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</si>
  <si>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</si>
  <si>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</si>
  <si>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</si>
  <si>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</si>
  <si>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</si>
  <si>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</si>
  <si>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</si>
  <si>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</si>
  <si>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</si>
  <si>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</si>
  <si>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</si>
  <si>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</si>
  <si>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</si>
  <si>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</si>
  <si>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</si>
  <si>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</si>
  <si>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</si>
  <si>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</si>
  <si>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</si>
  <si>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</si>
  <si>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</si>
  <si>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</si>
  <si>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</si>
  <si>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</si>
  <si>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</si>
  <si>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</si>
  <si>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</si>
  <si>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</si>
  <si>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</si>
  <si>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</si>
  <si>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</si>
  <si>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</si>
  <si>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</si>
  <si>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</si>
  <si>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</si>
  <si>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</si>
  <si>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</si>
  <si>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</si>
  <si>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</si>
  <si>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</si>
  <si>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</si>
  <si>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</si>
  <si>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</si>
  <si>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</si>
  <si>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</si>
  <si>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</si>
  <si>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</si>
  <si>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</si>
  <si>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</si>
  <si>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</si>
  <si>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</si>
  <si>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</si>
  <si>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</si>
  <si>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</si>
  <si>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</si>
  <si>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</si>
  <si>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</si>
  <si>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</si>
  <si>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</si>
  <si>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</si>
  <si>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</si>
  <si>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</si>
  <si>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</si>
  <si>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</si>
  <si>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</si>
  <si>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</si>
  <si>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</si>
  <si>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</si>
  <si>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</si>
  <si>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</si>
  <si>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</si>
  <si>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</si>
  <si>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</si>
  <si>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</si>
  <si>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</si>
  <si>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</si>
  <si>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</si>
  <si>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</si>
  <si>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</si>
  <si>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</si>
  <si>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</si>
  <si>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</si>
  <si>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</si>
  <si>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</si>
  <si>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</si>
  <si>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</si>
  <si>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</si>
  <si>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</si>
  <si>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</si>
  <si>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</si>
  <si>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</si>
  <si>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</si>
  <si>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</si>
  <si>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</si>
  <si>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</si>
  <si>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</si>
  <si>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</si>
  <si>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</si>
  <si>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</si>
  <si>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</si>
  <si>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</si>
  <si>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</si>
  <si>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</si>
  <si>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</si>
  <si>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</si>
  <si>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</si>
  <si>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</si>
  <si>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</si>
  <si>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</si>
  <si>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</si>
  <si>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</si>
  <si>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</si>
  <si>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</si>
  <si>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</si>
  <si>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</si>
  <si>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</si>
  <si>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</si>
  <si>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</si>
  <si>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</si>
  <si>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</si>
  <si>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</si>
  <si>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</si>
  <si>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</si>
  <si>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</si>
  <si>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</si>
  <si>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</si>
  <si>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</si>
  <si>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</si>
  <si>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</si>
  <si>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</si>
  <si>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</si>
  <si>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</si>
  <si>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</si>
  <si>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</si>
  <si>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</si>
  <si>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</si>
  <si>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</si>
  <si>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</si>
  <si>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</si>
  <si>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</si>
  <si>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</si>
  <si>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</si>
  <si>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</si>
  <si>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</si>
  <si>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</si>
  <si>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</si>
  <si>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</si>
  <si>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</si>
  <si>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</si>
  <si>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</si>
  <si>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</si>
  <si>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</si>
  <si>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</si>
  <si>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</si>
  <si>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</si>
  <si>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</si>
  <si>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</si>
  <si>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</si>
  <si>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</si>
  <si>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</si>
  <si>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</si>
  <si>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</si>
  <si>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</si>
  <si>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</si>
  <si>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</si>
  <si>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</si>
  <si>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</si>
  <si>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</si>
  <si>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</si>
  <si>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</si>
  <si>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</si>
  <si>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</si>
  <si>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</si>
  <si>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</si>
  <si>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</si>
  <si>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</si>
  <si>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</si>
  <si>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</si>
  <si>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</si>
  <si>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</si>
  <si>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</si>
  <si>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</si>
  <si>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</si>
  <si>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</si>
  <si>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</si>
  <si>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</si>
  <si>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</si>
  <si>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</si>
  <si>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</si>
  <si>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</si>
  <si>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</si>
  <si>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</si>
  <si>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</si>
  <si>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</si>
  <si>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</si>
  <si>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</si>
  <si>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</si>
  <si>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</si>
  <si>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</si>
  <si>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</si>
  <si>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</si>
  <si>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</si>
  <si>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</si>
  <si>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</si>
  <si>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</si>
  <si>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</si>
  <si>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</si>
  <si>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</si>
  <si>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</si>
  <si>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</si>
  <si>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</si>
  <si>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</si>
  <si>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</si>
  <si>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</si>
  <si>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</si>
  <si>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</si>
  <si>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</si>
  <si>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</si>
  <si>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</si>
  <si>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</si>
  <si>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</si>
  <si>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</si>
  <si>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</si>
  <si>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</si>
  <si>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</si>
  <si>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</si>
  <si>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</si>
  <si>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</si>
  <si>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</si>
  <si>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</si>
  <si>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</si>
  <si>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</si>
  <si>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</si>
  <si>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</si>
  <si>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</si>
  <si>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</si>
  <si>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</si>
  <si>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</si>
  <si>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</si>
  <si>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</si>
  <si>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</si>
  <si>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</si>
  <si>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</si>
  <si>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</si>
  <si>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</si>
  <si>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</si>
  <si>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</si>
  <si>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</si>
  <si>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</si>
  <si>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</si>
  <si>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</si>
  <si>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</si>
  <si>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</si>
  <si>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</si>
  <si>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</si>
  <si>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</si>
  <si>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</si>
  <si>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</si>
  <si>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</si>
  <si>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</si>
  <si>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</si>
  <si>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</si>
  <si>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</si>
  <si>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</si>
  <si>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</si>
  <si>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</si>
  <si>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</si>
  <si>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</si>
  <si>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</si>
  <si>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</si>
  <si>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</si>
  <si>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</si>
  <si>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</si>
  <si>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</si>
  <si>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</si>
  <si>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</si>
  <si>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</si>
  <si>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</si>
  <si>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</si>
  <si>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</si>
  <si>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</si>
  <si>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</si>
  <si>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</si>
  <si>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</si>
  <si>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</si>
  <si>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</si>
  <si>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</si>
  <si>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</si>
  <si>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</si>
  <si>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</si>
  <si>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</si>
  <si>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</si>
  <si>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</si>
  <si>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</si>
  <si>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</si>
  <si>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</si>
  <si>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</si>
  <si>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</si>
  <si>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</si>
  <si>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</si>
  <si>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</si>
  <si>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</si>
  <si>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</si>
  <si>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</si>
  <si>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</si>
  <si>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</si>
  <si>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</si>
  <si>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</si>
  <si>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</si>
  <si>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</si>
  <si>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</si>
  <si>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</si>
  <si>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</si>
  <si>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</si>
  <si>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</si>
  <si>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</si>
  <si>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</si>
  <si>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</si>
  <si>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</si>
  <si>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</si>
  <si>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</si>
  <si>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</si>
  <si>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</si>
  <si>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</si>
  <si>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</si>
  <si>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</si>
  <si>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</si>
  <si>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</si>
  <si>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</si>
  <si>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</si>
  <si>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</si>
  <si>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</si>
  <si>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</si>
  <si>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</si>
  <si>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</si>
  <si>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</si>
  <si>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</si>
  <si>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</si>
  <si>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</si>
  <si>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</si>
  <si>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</si>
  <si>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</si>
  <si>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</si>
  <si>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</si>
  <si>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</si>
  <si>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</si>
  <si>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</si>
  <si>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</si>
  <si>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</si>
  <si>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</si>
  <si>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</si>
  <si>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</si>
  <si>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</si>
  <si>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</si>
  <si>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</si>
  <si>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</si>
  <si>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</si>
  <si>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</si>
  <si>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</si>
  <si>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</si>
  <si>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</si>
  <si>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</si>
  <si>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</si>
  <si>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</si>
  <si>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</si>
  <si>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</si>
  <si>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</si>
  <si>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</si>
  <si>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</si>
  <si>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</si>
  <si>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</si>
  <si>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</si>
  <si>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</si>
  <si>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</si>
  <si>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</si>
  <si>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</si>
  <si>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</si>
  <si>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</si>
  <si>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</si>
  <si>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</si>
  <si>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</si>
  <si>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</si>
  <si>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</si>
  <si>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</si>
  <si>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</si>
  <si>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</si>
  <si>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</si>
  <si>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</si>
  <si>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</si>
  <si>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</si>
  <si>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</si>
  <si>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</si>
  <si>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</si>
  <si>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</si>
  <si>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</si>
  <si>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</si>
  <si>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</si>
  <si>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</si>
  <si>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</si>
  <si>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</si>
  <si>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</si>
  <si>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</si>
  <si>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</si>
  <si>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</si>
  <si>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</si>
  <si>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</si>
  <si>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</si>
  <si>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</si>
  <si>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</si>
  <si>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</si>
  <si>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</si>
  <si>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</si>
  <si>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</si>
  <si>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</si>
  <si>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</si>
  <si>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</si>
  <si>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</si>
  <si>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</si>
  <si>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</si>
  <si>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</si>
  <si>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</si>
  <si>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</si>
  <si>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</si>
  <si>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</si>
  <si>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</si>
  <si>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</si>
  <si>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</si>
  <si>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</si>
  <si>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</si>
  <si>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</si>
  <si>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</si>
  <si>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</si>
  <si>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</si>
  <si>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</si>
  <si>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</si>
  <si>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</si>
  <si>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</si>
  <si>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</si>
  <si>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</si>
  <si>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</si>
  <si>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</si>
  <si>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</si>
  <si>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</si>
  <si>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</si>
  <si>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</si>
  <si>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</si>
  <si>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</si>
  <si>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</si>
  <si>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</si>
  <si>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</si>
  <si>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</si>
  <si>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</si>
  <si>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</si>
  <si>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</si>
  <si>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</si>
  <si>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</si>
  <si>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</si>
  <si>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</si>
  <si>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</si>
  <si>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</si>
  <si>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</si>
  <si>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</si>
  <si>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</si>
  <si>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</si>
  <si>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</si>
  <si>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</si>
  <si>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</si>
  <si>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</si>
  <si>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</si>
  <si>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</si>
  <si>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</si>
  <si>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</si>
  <si>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</si>
  <si>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</si>
  <si>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</si>
  <si>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</si>
  <si>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</si>
  <si>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</si>
  <si>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</si>
  <si>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</si>
  <si>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</si>
  <si>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</si>
  <si>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</si>
  <si>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</si>
  <si>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</si>
  <si>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</si>
  <si>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</si>
  <si>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</si>
  <si>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</si>
  <si>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</si>
  <si>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</si>
  <si>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</si>
  <si>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</si>
  <si>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</si>
  <si>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</si>
  <si>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</si>
  <si>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</si>
  <si>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</si>
  <si>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</si>
  <si>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</si>
  <si>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</si>
  <si>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</si>
  <si>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</si>
  <si>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</si>
  <si>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</si>
  <si>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</si>
  <si>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</si>
  <si>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</si>
  <si>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</si>
  <si>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</si>
  <si>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</si>
  <si>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</si>
  <si>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</si>
  <si>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</si>
  <si>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</si>
  <si>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</si>
  <si>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</si>
  <si>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</si>
  <si>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</si>
  <si>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</si>
  <si>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</si>
  <si>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</si>
  <si>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</si>
  <si>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</si>
  <si>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</si>
  <si>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</si>
  <si>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</si>
  <si>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</si>
  <si>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</si>
  <si>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</si>
  <si>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</si>
  <si>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</si>
  <si>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</si>
  <si>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</si>
  <si>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</si>
  <si>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</si>
  <si>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</si>
  <si>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</si>
  <si>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</si>
  <si>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</si>
  <si>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</si>
  <si>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</si>
  <si>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</si>
  <si>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</si>
  <si>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</si>
  <si>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</si>
  <si>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</si>
  <si>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</si>
  <si>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</si>
  <si>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</si>
  <si>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</si>
  <si>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</si>
  <si>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</si>
  <si>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</si>
  <si>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</si>
  <si>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</si>
  <si>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</si>
  <si>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</si>
  <si>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</si>
  <si>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</si>
  <si>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</si>
  <si>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</si>
  <si>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</si>
  <si>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</si>
  <si>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</si>
  <si>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</si>
  <si>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</si>
  <si>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</si>
  <si>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</si>
  <si>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</si>
  <si>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</si>
  <si>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</si>
  <si>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</si>
  <si>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</si>
  <si>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</si>
  <si>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</si>
  <si>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</si>
  <si>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</si>
  <si>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</si>
  <si>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</si>
  <si>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</si>
  <si>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</si>
  <si>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</si>
  <si>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</si>
  <si>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</si>
  <si>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</si>
  <si>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</si>
  <si>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</si>
  <si>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</si>
  <si>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</si>
  <si>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</si>
  <si>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</si>
  <si>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</si>
  <si>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</si>
  <si>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</si>
  <si>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</si>
  <si>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</si>
  <si>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</si>
  <si>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</si>
  <si>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</si>
  <si>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</si>
  <si>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</si>
  <si>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</si>
  <si>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</si>
  <si>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</si>
  <si>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</si>
  <si>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</si>
  <si>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</si>
  <si>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</si>
  <si>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</si>
  <si>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</si>
  <si>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</si>
  <si>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</si>
  <si>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</si>
  <si>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</si>
  <si>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</si>
  <si>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</si>
  <si>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</si>
  <si>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</si>
  <si>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</si>
  <si>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</si>
  <si>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</si>
  <si>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</si>
  <si>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</si>
  <si>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</si>
  <si>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</si>
  <si>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</si>
  <si>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</si>
  <si>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</si>
  <si>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</si>
  <si>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</si>
  <si>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</si>
  <si>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</si>
  <si>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</si>
  <si>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</si>
  <si>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</si>
  <si>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</si>
  <si>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</si>
  <si>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</si>
  <si>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</si>
  <si>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</si>
  <si>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</si>
  <si>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</si>
  <si>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</si>
  <si>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</si>
  <si>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</si>
  <si>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</si>
  <si>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</si>
  <si>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</si>
  <si>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</si>
  <si>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</si>
  <si>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</si>
  <si>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</si>
  <si>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</si>
  <si>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</si>
  <si>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</si>
  <si>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</si>
  <si>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</si>
  <si>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</si>
  <si>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</si>
  <si>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</si>
  <si>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</si>
  <si>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</si>
  <si>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</si>
  <si>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</si>
  <si>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</si>
  <si>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</si>
  <si>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</si>
  <si>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</si>
  <si>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</si>
  <si>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</si>
  <si>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</si>
  <si>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</si>
  <si>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</si>
  <si>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</si>
  <si>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</si>
  <si>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</si>
  <si>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</si>
  <si>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</si>
  <si>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</si>
  <si>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</si>
  <si>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</si>
  <si>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</si>
  <si>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</si>
  <si>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</si>
  <si>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</si>
  <si>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</si>
  <si>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</si>
  <si>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</si>
  <si>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</si>
  <si>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</si>
  <si>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</si>
  <si>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</si>
  <si>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</si>
  <si>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</si>
  <si>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</si>
  <si>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</si>
  <si>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</si>
  <si>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</si>
  <si>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</si>
  <si>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</si>
  <si>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</si>
  <si>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</si>
  <si>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</si>
  <si>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</si>
  <si>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</si>
  <si>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</si>
  <si>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</si>
  <si>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</si>
  <si>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</si>
  <si>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</si>
  <si>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</si>
  <si>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</si>
  <si>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</si>
  <si>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</si>
  <si>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</si>
  <si>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</si>
  <si>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</si>
  <si>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</si>
  <si>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</si>
  <si>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</si>
  <si>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</si>
  <si>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</si>
  <si>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</si>
  <si>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</si>
  <si>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</si>
  <si>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</si>
  <si>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</si>
  <si>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</si>
  <si>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</si>
  <si>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</si>
  <si>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</si>
  <si>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</si>
  <si>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</si>
  <si>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</si>
  <si>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</si>
  <si>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</si>
  <si>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</si>
  <si>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</si>
  <si>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</si>
  <si>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</si>
  <si>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</si>
  <si>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</si>
  <si>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</si>
  <si>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</si>
  <si>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</si>
  <si>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</si>
  <si>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</si>
  <si>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</si>
  <si>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</si>
  <si>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</si>
  <si>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</si>
  <si>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</si>
  <si>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</si>
  <si>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</si>
  <si>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</si>
  <si>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</si>
  <si>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</si>
  <si>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</si>
  <si>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</si>
  <si>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</si>
  <si>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</si>
  <si>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</si>
  <si>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</si>
  <si>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</si>
  <si>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</si>
  <si>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</si>
  <si>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</si>
  <si>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</si>
  <si>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</si>
  <si>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</si>
  <si>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</si>
  <si>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</si>
  <si>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</si>
  <si>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</si>
  <si>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</si>
  <si>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</si>
  <si>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</si>
  <si>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</si>
  <si>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</si>
  <si>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</si>
  <si>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</si>
  <si>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</si>
  <si>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</si>
  <si>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</si>
  <si>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</si>
  <si>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</si>
  <si>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</si>
  <si>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</si>
  <si>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</si>
  <si>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</si>
  <si>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</si>
  <si>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</si>
  <si>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</si>
  <si>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</si>
  <si>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</si>
  <si>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</si>
  <si>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</si>
  <si>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</si>
  <si>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</si>
  <si>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</si>
  <si>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</si>
  <si>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</si>
  <si>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</si>
  <si>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</si>
  <si>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</si>
  <si>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</si>
  <si>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</si>
  <si>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</si>
  <si>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</si>
  <si>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</si>
  <si>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</si>
  <si>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</si>
  <si>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</si>
  <si>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</si>
  <si>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</si>
  <si>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</si>
  <si>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</si>
  <si>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</si>
  <si>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</si>
  <si>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</si>
  <si>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</si>
  <si>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</si>
  <si>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</si>
  <si>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</si>
  <si>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</si>
  <si>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</si>
  <si>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</si>
  <si>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</si>
  <si>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</si>
  <si>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</si>
  <si>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</si>
  <si>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</si>
  <si>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</si>
  <si>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</si>
  <si>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</si>
  <si>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</si>
  <si>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</si>
  <si>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</si>
  <si>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</si>
  <si>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</si>
  <si>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</si>
  <si>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</si>
  <si>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</si>
  <si>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</si>
  <si>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</si>
  <si>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</si>
  <si>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</si>
  <si>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</si>
  <si>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</si>
  <si>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</si>
  <si>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</si>
  <si>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</si>
  <si>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</si>
  <si>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</si>
  <si>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</si>
  <si>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</si>
  <si>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</si>
  <si>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</si>
  <si>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</si>
  <si>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</si>
  <si>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</si>
  <si>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</si>
  <si>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</si>
  <si>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</si>
  <si>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</si>
  <si>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</si>
  <si>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</si>
  <si>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</si>
  <si>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</si>
  <si>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</si>
  <si>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</si>
  <si>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</si>
  <si>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</si>
  <si>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</si>
  <si>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</si>
  <si>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</si>
  <si>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</si>
  <si>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</si>
  <si>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</si>
  <si>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</si>
  <si>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</si>
  <si>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</si>
  <si>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</si>
  <si>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</si>
  <si>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</si>
  <si>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</si>
  <si>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</si>
  <si>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</si>
  <si>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</si>
  <si>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</si>
  <si>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</si>
  <si>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</si>
  <si>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</si>
  <si>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</si>
  <si>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</si>
  <si>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</si>
  <si>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</si>
  <si>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</si>
  <si>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</si>
  <si>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</si>
  <si>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</si>
  <si>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</si>
  <si>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</si>
  <si>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</si>
  <si>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</si>
  <si>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</si>
  <si>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</si>
  <si>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</si>
  <si>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</si>
  <si>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</si>
  <si>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</si>
  <si>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</si>
  <si>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</si>
  <si>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</si>
  <si>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</si>
  <si>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</si>
  <si>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</si>
  <si>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</si>
  <si>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</si>
  <si>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</si>
  <si>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</si>
  <si>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</si>
  <si>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</si>
  <si>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</si>
  <si>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</si>
  <si>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</si>
  <si>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</si>
  <si>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</si>
  <si>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</si>
  <si>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</si>
  <si>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</si>
  <si>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</si>
  <si>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</si>
  <si>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</si>
  <si>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</si>
  <si>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</si>
  <si>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</si>
  <si>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</si>
  <si>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</si>
  <si>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</si>
  <si>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</si>
  <si>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</si>
  <si>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</si>
  <si>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</si>
  <si>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</si>
  <si>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</si>
  <si>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</si>
  <si>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</si>
  <si>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</si>
  <si>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</si>
  <si>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</si>
  <si>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</si>
  <si>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</si>
  <si>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</si>
  <si>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</si>
  <si>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</si>
  <si>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</si>
  <si>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</si>
  <si>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</si>
  <si>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</si>
  <si>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</si>
  <si>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</si>
  <si>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</si>
  <si>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</si>
  <si>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</si>
  <si>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</si>
  <si>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</si>
  <si>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</si>
  <si>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</si>
  <si>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</si>
  <si>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</si>
  <si>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</si>
  <si>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</si>
  <si>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</si>
  <si>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</si>
  <si>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</si>
  <si>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</si>
  <si>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</si>
  <si>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</si>
  <si>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</si>
  <si>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</si>
  <si>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</si>
  <si>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</si>
  <si>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</si>
  <si>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</si>
  <si>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</si>
  <si>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</si>
  <si>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</si>
  <si>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</si>
  <si>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</si>
  <si>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</si>
  <si>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</si>
  <si>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</si>
  <si>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</si>
  <si>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</si>
  <si>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</si>
  <si>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</si>
  <si>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</si>
  <si>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</si>
  <si>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</si>
  <si>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</si>
  <si>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</si>
  <si>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</si>
  <si>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</si>
  <si>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</si>
  <si>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</si>
  <si>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</si>
  <si>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</si>
  <si>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</si>
  <si>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</si>
  <si>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</si>
  <si>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</si>
  <si>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</si>
  <si>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</si>
  <si>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</si>
  <si>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</si>
  <si>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</si>
  <si>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</si>
  <si>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</si>
  <si>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</si>
  <si>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</si>
  <si>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</si>
  <si>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</si>
  <si>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</si>
  <si>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</si>
  <si>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</si>
  <si>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</si>
  <si>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</si>
  <si>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</si>
  <si>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</si>
  <si>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</si>
  <si>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</si>
  <si>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</si>
  <si>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</si>
  <si>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</si>
  <si>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</si>
  <si>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</si>
  <si>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</si>
  <si>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</si>
  <si>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</si>
  <si>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</si>
  <si>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</si>
  <si>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</si>
  <si>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</si>
  <si>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</si>
  <si>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</si>
  <si>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</si>
  <si>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</si>
  <si>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</si>
  <si>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</si>
  <si>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</si>
  <si>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</si>
  <si>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</si>
  <si>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</si>
  <si>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</si>
  <si>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</si>
  <si>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</si>
  <si>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</si>
  <si>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</si>
  <si>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</si>
  <si>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</si>
  <si>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</si>
  <si>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</si>
  <si>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</si>
  <si>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</si>
  <si>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</si>
  <si>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</si>
  <si>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</si>
  <si>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</si>
  <si>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</si>
  <si>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</si>
  <si>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</si>
  <si>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</si>
  <si>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</si>
  <si>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</si>
  <si>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</si>
  <si>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</si>
  <si>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</si>
  <si>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</si>
  <si>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</si>
  <si>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</si>
  <si>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</si>
  <si>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</si>
  <si>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</si>
  <si>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</si>
  <si>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</si>
  <si>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</si>
  <si>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</si>
  <si>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</si>
  <si>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</si>
  <si>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</si>
  <si>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</si>
  <si>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</si>
  <si>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</si>
  <si>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</si>
  <si>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</si>
  <si>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</si>
  <si>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</si>
  <si>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</si>
  <si>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</si>
  <si>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</si>
  <si>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</si>
  <si>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</si>
  <si>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</si>
  <si>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</si>
  <si>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</si>
  <si>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</si>
  <si>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</si>
  <si>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</si>
  <si>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</si>
  <si>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</si>
  <si>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</si>
  <si>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</si>
  <si>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</si>
  <si>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</si>
  <si>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</si>
  <si>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</si>
  <si>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</si>
  <si>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</si>
  <si>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</si>
  <si>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</si>
  <si>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</si>
  <si>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</si>
  <si>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</si>
  <si>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</si>
  <si>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</si>
  <si>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</si>
  <si>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</si>
  <si>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</si>
  <si>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</si>
  <si>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</si>
  <si>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</si>
  <si>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</si>
  <si>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</si>
  <si>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</si>
  <si>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</si>
  <si>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</si>
  <si>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</si>
  <si>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</si>
  <si>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</si>
  <si>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</si>
  <si>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</si>
  <si>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</si>
  <si>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</si>
  <si>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</si>
  <si>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</si>
  <si>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</si>
  <si>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</si>
  <si>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</si>
  <si>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</si>
  <si>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</si>
  <si>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</si>
  <si>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</si>
  <si>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</si>
  <si>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</si>
  <si>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</si>
  <si>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</si>
  <si>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</si>
  <si>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</si>
  <si>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</si>
  <si>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</si>
  <si>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</si>
  <si>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</si>
  <si>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</si>
  <si>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</si>
  <si>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</si>
  <si>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</si>
  <si>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</si>
  <si>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</si>
  <si>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</si>
  <si>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</si>
  <si>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</si>
  <si>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</si>
  <si>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</si>
  <si>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</si>
  <si>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</si>
  <si>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</si>
  <si>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</si>
  <si>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</si>
  <si>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</si>
  <si>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</si>
  <si>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</si>
  <si>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</si>
  <si>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</si>
  <si>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</si>
  <si>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</si>
  <si>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</si>
  <si>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</si>
  <si>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</si>
  <si>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</si>
  <si>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</si>
  <si>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</si>
  <si>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</si>
  <si>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</si>
  <si>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</si>
  <si>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</si>
  <si>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</si>
  <si>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</si>
  <si>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</si>
  <si>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</si>
  <si>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</si>
  <si>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</si>
  <si>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</si>
  <si>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</si>
  <si>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</si>
  <si>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</si>
  <si>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</si>
  <si>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</si>
  <si>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</si>
  <si>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</si>
  <si>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</si>
  <si>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</si>
  <si>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</si>
  <si>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</si>
  <si>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</si>
  <si>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</si>
  <si>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</si>
  <si>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</si>
  <si>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</si>
  <si>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</si>
  <si>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</si>
  <si>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</si>
  <si>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</si>
  <si>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</si>
  <si>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</si>
  <si>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</si>
  <si>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</si>
  <si>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</si>
  <si>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</si>
  <si>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</si>
  <si>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</si>
  <si>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</si>
  <si>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</si>
  <si>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</si>
  <si>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</si>
  <si>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</si>
  <si>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</si>
  <si>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</si>
  <si>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</si>
  <si>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</si>
  <si>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</si>
  <si>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</si>
  <si>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</si>
  <si>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</si>
  <si>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</si>
  <si>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</si>
  <si>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</si>
  <si>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</si>
  <si>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</si>
  <si>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</si>
  <si>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</si>
  <si>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</si>
  <si>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</si>
  <si>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</si>
  <si>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</si>
  <si>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</si>
  <si>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</si>
  <si>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</si>
  <si>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</si>
  <si>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</si>
  <si>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</si>
  <si>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</si>
  <si>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</si>
  <si>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</si>
  <si>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</si>
  <si>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</si>
  <si>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</si>
  <si>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</si>
  <si>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</si>
  <si>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</si>
  <si>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</si>
  <si>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</si>
  <si>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</si>
  <si>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</si>
  <si>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</si>
  <si>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</si>
  <si>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</si>
  <si>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</si>
  <si>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</si>
  <si>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</si>
  <si>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</si>
  <si>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</si>
  <si>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</si>
  <si>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</si>
  <si>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</si>
  <si>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</si>
  <si>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</si>
  <si>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</si>
  <si>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</si>
  <si>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</si>
  <si>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</si>
  <si>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</si>
  <si>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</si>
  <si>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</si>
  <si>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</si>
  <si>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</si>
  <si>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</si>
  <si>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</si>
  <si>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</si>
  <si>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</si>
  <si>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</si>
  <si>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</si>
  <si>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</si>
  <si>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</si>
  <si>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</si>
  <si>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</si>
  <si>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</si>
  <si>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</si>
  <si>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</si>
  <si>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</si>
  <si>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</si>
  <si>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</si>
  <si>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</si>
  <si>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</si>
  <si>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</si>
  <si>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</si>
  <si>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</si>
  <si>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</si>
  <si>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</si>
  <si>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</si>
  <si>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</si>
  <si>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</si>
  <si>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</si>
  <si>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</si>
  <si>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</si>
  <si>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</si>
  <si>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</si>
  <si>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</si>
  <si>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</si>
  <si>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</si>
  <si>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</si>
  <si>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</si>
  <si>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</si>
  <si>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</si>
  <si>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</si>
  <si>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</si>
  <si>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</si>
  <si>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</si>
  <si>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</si>
  <si>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</si>
  <si>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</si>
  <si>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</si>
  <si>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</si>
  <si>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</si>
  <si>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</si>
  <si>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</si>
  <si>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</si>
  <si>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</si>
  <si>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</si>
  <si>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</si>
  <si>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</si>
  <si>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</si>
  <si>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</si>
  <si>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</si>
  <si>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</si>
  <si>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</si>
  <si>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</si>
  <si>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</si>
  <si>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</si>
  <si>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</si>
  <si>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</si>
  <si>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</si>
  <si>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</si>
  <si>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</si>
  <si>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</si>
  <si>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</si>
  <si>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</si>
  <si>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</si>
  <si>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</si>
  <si>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</si>
  <si>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</si>
  <si>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</si>
  <si>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</si>
  <si>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</si>
  <si>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</si>
  <si>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</si>
  <si>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</si>
  <si>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</si>
  <si>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</si>
  <si>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</si>
  <si>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</si>
  <si>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</si>
  <si>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</si>
  <si>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</si>
  <si>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</si>
  <si>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</si>
  <si>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</si>
  <si>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</si>
  <si>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</si>
  <si>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</si>
  <si>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</si>
  <si>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</si>
  <si>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</si>
  <si>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</si>
  <si>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</si>
  <si>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</si>
  <si>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</si>
  <si>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</si>
  <si>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</si>
  <si>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</si>
  <si>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</si>
  <si>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</si>
  <si>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</si>
  <si>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</si>
  <si>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</si>
  <si>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</si>
  <si>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</si>
  <si>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</si>
  <si>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</si>
  <si>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</si>
  <si>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</si>
  <si>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</si>
  <si>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</si>
  <si>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</si>
  <si>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</si>
  <si>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</si>
  <si>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</si>
  <si>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</si>
  <si>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</si>
  <si>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</si>
  <si>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</si>
  <si>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</si>
  <si>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</si>
  <si>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</si>
  <si>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</si>
  <si>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</si>
  <si>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</si>
  <si>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</si>
  <si>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</si>
  <si>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</si>
  <si>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</si>
  <si>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</si>
  <si>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</si>
  <si>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</si>
  <si>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</si>
  <si>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</si>
  <si>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</si>
  <si>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</si>
  <si>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</si>
  <si>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</si>
  <si>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</si>
  <si>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</si>
  <si>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</si>
  <si>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</si>
  <si>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</si>
  <si>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</si>
  <si>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</si>
  <si>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</si>
  <si>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</si>
  <si>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</si>
  <si>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</si>
  <si>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</si>
  <si>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</si>
  <si>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</si>
  <si>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</si>
  <si>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</si>
  <si>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</si>
  <si>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</si>
  <si>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</si>
  <si>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</si>
  <si>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</si>
  <si>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</si>
  <si>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</si>
  <si>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</si>
  <si>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</si>
  <si>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</si>
  <si>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</si>
  <si>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</si>
  <si>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</si>
  <si>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</si>
  <si>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</si>
  <si>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</si>
  <si>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</si>
  <si>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</si>
  <si>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</si>
  <si>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</si>
  <si>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</si>
  <si>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</si>
  <si>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</si>
  <si>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</si>
  <si>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</si>
  <si>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</si>
  <si>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</si>
  <si>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</si>
  <si>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</si>
  <si>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</si>
  <si>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</si>
  <si>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</si>
  <si>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</si>
  <si>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</si>
  <si>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</si>
  <si>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</si>
  <si>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</si>
  <si>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</si>
  <si>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</si>
  <si>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</si>
  <si>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</si>
  <si>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</si>
  <si>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</si>
  <si>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</si>
  <si>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</si>
  <si>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</si>
  <si>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</si>
  <si>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</si>
  <si>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</si>
  <si>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</si>
  <si>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</si>
  <si>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</si>
  <si>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</si>
  <si>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</si>
  <si>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</si>
  <si>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</si>
  <si>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</si>
  <si>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</si>
  <si>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</si>
  <si>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</si>
  <si>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</si>
  <si>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</si>
  <si>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</si>
  <si>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</si>
  <si>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</si>
  <si>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</si>
  <si>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</si>
  <si>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</si>
  <si>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</si>
  <si>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</si>
  <si>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</si>
  <si>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</si>
  <si>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</si>
  <si>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</si>
  <si>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</si>
  <si>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</si>
  <si>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</si>
  <si>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</si>
  <si>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</si>
  <si>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</si>
  <si>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</si>
  <si>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</si>
  <si>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</si>
  <si>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</si>
  <si>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</si>
  <si>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</si>
  <si>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</si>
  <si>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</si>
  <si>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</si>
  <si>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</si>
  <si>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</si>
  <si>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</si>
  <si>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</si>
  <si>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</si>
  <si>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</si>
  <si>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</si>
  <si>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</si>
  <si>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</si>
  <si>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</si>
  <si>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</si>
  <si>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</si>
  <si>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</si>
  <si>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</si>
  <si>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</si>
  <si>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</si>
  <si>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</si>
  <si>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</si>
  <si>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</si>
  <si>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</si>
  <si>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</si>
  <si>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</si>
  <si>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</si>
  <si>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</si>
  <si>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</si>
  <si>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</si>
  <si>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</si>
  <si>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</si>
  <si>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</si>
  <si>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</si>
  <si>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</si>
  <si>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</si>
  <si>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</si>
  <si>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</si>
  <si>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</si>
  <si>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</si>
  <si>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</si>
  <si>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</si>
  <si>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</si>
  <si>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</si>
  <si>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</si>
  <si>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</si>
  <si>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</si>
  <si>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</si>
  <si>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</si>
  <si>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</si>
  <si>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</si>
  <si>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</si>
  <si>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</si>
  <si>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</si>
  <si>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</si>
  <si>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</si>
  <si>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</si>
  <si>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</si>
  <si>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</si>
  <si>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</si>
  <si>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</si>
  <si>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</si>
  <si>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</si>
  <si>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</si>
  <si>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</si>
  <si>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</si>
  <si>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</si>
  <si>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</si>
  <si>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</si>
  <si>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</si>
  <si>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</si>
  <si>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</si>
  <si>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</si>
  <si>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</si>
  <si>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</si>
  <si>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</si>
  <si>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</si>
  <si>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</si>
  <si>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</si>
  <si>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</si>
  <si>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</si>
  <si>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</si>
  <si>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</si>
  <si>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</si>
  <si>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</si>
  <si>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</si>
  <si>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</si>
  <si>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</si>
  <si>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</si>
  <si>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</si>
  <si>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</si>
  <si>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</si>
  <si>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</si>
  <si>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</si>
  <si>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</si>
  <si>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</si>
  <si>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</si>
  <si>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</si>
  <si>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</si>
  <si>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</si>
  <si>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</si>
  <si>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</si>
  <si>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</si>
  <si>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</si>
  <si>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</si>
  <si>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</si>
  <si>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</si>
  <si>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</si>
  <si>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</si>
  <si>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</si>
  <si>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</si>
  <si>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</si>
  <si>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</si>
  <si>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</si>
  <si>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</si>
  <si>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</si>
  <si>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</si>
  <si>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</si>
  <si>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</si>
  <si>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</si>
  <si>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</si>
  <si>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</si>
  <si>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</si>
  <si>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</si>
  <si>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</si>
  <si>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</si>
  <si>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</si>
  <si>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</si>
  <si>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</si>
  <si>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</si>
  <si>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</si>
  <si>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</si>
  <si>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</si>
  <si>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</si>
  <si>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</si>
  <si>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</si>
  <si>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</si>
  <si>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</si>
  <si>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</si>
  <si>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</si>
  <si>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</si>
  <si>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</si>
  <si>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</si>
  <si>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</si>
  <si>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</si>
  <si>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</si>
  <si>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</si>
  <si>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</si>
  <si>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</si>
  <si>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</si>
  <si>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</si>
  <si>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</si>
  <si>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</si>
  <si>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</si>
  <si>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</si>
  <si>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</si>
  <si>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</si>
  <si>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</si>
  <si>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</si>
  <si>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</si>
  <si>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</si>
  <si>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</si>
  <si>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</si>
  <si>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</si>
  <si>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</si>
  <si>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</si>
  <si>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</si>
  <si>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</si>
  <si>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</si>
  <si>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</si>
  <si>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</si>
  <si>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</si>
  <si>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</si>
  <si>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</si>
  <si>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</si>
  <si>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</si>
  <si>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</si>
  <si>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</si>
  <si>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</si>
  <si>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</si>
  <si>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</si>
  <si>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</si>
  <si>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</si>
  <si>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</si>
  <si>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</si>
  <si>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</si>
  <si>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</si>
  <si>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</si>
  <si>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</si>
  <si>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</si>
  <si>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</si>
  <si>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</si>
  <si>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</si>
  <si>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</si>
  <si>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</si>
  <si>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</si>
  <si>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</si>
  <si>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</si>
  <si>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</si>
  <si>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</si>
  <si>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</si>
  <si>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</si>
  <si>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</si>
  <si>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</si>
  <si>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</si>
  <si>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</si>
  <si>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</si>
  <si>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</si>
  <si>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</si>
  <si>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</si>
  <si>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</si>
  <si>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</si>
  <si>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</si>
  <si>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</si>
  <si>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</si>
  <si>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</si>
  <si>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</si>
  <si>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</si>
  <si>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</si>
  <si>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</si>
  <si>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</si>
  <si>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</si>
  <si>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</si>
  <si>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</si>
  <si>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</si>
  <si>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</si>
  <si>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</si>
  <si>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</si>
  <si>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</si>
  <si>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</si>
  <si>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</si>
  <si>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</si>
  <si>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</si>
  <si>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</si>
  <si>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</si>
  <si>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</si>
  <si>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</si>
  <si>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</si>
  <si>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</si>
  <si>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</si>
  <si>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</si>
  <si>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</si>
  <si>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</si>
  <si>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</si>
  <si>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</si>
  <si>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</si>
  <si>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</si>
  <si>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</si>
  <si>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</si>
  <si>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</si>
  <si>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</si>
  <si>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</si>
  <si>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</si>
  <si>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</si>
  <si>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</si>
  <si>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</si>
  <si>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</si>
  <si>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</si>
  <si>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</si>
  <si>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</si>
  <si>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</si>
  <si>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</si>
  <si>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</si>
  <si>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</si>
  <si>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</si>
  <si>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</si>
  <si>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</si>
  <si>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</si>
  <si>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</si>
  <si>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</si>
  <si>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</si>
  <si>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</si>
  <si>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</si>
  <si>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</si>
  <si>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</si>
  <si>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</si>
  <si>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</si>
  <si>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</si>
  <si>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</si>
  <si>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</si>
  <si>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</si>
  <si>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</si>
  <si>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</si>
  <si>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</si>
  <si>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</si>
  <si>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</si>
  <si>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</si>
  <si>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</si>
  <si>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</si>
  <si>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</si>
  <si>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</si>
  <si>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</si>
  <si>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</si>
  <si>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</si>
  <si>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</si>
  <si>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</si>
  <si>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</si>
  <si>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</si>
  <si>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</si>
  <si>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</si>
  <si>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</si>
  <si>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</si>
  <si>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</si>
  <si>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</si>
  <si>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</si>
  <si>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</si>
  <si>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</si>
  <si>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</si>
  <si>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</si>
  <si>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</si>
  <si>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</si>
  <si>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</si>
  <si>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</si>
  <si>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</si>
  <si>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</si>
  <si>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</si>
  <si>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</si>
  <si>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</si>
  <si>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</si>
  <si>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</si>
  <si>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</si>
  <si>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</si>
  <si>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</si>
  <si>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</si>
  <si>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</si>
  <si>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</si>
  <si>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</si>
  <si>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</si>
  <si>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</si>
  <si>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</si>
  <si>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</si>
  <si>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</si>
  <si>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</si>
  <si>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</si>
  <si>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</si>
  <si>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</si>
  <si>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</si>
  <si>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</si>
  <si>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</si>
  <si>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</si>
  <si>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</si>
  <si>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</si>
  <si>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</si>
  <si>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</si>
  <si>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</si>
  <si>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</si>
  <si>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</si>
  <si>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</si>
  <si>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</si>
  <si>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</si>
  <si>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</si>
  <si>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</si>
  <si>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</si>
  <si>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</si>
  <si>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</si>
  <si>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</si>
  <si>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</si>
  <si>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</si>
  <si>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</si>
  <si>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</si>
  <si>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</si>
  <si>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</si>
  <si>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</si>
  <si>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</si>
  <si>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</si>
  <si>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</si>
  <si>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</si>
  <si>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</si>
  <si>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</si>
  <si>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</si>
  <si>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</si>
  <si>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</si>
  <si>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</si>
  <si>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</si>
  <si>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</si>
  <si>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</si>
  <si>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</si>
  <si>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</si>
  <si>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</si>
  <si>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</si>
  <si>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</si>
  <si>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</si>
  <si>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</si>
  <si>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</si>
  <si>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</si>
  <si>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</si>
  <si>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</si>
  <si>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</si>
  <si>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</si>
  <si>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</si>
  <si>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</si>
  <si>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</si>
  <si>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</si>
  <si>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</si>
  <si>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</si>
  <si>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</si>
  <si>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</si>
  <si>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</si>
  <si>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</si>
  <si>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</si>
  <si>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</si>
  <si>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</si>
  <si>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</si>
  <si>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</si>
  <si>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</si>
  <si>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</si>
  <si>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</si>
  <si>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</si>
  <si>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</si>
  <si>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</si>
  <si>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</si>
  <si>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</si>
  <si>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</si>
  <si>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</si>
  <si>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</si>
  <si>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</si>
  <si>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</si>
  <si>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</si>
  <si>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</si>
  <si>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</si>
  <si>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</si>
  <si>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</si>
  <si>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</si>
  <si>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</si>
  <si>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</si>
  <si>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</si>
  <si>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</si>
  <si>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</si>
  <si>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</si>
  <si>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</si>
  <si>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</si>
  <si>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</si>
  <si>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</si>
  <si>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</si>
  <si>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</si>
  <si>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</si>
  <si>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</si>
  <si>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</si>
  <si>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</si>
  <si>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</si>
  <si>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</si>
  <si>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</si>
  <si>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</si>
  <si>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</si>
  <si>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</si>
  <si>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</si>
  <si>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</si>
  <si>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</si>
  <si>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</si>
  <si>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</si>
  <si>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</si>
  <si>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</si>
  <si>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</si>
  <si>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</si>
  <si>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</si>
  <si>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</si>
  <si>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</si>
  <si>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</si>
  <si>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</si>
  <si>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</si>
  <si>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</si>
  <si>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</si>
  <si>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</si>
  <si>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</si>
  <si>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</si>
  <si>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</si>
  <si>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</si>
  <si>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</si>
  <si>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</si>
  <si>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</si>
  <si>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</si>
  <si>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</si>
  <si>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</si>
  <si>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</si>
  <si>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</si>
  <si>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</si>
  <si>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</si>
  <si>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</si>
  <si>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</si>
  <si>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</si>
  <si>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</si>
  <si>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</si>
  <si>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</si>
  <si>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</si>
  <si>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</si>
  <si>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</si>
  <si>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</si>
  <si>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</si>
  <si>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</si>
  <si>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</si>
  <si>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</si>
  <si>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</si>
  <si>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</si>
  <si>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</si>
  <si>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</si>
  <si>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</si>
  <si>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</si>
  <si>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</si>
  <si>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</si>
  <si>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</si>
  <si>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</si>
  <si>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</si>
  <si>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</si>
  <si>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</si>
  <si>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</si>
  <si>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</si>
  <si>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</si>
  <si>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</si>
  <si>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</si>
  <si>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</si>
  <si>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</si>
  <si>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</si>
  <si>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</si>
  <si>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</si>
  <si>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</si>
  <si>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</si>
  <si>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</si>
  <si>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</si>
  <si>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</si>
  <si>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</si>
  <si>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</si>
  <si>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</si>
  <si>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</si>
  <si>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</si>
  <si>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</si>
  <si>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</si>
  <si>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</si>
  <si>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</si>
  <si>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</si>
  <si>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</si>
  <si>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</si>
  <si>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</si>
  <si>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</si>
  <si>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</si>
  <si>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</si>
  <si>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</si>
  <si>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</si>
  <si>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</si>
  <si>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</si>
  <si>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</si>
  <si>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</si>
  <si>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</si>
  <si>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</si>
  <si>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</si>
  <si>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</si>
  <si>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</si>
  <si>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</si>
  <si>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</si>
  <si>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</si>
  <si>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</si>
  <si>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</si>
  <si>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</si>
  <si>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</si>
  <si>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</si>
  <si>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</si>
  <si>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</si>
  <si>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</si>
  <si>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</si>
  <si>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</si>
  <si>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</si>
  <si>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</si>
  <si>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</si>
  <si>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</si>
  <si>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</si>
  <si>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</si>
  <si>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</si>
  <si>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</si>
  <si>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</si>
  <si>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</si>
  <si>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</si>
  <si>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</si>
  <si>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</si>
  <si>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</si>
  <si>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</si>
  <si>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</si>
  <si>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</si>
  <si>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</si>
  <si>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</si>
  <si>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</si>
  <si>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</si>
  <si>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</si>
  <si>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</si>
  <si>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</si>
  <si>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</si>
  <si>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</si>
  <si>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</si>
  <si>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</si>
  <si>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</si>
  <si>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</si>
  <si>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</si>
  <si>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</si>
  <si>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</si>
  <si>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</si>
  <si>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</si>
  <si>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</si>
  <si>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</si>
  <si>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</si>
  <si>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</si>
  <si>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</si>
  <si>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</si>
  <si>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</si>
  <si>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</si>
  <si>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</si>
  <si>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</si>
  <si>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</si>
  <si>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</si>
  <si>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</si>
  <si>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</si>
  <si>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</si>
  <si>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</si>
  <si>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</si>
  <si>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</si>
  <si>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</si>
  <si>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</si>
  <si>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</si>
  <si>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</si>
  <si>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</si>
  <si>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</si>
  <si>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</si>
  <si>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</si>
  <si>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</si>
  <si>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</si>
  <si>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</si>
  <si>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</si>
  <si>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</si>
  <si>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</si>
  <si>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</si>
  <si>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</si>
  <si>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</si>
  <si>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</si>
  <si>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</si>
  <si>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</si>
  <si>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</si>
  <si>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</si>
  <si>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</si>
  <si>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</si>
  <si>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</si>
  <si>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</si>
  <si>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</si>
  <si>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</si>
  <si>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</si>
  <si>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</si>
  <si>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</si>
  <si>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</si>
  <si>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</si>
  <si>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</si>
  <si>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</si>
  <si>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</si>
  <si>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</si>
  <si>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</si>
  <si>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</si>
  <si>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</si>
  <si>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</si>
  <si>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</si>
  <si>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</si>
  <si>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</si>
  <si>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</si>
  <si>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</si>
  <si>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</si>
  <si>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</si>
  <si>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</si>
  <si>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</si>
  <si>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</si>
  <si>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</si>
  <si>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</si>
  <si>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</si>
  <si>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</si>
  <si>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</si>
  <si>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</si>
  <si>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</si>
  <si>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</si>
  <si>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</si>
  <si>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</si>
  <si>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</si>
  <si>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</si>
  <si>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</si>
  <si>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</si>
  <si>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</si>
  <si>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</si>
  <si>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</si>
  <si>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</si>
  <si>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</si>
  <si>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</si>
  <si>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</si>
  <si>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</si>
  <si>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</si>
  <si>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</si>
  <si>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</si>
  <si>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</si>
  <si>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</si>
  <si>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</si>
  <si>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</si>
  <si>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</si>
  <si>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</si>
  <si>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</si>
  <si>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</si>
  <si>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</si>
  <si>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</si>
  <si>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</si>
  <si>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</si>
  <si>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</si>
  <si>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</si>
  <si>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</si>
  <si>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</si>
  <si>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</si>
  <si>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</si>
  <si>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</si>
  <si>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</si>
  <si>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</si>
  <si>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</si>
  <si>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</si>
  <si>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</si>
  <si>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</si>
  <si>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</si>
  <si>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</si>
  <si>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</si>
  <si>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</si>
  <si>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</si>
  <si>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</si>
  <si>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</si>
  <si>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</si>
  <si>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</si>
  <si>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</si>
  <si>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</si>
  <si>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</si>
  <si>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</si>
  <si>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</si>
  <si>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</si>
  <si>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</si>
  <si>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</si>
  <si>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</si>
  <si>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</si>
  <si>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</si>
  <si>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</si>
  <si>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</si>
  <si>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</si>
  <si>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</si>
  <si>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</si>
  <si>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</si>
  <si>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</si>
  <si>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</si>
  <si>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</si>
  <si>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</si>
  <si>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</si>
  <si>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</si>
  <si>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</si>
  <si>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</si>
  <si>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</si>
  <si>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</si>
  <si>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</si>
  <si>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</si>
  <si>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</si>
  <si>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</si>
  <si>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</si>
  <si>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</si>
  <si>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</si>
  <si>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</si>
  <si>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</si>
  <si>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</si>
  <si>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</si>
  <si>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</si>
  <si>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</si>
  <si>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</si>
  <si>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</si>
  <si>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</si>
  <si>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</si>
  <si>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</si>
  <si>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</si>
  <si>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</si>
  <si>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</si>
  <si>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</si>
  <si>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</si>
  <si>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</si>
  <si>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</si>
  <si>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</si>
  <si>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</si>
  <si>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</si>
  <si>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</si>
  <si>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</si>
  <si>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</si>
  <si>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</si>
  <si>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</si>
  <si>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</si>
  <si>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</si>
  <si>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</si>
  <si>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</si>
  <si>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</si>
  <si>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</si>
  <si>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</si>
  <si>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</si>
  <si>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</si>
  <si>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</si>
  <si>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</si>
  <si>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</si>
  <si>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</si>
  <si>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</si>
  <si>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</si>
  <si>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</si>
  <si>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</si>
  <si>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</si>
  <si>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</si>
  <si>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</si>
  <si>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</si>
  <si>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</si>
  <si>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</si>
  <si>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</si>
  <si>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</si>
  <si>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</si>
  <si>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</si>
  <si>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</si>
  <si>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</si>
  <si>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</si>
  <si>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</si>
  <si>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</si>
  <si>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</si>
  <si>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</si>
  <si>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</si>
  <si>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</si>
  <si>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</si>
  <si>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</si>
  <si>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</si>
  <si>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</si>
  <si>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</si>
  <si>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</si>
  <si>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</si>
  <si>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</si>
  <si>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</si>
  <si>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</si>
  <si>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</si>
  <si>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</si>
  <si>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</si>
  <si>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</si>
  <si>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</si>
  <si>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</si>
  <si>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</si>
  <si>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</si>
  <si>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</si>
  <si>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</si>
  <si>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</si>
  <si>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</si>
  <si>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</si>
  <si>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</si>
  <si>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</si>
  <si>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</si>
  <si>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</si>
  <si>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</si>
  <si>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</si>
  <si>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</si>
  <si>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</si>
  <si>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</si>
  <si>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</si>
  <si>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</si>
  <si>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</si>
  <si>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</si>
  <si>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</si>
  <si>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</si>
  <si>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</si>
  <si>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</si>
  <si>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</si>
  <si>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</si>
  <si>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</si>
  <si>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</si>
  <si>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</si>
  <si>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</si>
  <si>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</si>
  <si>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</si>
  <si>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</si>
  <si>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</si>
  <si>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</si>
  <si>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</si>
  <si>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</si>
  <si>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</si>
  <si>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</si>
  <si>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</si>
  <si>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</si>
  <si>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</si>
  <si>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</si>
  <si>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</si>
  <si>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</si>
  <si>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</si>
  <si>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</si>
  <si>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</si>
  <si>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</si>
  <si>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</si>
  <si>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</si>
  <si>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</si>
  <si>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</si>
  <si>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</si>
  <si>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</si>
  <si>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</si>
  <si>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</si>
  <si>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</si>
  <si>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</si>
  <si>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</si>
  <si>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</si>
  <si>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</si>
  <si>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</si>
  <si>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</si>
  <si>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</si>
  <si>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</si>
  <si>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</si>
  <si>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</si>
  <si>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</si>
  <si>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</si>
  <si>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</si>
  <si>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</si>
  <si>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</si>
  <si>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</si>
  <si>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</si>
  <si>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</si>
  <si>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</si>
  <si>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</si>
  <si>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</si>
  <si>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</si>
  <si>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</si>
  <si>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</si>
  <si>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</si>
  <si>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</si>
  <si>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</si>
  <si>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</si>
  <si>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</si>
  <si>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</si>
  <si>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</si>
  <si>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</si>
  <si>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</si>
  <si>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</si>
  <si>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</si>
  <si>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</si>
  <si>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</si>
  <si>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</si>
  <si>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</si>
  <si>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</si>
  <si>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</si>
  <si>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</si>
  <si>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</si>
  <si>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</si>
  <si>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</si>
  <si>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</si>
  <si>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</si>
  <si>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</si>
  <si>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</si>
  <si>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</si>
  <si>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</si>
  <si>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</si>
  <si>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</si>
  <si>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</si>
  <si>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</si>
  <si>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</si>
  <si>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</si>
  <si>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</si>
  <si>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</si>
  <si>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</si>
  <si>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</si>
  <si>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</si>
  <si>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</si>
  <si>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</si>
  <si>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</si>
  <si>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</si>
  <si>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</si>
  <si>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</si>
  <si>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</si>
  <si>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</si>
  <si>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</si>
  <si>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</si>
  <si>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</si>
  <si>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</si>
  <si>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</si>
  <si>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</si>
  <si>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</si>
  <si>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</si>
  <si>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</si>
  <si>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</si>
  <si>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</si>
  <si>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</si>
  <si>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</si>
  <si>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</si>
  <si>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</si>
  <si>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</si>
  <si>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</si>
  <si>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</si>
  <si>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</si>
  <si>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</si>
  <si>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</si>
  <si>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</si>
  <si>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</si>
  <si>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</si>
  <si>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</si>
  <si>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</si>
  <si>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</si>
  <si>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</si>
  <si>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</si>
  <si>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</si>
  <si>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</si>
  <si>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</si>
  <si>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</si>
  <si>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</si>
  <si>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</si>
  <si>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</si>
  <si>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</si>
  <si>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</si>
  <si>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</si>
  <si>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</si>
  <si>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</si>
  <si>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</si>
  <si>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</si>
  <si>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</si>
  <si>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</si>
  <si>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</si>
  <si>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</si>
  <si>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</si>
  <si>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</si>
  <si>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</si>
  <si>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</si>
  <si>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</si>
  <si>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</si>
  <si>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</si>
  <si>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</si>
  <si>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</si>
  <si>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</si>
  <si>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</si>
  <si>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</si>
  <si>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</si>
  <si>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</si>
  <si>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</si>
  <si>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</si>
  <si>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</si>
  <si>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</si>
  <si>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</si>
  <si>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</si>
  <si>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</si>
  <si>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</si>
  <si>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</si>
  <si>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</si>
  <si>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</si>
  <si>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</si>
  <si>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</si>
  <si>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</si>
  <si>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</si>
  <si>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</si>
  <si>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</si>
  <si>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</si>
  <si>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</si>
  <si>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</si>
  <si>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</si>
  <si>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</si>
  <si>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</si>
  <si>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</si>
  <si>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</si>
  <si>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</si>
  <si>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</si>
  <si>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</si>
  <si>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</si>
  <si>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</si>
  <si>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</si>
  <si>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</si>
  <si>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</si>
  <si>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</si>
  <si>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</si>
  <si>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</si>
  <si>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</si>
  <si>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</si>
  <si>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</si>
  <si>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</si>
  <si>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</si>
  <si>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</si>
  <si>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</si>
  <si>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</si>
  <si>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</si>
  <si>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</si>
  <si>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</si>
  <si>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</si>
  <si>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</si>
  <si>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</si>
  <si>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</si>
  <si>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</si>
  <si>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</si>
  <si>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</si>
  <si>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</si>
  <si>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</si>
  <si>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</si>
  <si>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</si>
  <si>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</si>
  <si>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</si>
  <si>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</si>
  <si>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</si>
  <si>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</si>
  <si>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</si>
  <si>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</si>
  <si>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</si>
  <si>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</si>
  <si>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</si>
  <si>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</si>
  <si>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</si>
  <si>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</si>
  <si>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</si>
  <si>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</si>
  <si>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</si>
  <si>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</si>
  <si>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</si>
  <si>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</si>
  <si>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</si>
  <si>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</si>
  <si>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</si>
  <si>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</si>
  <si>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</si>
  <si>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</si>
  <si>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</si>
  <si>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</si>
  <si>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</si>
  <si>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</si>
  <si>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</si>
  <si>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</si>
  <si>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</si>
  <si>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</si>
  <si>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</si>
  <si>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</si>
  <si>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</si>
  <si>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</si>
  <si>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</si>
  <si>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</si>
  <si>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</si>
  <si>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</si>
  <si>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</si>
  <si>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</si>
  <si>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</si>
  <si>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</si>
  <si>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</si>
  <si>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</si>
  <si>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</si>
  <si>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</si>
  <si>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</si>
  <si>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</si>
  <si>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</si>
  <si>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</si>
  <si>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</si>
  <si>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</si>
  <si>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</si>
  <si>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</si>
  <si>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</si>
  <si>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</si>
  <si>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</si>
  <si>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</si>
  <si>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</si>
  <si>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</si>
  <si>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</si>
  <si>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</si>
  <si>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</si>
  <si>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</si>
  <si>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</si>
  <si>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</si>
  <si>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</si>
  <si>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</si>
  <si>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</si>
  <si>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</si>
  <si>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</si>
  <si>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</si>
  <si>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</si>
  <si>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</si>
  <si>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</si>
  <si>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</si>
  <si>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</si>
  <si>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</si>
  <si>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</si>
  <si>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</si>
  <si>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</si>
  <si>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</si>
  <si>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</si>
  <si>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</si>
  <si>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</si>
  <si>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</si>
  <si>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</si>
  <si>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</si>
  <si>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</si>
  <si>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</si>
  <si>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</si>
  <si>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</si>
  <si>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</si>
  <si>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</si>
  <si>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</si>
  <si>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</si>
  <si>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</si>
  <si>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</si>
  <si>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</si>
  <si>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</si>
  <si>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</si>
  <si>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</si>
  <si>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</si>
  <si>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</si>
  <si>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</si>
  <si>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</si>
  <si>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</si>
  <si>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</si>
  <si>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</si>
  <si>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</si>
  <si>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</si>
  <si>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</si>
  <si>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</si>
  <si>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</si>
  <si>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</si>
  <si>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</si>
  <si>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</si>
  <si>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</si>
  <si>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</si>
  <si>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</si>
  <si>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</si>
  <si>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</si>
  <si>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</si>
  <si>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</si>
  <si>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</si>
  <si>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</si>
  <si>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</si>
  <si>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</si>
  <si>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</si>
  <si>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</si>
  <si>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</si>
  <si>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</si>
  <si>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</si>
  <si>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</si>
  <si>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</si>
  <si>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</si>
  <si>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</si>
  <si>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</si>
  <si>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</si>
  <si>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</si>
  <si>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</si>
  <si>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</si>
  <si>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</si>
  <si>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</si>
  <si>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</si>
  <si>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</si>
  <si>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</si>
  <si>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</si>
  <si>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</si>
  <si>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</si>
  <si>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</si>
  <si>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</si>
  <si>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</si>
  <si>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</si>
  <si>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</si>
  <si>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</si>
  <si>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</si>
  <si>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</si>
  <si>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</si>
  <si>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</si>
  <si>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</si>
  <si>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</si>
  <si>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</si>
  <si>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</si>
  <si>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</si>
  <si>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</si>
  <si>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</si>
  <si>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</si>
  <si>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</si>
  <si>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</si>
  <si>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</si>
  <si>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</si>
  <si>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</si>
  <si>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</si>
  <si>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</si>
  <si>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</si>
  <si>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</si>
  <si>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</si>
  <si>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</si>
  <si>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</si>
  <si>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</si>
  <si>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</si>
  <si>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</si>
  <si>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</si>
  <si>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</si>
  <si>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</si>
  <si>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</si>
  <si>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</si>
  <si>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</si>
  <si>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</si>
  <si>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</si>
  <si>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</si>
  <si>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</si>
  <si>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</si>
  <si>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</si>
  <si>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</si>
  <si>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</si>
  <si>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</si>
  <si>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</si>
  <si>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</si>
  <si>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</si>
  <si>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</si>
  <si>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</si>
  <si>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</si>
  <si>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</si>
  <si>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</si>
  <si>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</si>
  <si>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</si>
  <si>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</si>
  <si>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</si>
  <si>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</si>
  <si>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</si>
  <si>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</si>
  <si>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</si>
  <si>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</si>
  <si>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</si>
  <si>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</si>
  <si>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</si>
  <si>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</si>
  <si>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</si>
  <si>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</si>
  <si>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</si>
  <si>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</si>
  <si>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</si>
  <si>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</si>
  <si>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</si>
  <si>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</si>
  <si>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</si>
  <si>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</si>
  <si>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</si>
  <si>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</si>
  <si>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</si>
  <si>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</si>
  <si>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</si>
  <si>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</si>
  <si>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</si>
  <si>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</si>
  <si>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</si>
  <si>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</si>
  <si>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</si>
  <si>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</si>
  <si>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</si>
  <si>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</si>
  <si>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</si>
  <si>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</si>
  <si>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</si>
  <si>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</si>
  <si>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</si>
  <si>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</si>
  <si>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</si>
  <si>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</si>
  <si>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</si>
  <si>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</si>
  <si>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</si>
  <si>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</si>
  <si>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</si>
  <si>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</si>
  <si>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</si>
  <si>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</si>
  <si>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</si>
  <si>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</si>
  <si>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</si>
  <si>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</si>
  <si>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</si>
  <si>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</si>
  <si>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</si>
  <si>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</si>
  <si>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</si>
  <si>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</si>
  <si>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</si>
  <si>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</si>
  <si>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</si>
  <si>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</si>
  <si>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</si>
  <si>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</si>
  <si>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</si>
  <si>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</si>
  <si>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</si>
  <si>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</si>
  <si>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</si>
  <si>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</si>
  <si>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</si>
  <si>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</si>
  <si>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</si>
  <si>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</si>
  <si>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</si>
  <si>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</si>
  <si>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</si>
  <si>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</si>
  <si>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</si>
  <si>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</si>
  <si>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</si>
  <si>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</si>
  <si>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</si>
  <si>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</si>
  <si>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</si>
  <si>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</si>
  <si>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</si>
  <si>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</si>
  <si>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</si>
  <si>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</si>
  <si>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</si>
  <si>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</si>
  <si>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</si>
  <si>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</si>
  <si>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</si>
  <si>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</si>
  <si>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</si>
  <si>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</si>
  <si>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</si>
  <si>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</si>
  <si>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</si>
  <si>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</si>
  <si>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</si>
  <si>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</si>
  <si>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</si>
  <si>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</si>
  <si>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</si>
  <si>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</si>
  <si>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</si>
  <si>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</si>
  <si>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</si>
  <si>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</si>
  <si>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</si>
  <si>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</si>
  <si>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</si>
  <si>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</si>
  <si>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</si>
  <si>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</si>
  <si>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</si>
  <si>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</si>
  <si>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</si>
  <si>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</si>
  <si>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</si>
  <si>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</si>
  <si>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</si>
  <si>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</si>
  <si>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</si>
  <si>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</si>
  <si>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</si>
  <si>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</si>
  <si>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</si>
  <si>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</si>
  <si>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</si>
  <si>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</si>
  <si>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</si>
  <si>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</si>
  <si>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</si>
  <si>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</si>
  <si>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</si>
  <si>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</si>
  <si>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</si>
  <si>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</si>
  <si>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</si>
  <si>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</si>
  <si>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</si>
  <si>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</si>
  <si>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</si>
  <si>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</si>
  <si>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</si>
  <si>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</si>
  <si>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</si>
  <si>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</si>
  <si>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</si>
  <si>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</si>
  <si>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</si>
  <si>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</si>
  <si>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</si>
  <si>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</si>
  <si>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</si>
  <si>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</si>
  <si>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</si>
  <si>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</si>
  <si>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</si>
  <si>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</si>
  <si>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</si>
  <si>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</si>
  <si>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</si>
  <si>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</si>
  <si>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</si>
  <si>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</si>
  <si>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</si>
  <si>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</si>
  <si>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</si>
  <si>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</si>
  <si>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</si>
  <si>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</si>
  <si>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</si>
  <si>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</si>
  <si>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</si>
  <si>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</si>
  <si>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</si>
  <si>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</si>
  <si>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</si>
  <si>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</si>
  <si>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</si>
  <si>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</si>
  <si>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</si>
  <si>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</si>
  <si>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</si>
  <si>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</si>
  <si>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</si>
  <si>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</si>
  <si>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</si>
  <si>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</si>
  <si>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</si>
  <si>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</si>
  <si>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</si>
  <si>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</si>
  <si>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</si>
  <si>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</si>
  <si>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</si>
  <si>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</si>
  <si>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</si>
  <si>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</si>
  <si>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</si>
  <si>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</si>
  <si>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</si>
  <si>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</si>
  <si>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</si>
  <si>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</si>
  <si>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</si>
  <si>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</si>
  <si>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</si>
  <si>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</si>
  <si>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</si>
  <si>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</si>
  <si>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</si>
  <si>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</si>
  <si>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</si>
  <si>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</si>
  <si>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</si>
  <si>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</si>
  <si>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</si>
  <si>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</si>
  <si>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</si>
  <si>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</si>
  <si>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</si>
  <si>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</si>
  <si>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</si>
  <si>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</si>
  <si>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</si>
  <si>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</si>
  <si>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</si>
  <si>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</si>
  <si>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</si>
  <si>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</si>
  <si>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</si>
  <si>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</si>
  <si>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</si>
  <si>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</si>
  <si>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</si>
  <si>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</si>
  <si>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</si>
  <si>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</si>
  <si>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</si>
  <si>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</si>
  <si>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</si>
  <si>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</si>
  <si>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</si>
  <si>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</si>
  <si>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</si>
  <si>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</si>
  <si>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</si>
  <si>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</si>
  <si>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</si>
  <si>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</si>
  <si>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</si>
  <si>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</si>
  <si>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</si>
  <si>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</si>
  <si>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</si>
  <si>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</si>
  <si>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</si>
  <si>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</si>
  <si>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</si>
  <si>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</si>
  <si>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</si>
  <si>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</si>
  <si>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</si>
  <si>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</si>
  <si>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</si>
  <si>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</si>
  <si>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</si>
  <si>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</si>
  <si>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</si>
  <si>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</si>
  <si>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</si>
  <si>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</si>
  <si>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Date-Ended Conversion</t>
  </si>
  <si>
    <t>Date-created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</si>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</sst>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1" fillId="0" borderId="0" xfId="0" applyNumberFormat="1" applyFont="1" applyAlignment="1">
      <alignment horizontal="center"/>
    </xf>
    <xf numFmtId="17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E-4082-A770-532DA77E75D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3E-4082-A770-532DA77E75D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3E-4082-A770-532DA77E75D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3E-4082-A770-532DA77E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533520"/>
        <c:axId val="551531920"/>
      </c:barChart>
      <c:catAx>
        <c:axId val="5515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31920"/>
        <c:crosses val="autoZero"/>
        <c:auto val="1"/>
        <c:lblAlgn val="ctr"/>
        <c:lblOffset val="100"/>
        <c:noMultiLvlLbl val="0"/>
      </c:catAx>
      <c:valAx>
        <c:axId val="55153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3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0-44A5-B925-25A64824872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0-44A5-B925-25A64824872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0-44A5-B925-25A64824872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0-44A5-B925-25A648248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005880"/>
        <c:axId val="405432944"/>
      </c:barChart>
      <c:catAx>
        <c:axId val="52200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32944"/>
        <c:crosses val="autoZero"/>
        <c:auto val="1"/>
        <c:lblAlgn val="ctr"/>
        <c:lblOffset val="100"/>
        <c:noMultiLvlLbl val="0"/>
      </c:catAx>
      <c:valAx>
        <c:axId val="4054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0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2-4ED9-8802-743389220BD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2-4ED9-8802-743389220BD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2-4ED9-8802-743389220BD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C2-4ED9-8802-743389220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75088"/>
        <c:axId val="550076368"/>
      </c:lineChart>
      <c:catAx>
        <c:axId val="55007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76368"/>
        <c:crosses val="autoZero"/>
        <c:auto val="1"/>
        <c:lblAlgn val="ctr"/>
        <c:lblOffset val="100"/>
        <c:noMultiLvlLbl val="0"/>
      </c:catAx>
      <c:valAx>
        <c:axId val="5500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07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4</xdr:row>
      <xdr:rowOff>30480</xdr:rowOff>
    </xdr:from>
    <xdr:to>
      <xdr:col>16</xdr:col>
      <xdr:colOff>22860</xdr:colOff>
      <xdr:row>25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79BF95-722C-4788-AAD3-BEFFC1EC6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</xdr:colOff>
      <xdr:row>2</xdr:row>
      <xdr:rowOff>7620</xdr:rowOff>
    </xdr:from>
    <xdr:to>
      <xdr:col>17</xdr:col>
      <xdr:colOff>53340</xdr:colOff>
      <xdr:row>29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D244F-179F-4485-B0DE-1753F1F33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3</xdr:row>
      <xdr:rowOff>30480</xdr:rowOff>
    </xdr:from>
    <xdr:to>
      <xdr:col>16</xdr:col>
      <xdr:colOff>38100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54A95-73C8-4FD7-948C-ACBE13424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 Dombrowski" refreshedDate="43604.784125231483" createdVersion="6" refreshedVersion="6" minRefreshableVersion="3" recordCount="4135" xr:uid="{96887C61-8B4E-4552-A311-454722621EB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 Dombrowski" refreshedDate="43605.760342824076" createdVersion="6" refreshedVersion="6" minRefreshableVersion="3" recordCount="4135" xr:uid="{377705F5-DA68-4261-A07C-557A8604E23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-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DE5BE-FCFE-4829-A75F-252ED680D27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E8809-3148-4993-80F0-15B72E6EB6B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AAD24-214E-4C2D-8287-EB1AE1C5EB2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5"/>
  <sheetViews>
    <sheetView tabSelected="1" topLeftCell="F1" zoomScale="55" zoomScaleNormal="55" workbookViewId="0">
      <selection activeCell="U2" sqref="U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4.109375" customWidth="1"/>
    <col min="15" max="15" width="20.44140625" customWidth="1"/>
    <col min="16" max="16" width="22.109375" bestFit="1" customWidth="1"/>
    <col min="17" max="17" width="19.6640625" customWidth="1"/>
    <col min="18" max="18" width="17.6640625" bestFit="1" customWidth="1"/>
    <col min="19" max="19" width="33.21875" style="11" bestFit="1" customWidth="1"/>
    <col min="20" max="20" width="29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SEARCH("/",N2,1)-1)</f>
        <v>film &amp; video</v>
      </c>
      <c r="R2" t="str">
        <f>RIGHT(N2,LEN(N2)-SEARCH("/", N2,1))</f>
        <v>television</v>
      </c>
      <c r="S2" s="11">
        <f>(J2/86400)+25569+(-8/24)</f>
        <v>42176.673738425925</v>
      </c>
      <c r="T2" s="11">
        <f>(I2/86400)+25569+(-8/24)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tr">
        <f t="shared" ref="Q3:Q66" si="1">LEFT(N3, SEARCH("/",N3,1)-1)</f>
        <v>film &amp; video</v>
      </c>
      <c r="R3" t="str">
        <f t="shared" ref="R3:R66" si="2">RIGHT(N3,LEN(N3)-SEARCH("/", N3,1))</f>
        <v>television</v>
      </c>
      <c r="S3" s="11">
        <f t="shared" ref="S3:S66" si="3">(J3/86400)+25569+(-8/24)</f>
        <v>42766.267164351848</v>
      </c>
      <c r="T3" s="11">
        <f t="shared" ref="T3:T66" si="4">(I3/86400)+25569+(-8/24)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42405.369016203702</v>
      </c>
      <c r="T4" s="11">
        <f t="shared" si="4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5"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41828.181793981479</v>
      </c>
      <c r="T5" s="11">
        <f t="shared" si="4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42327.500914351847</v>
      </c>
      <c r="T6" s="11">
        <f t="shared" si="4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42563.599618055552</v>
      </c>
      <c r="T7" s="11">
        <f t="shared" si="4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41793.739004629628</v>
      </c>
      <c r="T8" s="11">
        <f t="shared" si="4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42515.713738425919</v>
      </c>
      <c r="T9" s="11">
        <f t="shared" si="4"/>
        <v>42555.713738425919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42468.611249999994</v>
      </c>
      <c r="T10" s="11">
        <f t="shared" si="4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42446.770185185182</v>
      </c>
      <c r="T11" s="11">
        <f t="shared" si="4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41779.734710648147</v>
      </c>
      <c r="T12" s="11">
        <f t="shared" si="4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42572.445162037031</v>
      </c>
      <c r="T13" s="11">
        <f t="shared" si="4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41791.379918981482</v>
      </c>
      <c r="T14" s="11">
        <f t="shared" si="4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42508.343854166662</v>
      </c>
      <c r="T15" s="11">
        <f t="shared" si="4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41807.693148148144</v>
      </c>
      <c r="T16" s="11">
        <f t="shared" si="4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42256.058541666665</v>
      </c>
      <c r="T17" s="11">
        <f t="shared" si="4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41760.463090277779</v>
      </c>
      <c r="T18" s="11">
        <f t="shared" si="4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41917.398402777777</v>
      </c>
      <c r="T19" s="11">
        <f t="shared" si="4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41869.208981481475</v>
      </c>
      <c r="T20" s="11">
        <f t="shared" si="4"/>
        <v>41899.208981481475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42175.483032407406</v>
      </c>
      <c r="T21" s="11">
        <f t="shared" si="4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42200.424907407403</v>
      </c>
      <c r="T22" s="11">
        <f t="shared" si="4"/>
        <v>42260.424907407403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41878.293854166666</v>
      </c>
      <c r="T23" s="11">
        <f t="shared" si="4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41989.578009259254</v>
      </c>
      <c r="T24" s="11">
        <f t="shared" si="4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42097.445613425924</v>
      </c>
      <c r="T25" s="11">
        <f t="shared" si="4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42229.486840277772</v>
      </c>
      <c r="T26" s="11">
        <f t="shared" si="4"/>
        <v>42262.485416666663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42317.691678240742</v>
      </c>
      <c r="T27" s="11">
        <f t="shared" si="4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41828.182222222218</v>
      </c>
      <c r="T28" s="11">
        <f t="shared" si="4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41928.831400462957</v>
      </c>
      <c r="T29" s="11">
        <f t="shared" si="4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42324.630601851844</v>
      </c>
      <c r="T30" s="11">
        <f t="shared" si="4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41812.339907407404</v>
      </c>
      <c r="T31" s="11">
        <f t="shared" si="4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41841.959664351853</v>
      </c>
      <c r="T32" s="11">
        <f t="shared" si="4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42376.458726851844</v>
      </c>
      <c r="T33" s="11">
        <f t="shared" si="4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42461.294178240736</v>
      </c>
      <c r="T34" s="11">
        <f t="shared" si="4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42286.327557870369</v>
      </c>
      <c r="T35" s="11">
        <f t="shared" si="4"/>
        <v>42316.369224537033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41840.988437499997</v>
      </c>
      <c r="T36" s="11">
        <f t="shared" si="4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42097.958495370367</v>
      </c>
      <c r="T37" s="11">
        <f t="shared" si="4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42067.973668981482</v>
      </c>
      <c r="T38" s="11">
        <f t="shared" si="4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42032.359710648147</v>
      </c>
      <c r="T39" s="11">
        <f t="shared" si="4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41374.72388888889</v>
      </c>
      <c r="T40" s="11">
        <f t="shared" si="4"/>
        <v>41404.72388888889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41753.713749999995</v>
      </c>
      <c r="T41" s="11">
        <f t="shared" si="4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41788.880648148144</v>
      </c>
      <c r="T42" s="11">
        <f t="shared" si="4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41887.235578703701</v>
      </c>
      <c r="T43" s="11">
        <f t="shared" si="4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41971.305856481478</v>
      </c>
      <c r="T44" s="11">
        <f t="shared" si="4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41802.457013888888</v>
      </c>
      <c r="T45" s="11">
        <f t="shared" si="4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41873.765474537031</v>
      </c>
      <c r="T46" s="11">
        <f t="shared" si="4"/>
        <v>41918.765474537031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42457.290590277778</v>
      </c>
      <c r="T47" s="11">
        <f t="shared" si="4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42323.631643518514</v>
      </c>
      <c r="T48" s="11">
        <f t="shared" si="4"/>
        <v>42353.631643518514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41932.486192129625</v>
      </c>
      <c r="T49" s="11">
        <f t="shared" si="4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42033.183564814812</v>
      </c>
      <c r="T50" s="11">
        <f t="shared" si="4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42270.843113425923</v>
      </c>
      <c r="T51" s="11">
        <f t="shared" si="4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41995.419652777775</v>
      </c>
      <c r="T52" s="11">
        <f t="shared" si="4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42196.59533564814</v>
      </c>
      <c r="T53" s="11">
        <f t="shared" si="4"/>
        <v>42226.59533564814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41807.368587962963</v>
      </c>
      <c r="T54" s="11">
        <f t="shared" si="4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41719.215798611105</v>
      </c>
      <c r="T55" s="11">
        <f t="shared" si="4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42333.379872685182</v>
      </c>
      <c r="T56" s="11">
        <f t="shared" si="4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42496.635601851849</v>
      </c>
      <c r="T57" s="11">
        <f t="shared" si="4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42149.215555555558</v>
      </c>
      <c r="T58" s="11">
        <f t="shared" si="4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42089.499560185184</v>
      </c>
      <c r="T59" s="11">
        <f t="shared" si="4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41932.411712962959</v>
      </c>
      <c r="T60" s="11">
        <f t="shared" si="4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42229.902499999997</v>
      </c>
      <c r="T61" s="11">
        <f t="shared" si="4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41701.568483796298</v>
      </c>
      <c r="T62" s="11">
        <f t="shared" si="4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41409.480983796289</v>
      </c>
      <c r="T63" s="11">
        <f t="shared" si="4"/>
        <v>41431.480983796289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41311.466180555552</v>
      </c>
      <c r="T64" s="11">
        <f t="shared" si="4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41612.578854166662</v>
      </c>
      <c r="T65" s="11">
        <f t="shared" si="4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41432.684965277775</v>
      </c>
      <c r="T66" s="11">
        <f t="shared" si="4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6">
        <f t="shared" ref="P67:P130" si="6">E67/L67</f>
        <v>132.05263157894737</v>
      </c>
      <c r="Q67" t="str">
        <f t="shared" ref="Q67:Q130" si="7">LEFT(N67, SEARCH("/",N67,1)-1)</f>
        <v>film &amp; video</v>
      </c>
      <c r="R67" t="str">
        <f t="shared" ref="R67:R130" si="8">RIGHT(N67,LEN(N67)-SEARCH("/", N67,1))</f>
        <v>shorts</v>
      </c>
      <c r="S67" s="11">
        <f t="shared" ref="S67:S130" si="9">(J67/86400)+25569+(-8/24)</f>
        <v>41835.487893518519</v>
      </c>
      <c r="T67" s="11">
        <f t="shared" ref="T67:T130" si="10">(I67/86400)+25569+(-8/24)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42539.516435185178</v>
      </c>
      <c r="T68" s="11">
        <f t="shared" si="10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11">E69/D69</f>
        <v>1.1625000000000001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41075.250046296293</v>
      </c>
      <c r="T69" s="11">
        <f t="shared" si="10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41663.23600694444</v>
      </c>
      <c r="T70" s="11">
        <f t="shared" si="10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40785.854456018518</v>
      </c>
      <c r="T71" s="11">
        <f t="shared" si="10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40730.563020833331</v>
      </c>
      <c r="T72" s="11">
        <f t="shared" si="10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40996.938159722216</v>
      </c>
      <c r="T73" s="11">
        <f t="shared" si="10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41207.676863425928</v>
      </c>
      <c r="T74" s="11">
        <f t="shared" si="10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40587.423425925925</v>
      </c>
      <c r="T75" s="11">
        <f t="shared" si="10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42360.153877314813</v>
      </c>
      <c r="T76" s="11">
        <f t="shared" si="10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41356.875833333332</v>
      </c>
      <c r="T77" s="11">
        <f t="shared" si="10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40844.358310185184</v>
      </c>
      <c r="T78" s="11">
        <f t="shared" si="10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40996.811539351846</v>
      </c>
      <c r="T79" s="11">
        <f t="shared" si="10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42604.397233796299</v>
      </c>
      <c r="T80" s="11">
        <f t="shared" si="10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41724.443206018514</v>
      </c>
      <c r="T81" s="11">
        <f t="shared" si="10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41582.750648148147</v>
      </c>
      <c r="T82" s="11">
        <f t="shared" si="10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41099.825543981475</v>
      </c>
      <c r="T83" s="11">
        <f t="shared" si="10"/>
        <v>41103.793055555558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40795.486817129626</v>
      </c>
      <c r="T84" s="11">
        <f t="shared" si="10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42042.282280092586</v>
      </c>
      <c r="T85" s="11">
        <f t="shared" si="10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40648.42460648148</v>
      </c>
      <c r="T86" s="11">
        <f t="shared" si="10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40778.792094907403</v>
      </c>
      <c r="T87" s="11">
        <f t="shared" si="10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42291.222743055558</v>
      </c>
      <c r="T88" s="11">
        <f t="shared" si="10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40322.206053240741</v>
      </c>
      <c r="T89" s="11">
        <f t="shared" si="10"/>
        <v>40331.736805555549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41786.325590277775</v>
      </c>
      <c r="T90" s="11">
        <f t="shared" si="10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41402.418888888882</v>
      </c>
      <c r="T91" s="11">
        <f t="shared" si="10"/>
        <v>41427.418888888882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40705.964108796295</v>
      </c>
      <c r="T92" s="11">
        <f t="shared" si="10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40619.069027777776</v>
      </c>
      <c r="T93" s="11">
        <f t="shared" si="10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42720.865543981483</v>
      </c>
      <c r="T94" s="11">
        <f t="shared" si="10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41065.524733796294</v>
      </c>
      <c r="T95" s="11">
        <f t="shared" si="10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41716.384513888886</v>
      </c>
      <c r="T96" s="11">
        <f t="shared" si="10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40934.671770833331</v>
      </c>
      <c r="T97" s="11">
        <f t="shared" si="10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40324.32917824074</v>
      </c>
      <c r="T98" s="11">
        <f t="shared" si="10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40705.801874999997</v>
      </c>
      <c r="T99" s="11">
        <f t="shared" si="10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41214.461504629631</v>
      </c>
      <c r="T100" s="11">
        <f t="shared" si="10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41631.569432870368</v>
      </c>
      <c r="T101" s="11">
        <f t="shared" si="10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41197.419976851852</v>
      </c>
      <c r="T102" s="11">
        <f t="shared" si="10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41274.443402777775</v>
      </c>
      <c r="T103" s="11">
        <f t="shared" si="10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40504.797835648147</v>
      </c>
      <c r="T104" s="11">
        <f t="shared" si="10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41682.472569444442</v>
      </c>
      <c r="T105" s="11">
        <f t="shared" si="10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40612.361874999995</v>
      </c>
      <c r="T106" s="11">
        <f t="shared" si="10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42485.391435185178</v>
      </c>
      <c r="T107" s="11">
        <f t="shared" si="10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40987.443298611106</v>
      </c>
      <c r="T108" s="11">
        <f t="shared" si="10"/>
        <v>41001.443298611106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40635.649155092593</v>
      </c>
      <c r="T109" s="11">
        <f t="shared" si="10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41365.279745370368</v>
      </c>
      <c r="T110" s="11">
        <f t="shared" si="10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40569.692476851851</v>
      </c>
      <c r="T111" s="11">
        <f t="shared" si="10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41557.616354166668</v>
      </c>
      <c r="T112" s="11">
        <f t="shared" si="10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42124.999849537031</v>
      </c>
      <c r="T113" s="11">
        <f t="shared" si="10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41717.709699074076</v>
      </c>
      <c r="T114" s="11">
        <f t="shared" si="10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40753.425092592588</v>
      </c>
      <c r="T115" s="11">
        <f t="shared" si="10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40860.940833333334</v>
      </c>
      <c r="T116" s="11">
        <f t="shared" si="10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40918.405601851853</v>
      </c>
      <c r="T117" s="11">
        <f t="shared" si="10"/>
        <v>40943.405601851853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40595.163831018515</v>
      </c>
      <c r="T118" s="11">
        <f t="shared" si="10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40248.501666666663</v>
      </c>
      <c r="T119" s="11">
        <f t="shared" si="10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40722.720324074071</v>
      </c>
      <c r="T120" s="11">
        <f t="shared" si="10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40738.735949074071</v>
      </c>
      <c r="T121" s="11">
        <f t="shared" si="10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42615.716516203705</v>
      </c>
      <c r="T122" s="11">
        <f t="shared" si="10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42096.371643518512</v>
      </c>
      <c r="T123" s="11">
        <f t="shared" si="10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42593.098460648143</v>
      </c>
      <c r="T124" s="11">
        <f t="shared" si="10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41904.448657407404</v>
      </c>
      <c r="T125" s="11">
        <f t="shared" si="10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42114.595393518517</v>
      </c>
      <c r="T126" s="11">
        <f t="shared" si="10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42709.66064814815</v>
      </c>
      <c r="T127" s="11">
        <f t="shared" si="10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42135.256215277775</v>
      </c>
      <c r="T128" s="11">
        <f t="shared" si="10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42067.290983796294</v>
      </c>
      <c r="T129" s="11">
        <f t="shared" si="10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f t="shared" si="9"/>
        <v>42627.894594907404</v>
      </c>
      <c r="T130" s="11">
        <f t="shared" si="10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6" t="e">
        <f t="shared" ref="P131:P194" si="12">E131/L131</f>
        <v>#DIV/0!</v>
      </c>
      <c r="Q131" t="str">
        <f t="shared" ref="Q131:Q194" si="13">LEFT(N131, SEARCH("/",N131,1)-1)</f>
        <v>film &amp; video</v>
      </c>
      <c r="R131" t="str">
        <f t="shared" ref="R131:R194" si="14">RIGHT(N131,LEN(N131)-SEARCH("/", N131,1))</f>
        <v>science fiction</v>
      </c>
      <c r="S131" s="11">
        <f t="shared" ref="S131:S194" si="15">(J131/86400)+25569+(-8/24)</f>
        <v>41882.603969907403</v>
      </c>
      <c r="T131" s="11">
        <f t="shared" ref="T131:T194" si="16">(I131/86400)+25569+(-8/24)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6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41778.582083333335</v>
      </c>
      <c r="T132" s="11">
        <f t="shared" si="16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96" si="17">E133/D133</f>
        <v>0</v>
      </c>
      <c r="P133" s="6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42541.504178240742</v>
      </c>
      <c r="T133" s="11">
        <f t="shared" si="16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 s="6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41905.47924768518</v>
      </c>
      <c r="T134" s="11">
        <f t="shared" si="16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42491.474351851844</v>
      </c>
      <c r="T135" s="11">
        <f t="shared" si="16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42221.576597222222</v>
      </c>
      <c r="T136" s="11">
        <f t="shared" si="16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 s="6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41788.048576388886</v>
      </c>
      <c r="T137" s="11">
        <f t="shared" si="16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42096.076782407406</v>
      </c>
      <c r="T138" s="11">
        <f t="shared" si="16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42239.240659722222</v>
      </c>
      <c r="T139" s="11">
        <f t="shared" si="16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 s="6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42185.924085648141</v>
      </c>
      <c r="T140" s="11">
        <f t="shared" si="16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 s="6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42187.587638888886</v>
      </c>
      <c r="T141" s="11">
        <f t="shared" si="16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42052.864953703705</v>
      </c>
      <c r="T142" s="11">
        <f t="shared" si="16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0.10775</v>
      </c>
      <c r="P143" s="6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42109.819710648146</v>
      </c>
      <c r="T143" s="11">
        <f t="shared" si="16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3.3333333333333335E-3</v>
      </c>
      <c r="P144" s="6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41938.559930555552</v>
      </c>
      <c r="T144" s="11">
        <f t="shared" si="16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42558.730810185181</v>
      </c>
      <c r="T145" s="11">
        <f t="shared" si="16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0.27600000000000002</v>
      </c>
      <c r="P146" s="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42047.429074074076</v>
      </c>
      <c r="T146" s="11">
        <f t="shared" si="16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7.5111111111111115E-2</v>
      </c>
      <c r="P147" s="6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42200.208935185183</v>
      </c>
      <c r="T147" s="11">
        <f t="shared" si="16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5.7499999999999999E-3</v>
      </c>
      <c r="P148" s="6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42692.682847222219</v>
      </c>
      <c r="T148" s="11">
        <f t="shared" si="16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41969.434490740743</v>
      </c>
      <c r="T149" s="11">
        <f t="shared" si="16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8.0000000000000004E-4</v>
      </c>
      <c r="P150" s="6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42396.948333333326</v>
      </c>
      <c r="T150" s="11">
        <f t="shared" si="16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9.1999999999999998E-3</v>
      </c>
      <c r="P151" s="6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41967.838773148142</v>
      </c>
      <c r="T151" s="11">
        <f t="shared" si="16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0.23163076923076922</v>
      </c>
      <c r="P152" s="6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42089.82849537037</v>
      </c>
      <c r="T152" s="11">
        <f t="shared" si="16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5.5999999999999995E-4</v>
      </c>
      <c r="P153" s="6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42113.217488425922</v>
      </c>
      <c r="T153" s="11">
        <f t="shared" si="16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7.8947368421052633E-5</v>
      </c>
      <c r="P154" s="6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41874.744212962956</v>
      </c>
      <c r="T154" s="11">
        <f t="shared" si="16"/>
        <v>41904.744212962956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7.1799999999999998E-3</v>
      </c>
      <c r="P155" s="6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41933.252824074072</v>
      </c>
      <c r="T155" s="11">
        <f t="shared" si="16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2.6666666666666668E-2</v>
      </c>
      <c r="P156" s="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42115.214062499996</v>
      </c>
      <c r="T156" s="11">
        <f t="shared" si="16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6.0000000000000002E-5</v>
      </c>
      <c r="P157" s="6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42168.226099537038</v>
      </c>
      <c r="T157" s="11">
        <f t="shared" si="16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5.0999999999999997E-2</v>
      </c>
      <c r="P158" s="6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41793.791620370372</v>
      </c>
      <c r="T158" s="11">
        <f t="shared" si="16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2.671118530884808E-3</v>
      </c>
      <c r="P159" s="6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42396.578379629624</v>
      </c>
      <c r="T159" s="11">
        <f t="shared" si="16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41903.743379629625</v>
      </c>
      <c r="T160" s="11">
        <f t="shared" si="16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2.0000000000000002E-5</v>
      </c>
      <c r="P161" s="6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42514.101215277777</v>
      </c>
      <c r="T161" s="11">
        <f t="shared" si="16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42171.57975694444</v>
      </c>
      <c r="T162" s="11">
        <f t="shared" si="16"/>
        <v>42231.57975694444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1E-4</v>
      </c>
      <c r="P163" s="6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41792.354108796295</v>
      </c>
      <c r="T163" s="11">
        <f t="shared" si="16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0.15535714285714286</v>
      </c>
      <c r="P164" s="6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41834.79347222222</v>
      </c>
      <c r="T164" s="11">
        <f t="shared" si="16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42243.627939814811</v>
      </c>
      <c r="T165" s="11">
        <f t="shared" si="16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5.3333333333333332E-3</v>
      </c>
      <c r="P166" s="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41841.429409722223</v>
      </c>
      <c r="T166" s="11">
        <f t="shared" si="16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42351.325509259252</v>
      </c>
      <c r="T167" s="11">
        <f t="shared" si="16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0.6</v>
      </c>
      <c r="P168" s="6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42720.742615740739</v>
      </c>
      <c r="T168" s="11">
        <f t="shared" si="16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1E-4</v>
      </c>
      <c r="P169" s="6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42160.594155092585</v>
      </c>
      <c r="T169" s="11">
        <f t="shared" si="16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4.0625000000000001E-2</v>
      </c>
      <c r="P170" s="6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42052.501967592594</v>
      </c>
      <c r="T170" s="11">
        <f t="shared" si="16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0.224</v>
      </c>
      <c r="P171" s="6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41900.171979166662</v>
      </c>
      <c r="T171" s="11">
        <f t="shared" si="16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3.2500000000000001E-2</v>
      </c>
      <c r="P172" s="6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42216.644479166665</v>
      </c>
      <c r="T172" s="11">
        <f t="shared" si="16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2.0000000000000002E-5</v>
      </c>
      <c r="P173" s="6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42533.847384259258</v>
      </c>
      <c r="T173" s="11">
        <f t="shared" si="16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42047.061608796292</v>
      </c>
      <c r="T174" s="11">
        <f t="shared" si="16"/>
        <v>42082.019942129627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42033.239675925921</v>
      </c>
      <c r="T175" s="11">
        <f t="shared" si="16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42072.42564814815</v>
      </c>
      <c r="T176" s="11">
        <f t="shared" si="16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6.4850000000000005E-2</v>
      </c>
      <c r="P177" s="6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41855.444571759253</v>
      </c>
      <c r="T177" s="11">
        <f t="shared" si="16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42191.490729166668</v>
      </c>
      <c r="T178" s="11">
        <f t="shared" si="16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0.4</v>
      </c>
      <c r="P179" s="6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42069.714421296296</v>
      </c>
      <c r="T179" s="11">
        <f t="shared" si="16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42304.622048611105</v>
      </c>
      <c r="T180" s="11">
        <f t="shared" si="16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0.2</v>
      </c>
      <c r="P181" s="6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42402.747164351851</v>
      </c>
      <c r="T181" s="11">
        <f t="shared" si="16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0.33416666666666667</v>
      </c>
      <c r="P182" s="6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42067.657905092587</v>
      </c>
      <c r="T182" s="11">
        <f t="shared" si="16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0.21092608822670172</v>
      </c>
      <c r="P183" s="6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42147.408506944441</v>
      </c>
      <c r="T183" s="11">
        <f t="shared" si="16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42711.678611111107</v>
      </c>
      <c r="T184" s="11">
        <f t="shared" si="16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0.35855999999999999</v>
      </c>
      <c r="P185" s="6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41939.476967592593</v>
      </c>
      <c r="T185" s="11">
        <f t="shared" si="16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3.4000000000000002E-2</v>
      </c>
      <c r="P186" s="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41825.45789351852</v>
      </c>
      <c r="T186" s="11">
        <f t="shared" si="16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5.5E-2</v>
      </c>
      <c r="P187" s="6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42570.577997685185</v>
      </c>
      <c r="T187" s="11">
        <f t="shared" si="16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42767.479560185187</v>
      </c>
      <c r="T188" s="11">
        <f t="shared" si="16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0.16</v>
      </c>
      <c r="P189" s="6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42181.90112268518</v>
      </c>
      <c r="T189" s="11">
        <f t="shared" si="16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41856.849710648145</v>
      </c>
      <c r="T190" s="11">
        <f t="shared" si="16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6.8999999999999997E-4</v>
      </c>
      <c r="P191" s="6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42556.357372685183</v>
      </c>
      <c r="T191" s="11">
        <f t="shared" si="16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4.1666666666666666E-3</v>
      </c>
      <c r="P192" s="6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42527.317662037036</v>
      </c>
      <c r="T192" s="11">
        <f t="shared" si="16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0.05</v>
      </c>
      <c r="P193" s="6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42239.108078703699</v>
      </c>
      <c r="T193" s="11">
        <f t="shared" si="16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1.7E-5</v>
      </c>
      <c r="P194" s="6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41899.458703703705</v>
      </c>
      <c r="T194" s="11">
        <f t="shared" si="16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s="6" t="e">
        <f t="shared" ref="P195:P258" si="18">E195/L195</f>
        <v>#DIV/0!</v>
      </c>
      <c r="Q195" t="str">
        <f t="shared" ref="Q195:Q258" si="19">LEFT(N195, SEARCH("/",N195,1)-1)</f>
        <v>film &amp; video</v>
      </c>
      <c r="R195" t="str">
        <f t="shared" ref="R195:R258" si="20">RIGHT(N195,LEN(N195)-SEARCH("/", N195,1))</f>
        <v>drama</v>
      </c>
      <c r="S195" s="11">
        <f t="shared" ref="S195:S258" si="21">(J195/86400)+25569+(-8/24)</f>
        <v>41911.601458333331</v>
      </c>
      <c r="T195" s="11">
        <f t="shared" ref="T195:T258" si="22">(I195/86400)+25569+(-8/24)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1.1999999999999999E-3</v>
      </c>
      <c r="P196" s="6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42375.663553240738</v>
      </c>
      <c r="T196" s="11">
        <f t="shared" si="22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ref="O197:O260" si="23">E197/D197</f>
        <v>0</v>
      </c>
      <c r="P197" s="6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42135.337175925924</v>
      </c>
      <c r="T197" s="11">
        <f t="shared" si="22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0.41857142857142859</v>
      </c>
      <c r="P198" s="6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42259.209467592591</v>
      </c>
      <c r="T198" s="11">
        <f t="shared" si="22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0.1048</v>
      </c>
      <c r="P199" s="6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42741.515046296299</v>
      </c>
      <c r="T199" s="11">
        <f t="shared" si="22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1.116E-2</v>
      </c>
      <c r="P200" s="6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41887.050023148149</v>
      </c>
      <c r="T200" s="11">
        <f t="shared" si="22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6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42583.790532407402</v>
      </c>
      <c r="T201" s="11">
        <f t="shared" si="22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0.26192500000000002</v>
      </c>
      <c r="P202" s="6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41866.750034722216</v>
      </c>
      <c r="T202" s="11">
        <f t="shared" si="22"/>
        <v>41896.750034722216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0.58461538461538465</v>
      </c>
      <c r="P203" s="6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42023.485289351847</v>
      </c>
      <c r="T203" s="11">
        <f t="shared" si="22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6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42255.594490740739</v>
      </c>
      <c r="T204" s="11">
        <f t="shared" si="22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0.2984</v>
      </c>
      <c r="P205" s="6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41973.514629629623</v>
      </c>
      <c r="T205" s="11">
        <f t="shared" si="22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0.50721666666666665</v>
      </c>
      <c r="P206" s="6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42556.250034722216</v>
      </c>
      <c r="T206" s="11">
        <f t="shared" si="22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0.16250000000000001</v>
      </c>
      <c r="P207" s="6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42248.298865740733</v>
      </c>
      <c r="T207" s="11">
        <f t="shared" si="22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6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42566.67109953703</v>
      </c>
      <c r="T208" s="11">
        <f t="shared" si="22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0.15214285714285714</v>
      </c>
      <c r="P209" s="6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41977.863865740735</v>
      </c>
      <c r="T209" s="11">
        <f t="shared" si="22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6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41959.03665509259</v>
      </c>
      <c r="T210" s="11">
        <f t="shared" si="22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6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42165.589525462965</v>
      </c>
      <c r="T211" s="11">
        <f t="shared" si="22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0.2525</v>
      </c>
      <c r="P212" s="6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42248.731388888882</v>
      </c>
      <c r="T212" s="11">
        <f t="shared" si="22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0.44600000000000001</v>
      </c>
      <c r="P213" s="6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42235.826585648145</v>
      </c>
      <c r="T213" s="11">
        <f t="shared" si="22"/>
        <v>42265.826585648145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1.5873015873015873E-4</v>
      </c>
      <c r="P214" s="6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42416.547685185178</v>
      </c>
      <c r="T214" s="11">
        <f t="shared" si="22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4.0000000000000002E-4</v>
      </c>
      <c r="P215" s="6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42202.260960648149</v>
      </c>
      <c r="T215" s="11">
        <f t="shared" si="22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8.0000000000000007E-5</v>
      </c>
      <c r="P216" s="6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42009.307280092595</v>
      </c>
      <c r="T216" s="11">
        <f t="shared" si="22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2.2727272727272726E-3</v>
      </c>
      <c r="P217" s="6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42374.896782407406</v>
      </c>
      <c r="T217" s="11">
        <f t="shared" si="22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0.55698440000000005</v>
      </c>
      <c r="P218" s="6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42066.625428240739</v>
      </c>
      <c r="T218" s="11">
        <f t="shared" si="22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0.11942999999999999</v>
      </c>
      <c r="P219" s="6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41970.307280092595</v>
      </c>
      <c r="T219" s="11">
        <f t="shared" si="22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0.02</v>
      </c>
      <c r="P220" s="6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42079.295011574075</v>
      </c>
      <c r="T220" s="11">
        <f t="shared" si="22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0.17630000000000001</v>
      </c>
      <c r="P221" s="6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42428.993344907409</v>
      </c>
      <c r="T221" s="11">
        <f t="shared" si="22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7.1999999999999998E-3</v>
      </c>
      <c r="P222" s="6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42195.310532407406</v>
      </c>
      <c r="T222" s="11">
        <f t="shared" si="22"/>
        <v>42236.504166666666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6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42031.504212962966</v>
      </c>
      <c r="T223" s="11">
        <f t="shared" si="22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0.13</v>
      </c>
      <c r="P224" s="6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42031.436550925922</v>
      </c>
      <c r="T224" s="11">
        <f t="shared" si="22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6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42481.714699074073</v>
      </c>
      <c r="T225" s="11">
        <f t="shared" si="22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42134.901921296296</v>
      </c>
      <c r="T226" s="11">
        <f t="shared" si="22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6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42438.627939814811</v>
      </c>
      <c r="T227" s="11">
        <f t="shared" si="22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8.6206896551724137E-3</v>
      </c>
      <c r="P228" s="6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42106.332685185182</v>
      </c>
      <c r="T228" s="11">
        <f t="shared" si="22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6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42164.560659722221</v>
      </c>
      <c r="T229" s="11">
        <f t="shared" si="22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6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42096.353067129625</v>
      </c>
      <c r="T230" s="11">
        <f t="shared" si="22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6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42383.600659722222</v>
      </c>
      <c r="T231" s="11">
        <f t="shared" si="22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4.0000000000000001E-3</v>
      </c>
      <c r="P232" s="6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42129.443877314814</v>
      </c>
      <c r="T232" s="11">
        <f t="shared" si="22"/>
        <v>42159.443877314814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6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42341.62559027777</v>
      </c>
      <c r="T233" s="11">
        <f t="shared" si="22"/>
        <v>42371.62559027777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2.75E-2</v>
      </c>
      <c r="P234" s="6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42032.492430555554</v>
      </c>
      <c r="T234" s="11">
        <f t="shared" si="22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6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42612.578379629624</v>
      </c>
      <c r="T235" s="11">
        <f t="shared" si="22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0.40100000000000002</v>
      </c>
      <c r="P236" s="6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42135.70207175926</v>
      </c>
      <c r="T236" s="11">
        <f t="shared" si="22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6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42164.575196759259</v>
      </c>
      <c r="T237" s="11">
        <f t="shared" si="22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6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42320.751145833332</v>
      </c>
      <c r="T238" s="11">
        <f t="shared" si="22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3.3333333333333335E-3</v>
      </c>
      <c r="P239" s="6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42377.243854166663</v>
      </c>
      <c r="T239" s="11">
        <f t="shared" si="22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6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42713.629166666666</v>
      </c>
      <c r="T240" s="11">
        <f t="shared" si="22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0.25</v>
      </c>
      <c r="P241" s="6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42296.776967592588</v>
      </c>
      <c r="T241" s="11">
        <f t="shared" si="22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1.0763413333333334</v>
      </c>
      <c r="P242" s="6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41354.375127314815</v>
      </c>
      <c r="T242" s="11">
        <f t="shared" si="22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1.1263736263736264</v>
      </c>
      <c r="P243" s="6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41949.364629629628</v>
      </c>
      <c r="T243" s="11">
        <f t="shared" si="22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1.1346153846153846</v>
      </c>
      <c r="P244" s="6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40862.15960648148</v>
      </c>
      <c r="T244" s="11">
        <f t="shared" si="22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1.0259199999999999</v>
      </c>
      <c r="P245" s="6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41661.714166666665</v>
      </c>
      <c r="T245" s="11">
        <f t="shared" si="22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1.1375714285714287</v>
      </c>
      <c r="P246" s="6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40212.990266203698</v>
      </c>
      <c r="T246" s="11">
        <f t="shared" si="22"/>
        <v>40252.962500000001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1.0371999999999999</v>
      </c>
      <c r="P247" s="6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41106.719733796293</v>
      </c>
      <c r="T247" s="11">
        <f t="shared" si="22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3.0546000000000002</v>
      </c>
      <c r="P248" s="6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40480.030150462961</v>
      </c>
      <c r="T248" s="11">
        <f t="shared" si="22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1.341</v>
      </c>
      <c r="P249" s="6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40430.270995370367</v>
      </c>
      <c r="T249" s="11">
        <f t="shared" si="22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1.0133294117647058</v>
      </c>
      <c r="P250" s="6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40870.441076388888</v>
      </c>
      <c r="T250" s="11">
        <f t="shared" si="22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1.1292</v>
      </c>
      <c r="P251" s="6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40332.590509259258</v>
      </c>
      <c r="T251" s="11">
        <f t="shared" si="22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1.0558333333333334</v>
      </c>
      <c r="P252" s="6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41401.232534722221</v>
      </c>
      <c r="T252" s="11">
        <f t="shared" si="22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1.2557142857142858</v>
      </c>
      <c r="P253" s="6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41013.454236111109</v>
      </c>
      <c r="T253" s="11">
        <f t="shared" si="22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1.8455999999999999</v>
      </c>
      <c r="P254" s="6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40266.329374999994</v>
      </c>
      <c r="T254" s="11">
        <f t="shared" si="22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1.0073333333333334</v>
      </c>
      <c r="P255" s="6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40924.31753472222</v>
      </c>
      <c r="T255" s="11">
        <f t="shared" si="22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1.1694724999999999</v>
      </c>
      <c r="P256" s="6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42263.619328703702</v>
      </c>
      <c r="T256" s="11">
        <f t="shared" si="22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1.0673325</v>
      </c>
      <c r="P257" s="6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40588.193078703705</v>
      </c>
      <c r="T257" s="11">
        <f t="shared" si="22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1.391</v>
      </c>
      <c r="P258" s="6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41319.435960648145</v>
      </c>
      <c r="T258" s="11">
        <f t="shared" si="22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1.0672648571428571</v>
      </c>
      <c r="P259" s="6">
        <f t="shared" ref="P259:P322" si="24">E259/L259</f>
        <v>66.70405357142856</v>
      </c>
      <c r="Q259" t="str">
        <f t="shared" ref="Q259:Q322" si="25">LEFT(N259, SEARCH("/",N259,1)-1)</f>
        <v>film &amp; video</v>
      </c>
      <c r="R259" t="str">
        <f t="shared" ref="R259:R322" si="26">RIGHT(N259,LEN(N259)-SEARCH("/", N259,1))</f>
        <v>documentary</v>
      </c>
      <c r="S259" s="11">
        <f t="shared" ref="S259:S322" si="27">(J259/86400)+25569+(-8/24)</f>
        <v>42479.293541666666</v>
      </c>
      <c r="T259" s="11">
        <f t="shared" ref="T259:T322" si="28">(I259/86400)+25569+(-8/24)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3"/>
        <v>1.9114</v>
      </c>
      <c r="P260" s="6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40681.718356481477</v>
      </c>
      <c r="T260" s="11">
        <f t="shared" si="28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ref="O261:O324" si="29">E261/D261</f>
        <v>1.3193789333333332</v>
      </c>
      <c r="P261" s="6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42072.404733796291</v>
      </c>
      <c r="T261" s="11">
        <f t="shared" si="28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1.0640000000000001</v>
      </c>
      <c r="P262" s="6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40330.422210648147</v>
      </c>
      <c r="T262" s="11">
        <f t="shared" si="28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1.0740000000000001</v>
      </c>
      <c r="P263" s="6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41017.552129629628</v>
      </c>
      <c r="T263" s="11">
        <f t="shared" si="28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 s="6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40554.914675925924</v>
      </c>
      <c r="T264" s="11">
        <f t="shared" si="28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1.1808107999999999</v>
      </c>
      <c r="P265" s="6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41149.621458333328</v>
      </c>
      <c r="T265" s="11">
        <f t="shared" si="28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1.1819999999999999</v>
      </c>
      <c r="P266" s="6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41010.286979166667</v>
      </c>
      <c r="T266" s="11">
        <f t="shared" si="28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1.111</v>
      </c>
      <c r="P267" s="6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40266.91238425926</v>
      </c>
      <c r="T267" s="11">
        <f t="shared" si="28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1.4550000000000001</v>
      </c>
      <c r="P268" s="6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40204.841516203705</v>
      </c>
      <c r="T268" s="11">
        <f t="shared" si="28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1.3162883248730965</v>
      </c>
      <c r="P269" s="6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41785.119201388887</v>
      </c>
      <c r="T269" s="11">
        <f t="shared" si="28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1.1140000000000001</v>
      </c>
      <c r="P270" s="6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40808.819189814814</v>
      </c>
      <c r="T270" s="11">
        <f t="shared" si="28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1.4723377</v>
      </c>
      <c r="P271" s="6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42757.863680555551</v>
      </c>
      <c r="T271" s="11">
        <f t="shared" si="28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1.5260869565217392</v>
      </c>
      <c r="P272" s="6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40637.533217592594</v>
      </c>
      <c r="T272" s="11">
        <f t="shared" si="28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1.0468</v>
      </c>
      <c r="P273" s="6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41611.766909722217</v>
      </c>
      <c r="T273" s="11">
        <f t="shared" si="28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1.7743366666666667</v>
      </c>
      <c r="P274" s="6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40235.567025462959</v>
      </c>
      <c r="T274" s="11">
        <f t="shared" si="28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1.077758</v>
      </c>
      <c r="P275" s="6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40697.16511574074</v>
      </c>
      <c r="T275" s="11">
        <f t="shared" si="28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 s="6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40969.579039351847</v>
      </c>
      <c r="T276" s="11">
        <f t="shared" si="28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1.08395</v>
      </c>
      <c r="P277" s="6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41192.698680555557</v>
      </c>
      <c r="T277" s="11">
        <f t="shared" si="28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1.476</v>
      </c>
      <c r="P278" s="6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40966.748541666668</v>
      </c>
      <c r="T278" s="11">
        <f t="shared" si="28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1.1038153846153846</v>
      </c>
      <c r="P279" s="6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42117.55809027778</v>
      </c>
      <c r="T279" s="11">
        <f t="shared" si="28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1.5034814814814814</v>
      </c>
      <c r="P280" s="6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41163.707627314812</v>
      </c>
      <c r="T280" s="11">
        <f t="shared" si="28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1.5731829411764706</v>
      </c>
      <c r="P281" s="6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42758.910833333335</v>
      </c>
      <c r="T281" s="11">
        <f t="shared" si="28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1.5614399999999999</v>
      </c>
      <c r="P282" s="6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41744.257349537038</v>
      </c>
      <c r="T282" s="11">
        <f t="shared" si="28"/>
        <v>41789.257349537038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1.2058763636363636</v>
      </c>
      <c r="P283" s="6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39949.830011574071</v>
      </c>
      <c r="T283" s="11">
        <f t="shared" si="28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1.0118888888888888</v>
      </c>
      <c r="P284" s="6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40194.586712962962</v>
      </c>
      <c r="T284" s="11">
        <f t="shared" si="28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1.142725</v>
      </c>
      <c r="P285" s="6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40675.376666666663</v>
      </c>
      <c r="T285" s="11">
        <f t="shared" si="28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1.0462615</v>
      </c>
      <c r="P286" s="6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40904.404861111107</v>
      </c>
      <c r="T286" s="11">
        <f t="shared" si="28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2.2882507142857142</v>
      </c>
      <c r="P287" s="6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41506.422777777778</v>
      </c>
      <c r="T287" s="11">
        <f t="shared" si="28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1.0915333333333332</v>
      </c>
      <c r="P288" s="6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41313.482916666668</v>
      </c>
      <c r="T288" s="11">
        <f t="shared" si="28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1.7629999999999999</v>
      </c>
      <c r="P289" s="6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41183.944652777776</v>
      </c>
      <c r="T289" s="11">
        <f t="shared" si="28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1.0321061999999999</v>
      </c>
      <c r="P290" s="6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41050.835567129623</v>
      </c>
      <c r="T290" s="11">
        <f t="shared" si="28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1.0482</v>
      </c>
      <c r="P291" s="6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41550.123078703698</v>
      </c>
      <c r="T291" s="11">
        <f t="shared" si="28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1.0668444444444445</v>
      </c>
      <c r="P292" s="6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40526.035844907405</v>
      </c>
      <c r="T292" s="11">
        <f t="shared" si="28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1.2001999999999999</v>
      </c>
      <c r="P293" s="6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41376.435717592591</v>
      </c>
      <c r="T293" s="11">
        <f t="shared" si="28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1.0150693333333334</v>
      </c>
      <c r="P294" s="6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40812.469895833332</v>
      </c>
      <c r="T294" s="11">
        <f t="shared" si="28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1.0138461538461538</v>
      </c>
      <c r="P295" s="6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41719.334652777776</v>
      </c>
      <c r="T295" s="11">
        <f t="shared" si="28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 s="6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40342.751087962963</v>
      </c>
      <c r="T296" s="11">
        <f t="shared" si="28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1.3310911999999999</v>
      </c>
      <c r="P297" s="6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41518.671400462961</v>
      </c>
      <c r="T297" s="11">
        <f t="shared" si="28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1.187262</v>
      </c>
      <c r="P298" s="6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41134.142164351848</v>
      </c>
      <c r="T298" s="11">
        <f t="shared" si="28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1.0064</v>
      </c>
      <c r="P299" s="6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42089.394687499997</v>
      </c>
      <c r="T299" s="11">
        <f t="shared" si="28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1.089324126984127</v>
      </c>
      <c r="P300" s="6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41709.130185185182</v>
      </c>
      <c r="T300" s="11">
        <f t="shared" si="28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1.789525</v>
      </c>
      <c r="P301" s="6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40468.891898148147</v>
      </c>
      <c r="T301" s="11">
        <f t="shared" si="28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1.0172264</v>
      </c>
      <c r="P302" s="6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40626.626597222217</v>
      </c>
      <c r="T302" s="11">
        <f t="shared" si="28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1.1873499999999999</v>
      </c>
      <c r="P303" s="6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41312.404340277775</v>
      </c>
      <c r="T303" s="11">
        <f t="shared" si="28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1.0045999999999999</v>
      </c>
      <c r="P304" s="6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40933.523587962962</v>
      </c>
      <c r="T304" s="11">
        <f t="shared" si="28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1.3746666666666667</v>
      </c>
      <c r="P305" s="6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41031.737800925919</v>
      </c>
      <c r="T305" s="11">
        <f t="shared" si="28"/>
        <v>41061.737800925919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2.3164705882352941</v>
      </c>
      <c r="P306" s="6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41113.76153935185</v>
      </c>
      <c r="T306" s="11">
        <f t="shared" si="28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1.3033333333333332</v>
      </c>
      <c r="P307" s="6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40948.296863425923</v>
      </c>
      <c r="T307" s="11">
        <f t="shared" si="28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2.9289999999999998</v>
      </c>
      <c r="P308" s="6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41333.503854166665</v>
      </c>
      <c r="T308" s="11">
        <f t="shared" si="28"/>
        <v>41353.462187499994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1.1131818181818183</v>
      </c>
      <c r="P309" s="6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41282.611122685186</v>
      </c>
      <c r="T309" s="11">
        <f t="shared" si="28"/>
        <v>41312.611122685186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1.0556666666666668</v>
      </c>
      <c r="P310" s="6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40567.361226851848</v>
      </c>
      <c r="T310" s="11">
        <f t="shared" si="28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1.1894444444444445</v>
      </c>
      <c r="P311" s="6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41134.418217592589</v>
      </c>
      <c r="T311" s="11">
        <f t="shared" si="28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1.04129</v>
      </c>
      <c r="P312" s="6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40820.849803240737</v>
      </c>
      <c r="T312" s="11">
        <f t="shared" si="28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1.0410165</v>
      </c>
      <c r="P313" s="6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40867.886481481481</v>
      </c>
      <c r="T313" s="11">
        <f t="shared" si="28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1.1187499999999999</v>
      </c>
      <c r="P314" s="6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41348.544351851851</v>
      </c>
      <c r="T314" s="11">
        <f t="shared" si="28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1.0473529411764706</v>
      </c>
      <c r="P315" s="6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40356.894606481481</v>
      </c>
      <c r="T315" s="11">
        <f t="shared" si="28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3.8515000000000001</v>
      </c>
      <c r="P316" s="6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41304.499861111108</v>
      </c>
      <c r="T316" s="11">
        <f t="shared" si="28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1.01248</v>
      </c>
      <c r="P317" s="6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41113.439050925925</v>
      </c>
      <c r="T317" s="11">
        <f t="shared" si="28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1.1377333333333333</v>
      </c>
      <c r="P318" s="6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41950.590243055551</v>
      </c>
      <c r="T318" s="11">
        <f t="shared" si="28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1.0080333333333333</v>
      </c>
      <c r="P319" s="6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41589.343553240738</v>
      </c>
      <c r="T319" s="11">
        <f t="shared" si="28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2.8332000000000002</v>
      </c>
      <c r="P320" s="6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41329.705451388887</v>
      </c>
      <c r="T320" s="11">
        <f t="shared" si="28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1.1268</v>
      </c>
      <c r="P321" s="6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40123.504965277774</v>
      </c>
      <c r="T321" s="11">
        <f t="shared" si="28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1.0658000000000001</v>
      </c>
      <c r="P322" s="6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11">
        <f t="shared" si="27"/>
        <v>42331.21797453703</v>
      </c>
      <c r="T322" s="11">
        <f t="shared" si="28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1.0266285714285714</v>
      </c>
      <c r="P323" s="6">
        <f t="shared" ref="P323:P386" si="30">E323/L323</f>
        <v>106.62314540059347</v>
      </c>
      <c r="Q323" t="str">
        <f t="shared" ref="Q323:Q386" si="31">LEFT(N323, SEARCH("/",N323,1)-1)</f>
        <v>film &amp; video</v>
      </c>
      <c r="R323" t="str">
        <f t="shared" ref="R323:R386" si="32">RIGHT(N323,LEN(N323)-SEARCH("/", N323,1))</f>
        <v>documentary</v>
      </c>
      <c r="S323" s="11">
        <f t="shared" ref="S323:S386" si="33">(J323/86400)+25569+(-8/24)</f>
        <v>42647.113263888888</v>
      </c>
      <c r="T323" s="11">
        <f t="shared" ref="T323:T386" si="34">(I323/86400)+25569+(-8/24)</f>
        <v>42682.154930555553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9"/>
        <v>1.0791200000000001</v>
      </c>
      <c r="P324" s="6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42473.236666666664</v>
      </c>
      <c r="T324" s="11">
        <f t="shared" si="34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ref="O325:O388" si="35">E325/D325</f>
        <v>1.2307407407407407</v>
      </c>
      <c r="P325" s="6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42696.988032407404</v>
      </c>
      <c r="T325" s="11">
        <f t="shared" si="34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42184.292916666665</v>
      </c>
      <c r="T326" s="11">
        <f t="shared" si="34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42688.854548611103</v>
      </c>
      <c r="T327" s="11">
        <f t="shared" si="34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42774.981550925928</v>
      </c>
      <c r="T328" s="11">
        <f t="shared" si="34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42057.901956018519</v>
      </c>
      <c r="T329" s="11">
        <f t="shared" si="34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42278.613287037035</v>
      </c>
      <c r="T330" s="11">
        <f t="shared" si="34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42291.133414351854</v>
      </c>
      <c r="T331" s="11">
        <f t="shared" si="34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41379.182442129626</v>
      </c>
      <c r="T332" s="11">
        <f t="shared" si="34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42507.248078703698</v>
      </c>
      <c r="T333" s="11">
        <f t="shared" si="34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42263.346956018511</v>
      </c>
      <c r="T334" s="11">
        <f t="shared" si="34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42437.303136574068</v>
      </c>
      <c r="T335" s="11">
        <f t="shared" si="34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42101.349039351851</v>
      </c>
      <c r="T336" s="11">
        <f t="shared" si="34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42101.404108796291</v>
      </c>
      <c r="T337" s="11">
        <f t="shared" si="34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42291.262939814813</v>
      </c>
      <c r="T338" s="11">
        <f t="shared" si="34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42046.795231481483</v>
      </c>
      <c r="T339" s="11">
        <f t="shared" si="34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42559.422337962962</v>
      </c>
      <c r="T340" s="11">
        <f t="shared" si="34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42093.426712962959</v>
      </c>
      <c r="T341" s="11">
        <f t="shared" si="34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42772.335729166669</v>
      </c>
      <c r="T342" s="11">
        <f t="shared" si="34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41894.546273148146</v>
      </c>
      <c r="T343" s="11">
        <f t="shared" si="34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42459.447511574072</v>
      </c>
      <c r="T344" s="11">
        <f t="shared" si="34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41926.404456018514</v>
      </c>
      <c r="T345" s="11">
        <f t="shared" si="34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42111.637662037036</v>
      </c>
      <c r="T346" s="11">
        <f t="shared" si="34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42114.610995370364</v>
      </c>
      <c r="T347" s="11">
        <f t="shared" si="34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42261.166909722218</v>
      </c>
      <c r="T348" s="11">
        <f t="shared" si="34"/>
        <v>42291.166909722218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42292.162141203698</v>
      </c>
      <c r="T349" s="11">
        <f t="shared" si="34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42207.253657407404</v>
      </c>
      <c r="T350" s="11">
        <f t="shared" si="34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42760.165601851848</v>
      </c>
      <c r="T351" s="11">
        <f t="shared" si="34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42585.732743055552</v>
      </c>
      <c r="T352" s="11">
        <f t="shared" si="34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42427.63141203703</v>
      </c>
      <c r="T353" s="11">
        <f t="shared" si="34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41889.834120370368</v>
      </c>
      <c r="T354" s="11">
        <f t="shared" si="34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42297.458553240744</v>
      </c>
      <c r="T355" s="11">
        <f t="shared" si="34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42438.494456018518</v>
      </c>
      <c r="T356" s="11">
        <f t="shared" si="34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41942.9605787037</v>
      </c>
      <c r="T357" s="11">
        <f t="shared" si="34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42415.469826388886</v>
      </c>
      <c r="T358" s="11">
        <f t="shared" si="34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42077.88885416666</v>
      </c>
      <c r="T359" s="11">
        <f t="shared" si="34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42507.526863425919</v>
      </c>
      <c r="T360" s="11">
        <f t="shared" si="34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41934.73715277778</v>
      </c>
      <c r="T361" s="11">
        <f t="shared" si="34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42163.564583333333</v>
      </c>
      <c r="T362" s="11">
        <f t="shared" si="34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41935.667893518512</v>
      </c>
      <c r="T363" s="11">
        <f t="shared" si="34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41836.877210648148</v>
      </c>
      <c r="T364" s="11">
        <f t="shared" si="34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40255.41129629629</v>
      </c>
      <c r="T365" s="11">
        <f t="shared" si="34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41780.526296296295</v>
      </c>
      <c r="T366" s="11">
        <f t="shared" si="34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41668.273136574069</v>
      </c>
      <c r="T367" s="11">
        <f t="shared" si="34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41019.459699074076</v>
      </c>
      <c r="T368" s="11">
        <f t="shared" si="34"/>
        <v>41049.459699074076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41355.243958333333</v>
      </c>
      <c r="T369" s="11">
        <f t="shared" si="34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42043.272245370368</v>
      </c>
      <c r="T370" s="11">
        <f t="shared" si="34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40893.2183912037</v>
      </c>
      <c r="T371" s="11">
        <f t="shared" si="34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42711.461805555555</v>
      </c>
      <c r="T372" s="11">
        <f t="shared" si="34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41261.434479166666</v>
      </c>
      <c r="T373" s="11">
        <f t="shared" si="34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42425.243564814817</v>
      </c>
      <c r="T374" s="11">
        <f t="shared" si="34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41078.578680555554</v>
      </c>
      <c r="T375" s="11">
        <f t="shared" si="34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40757.555914351848</v>
      </c>
      <c r="T376" s="11">
        <f t="shared" si="34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41657.65174768518</v>
      </c>
      <c r="T377" s="11">
        <f t="shared" si="34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42576.119398148141</v>
      </c>
      <c r="T378" s="11">
        <f t="shared" si="34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42291.917453703696</v>
      </c>
      <c r="T379" s="11">
        <f t="shared" si="34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42370.238518518519</v>
      </c>
      <c r="T380" s="11">
        <f t="shared" si="34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40987.354999999996</v>
      </c>
      <c r="T381" s="11">
        <f t="shared" si="34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42367.386481481481</v>
      </c>
      <c r="T382" s="11">
        <f t="shared" si="34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41085.36478009259</v>
      </c>
      <c r="T383" s="11">
        <f t="shared" si="34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41144.376157407409</v>
      </c>
      <c r="T384" s="11">
        <f t="shared" si="34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41754.78424768518</v>
      </c>
      <c r="T385" s="11">
        <f t="shared" si="34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11">
        <f t="shared" si="33"/>
        <v>41980.448460648149</v>
      </c>
      <c r="T386" s="11">
        <f t="shared" si="34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1.05982</v>
      </c>
      <c r="P387" s="6">
        <f t="shared" ref="P387:P450" si="36">E387/L387</f>
        <v>111.79535864978902</v>
      </c>
      <c r="Q387" t="str">
        <f t="shared" ref="Q387:Q450" si="37">LEFT(N387, SEARCH("/",N387,1)-1)</f>
        <v>film &amp; video</v>
      </c>
      <c r="R387" t="str">
        <f t="shared" ref="R387:R450" si="38">RIGHT(N387,LEN(N387)-SEARCH("/", N387,1))</f>
        <v>documentary</v>
      </c>
      <c r="S387" s="11">
        <f t="shared" ref="S387:S450" si="39">(J387/86400)+25569+(-8/24)</f>
        <v>41934.251168981478</v>
      </c>
      <c r="T387" s="11">
        <f t="shared" ref="T387:T450" si="40">(I387/86400)+25569+(-8/24)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5"/>
        <v>1.0016666666666667</v>
      </c>
      <c r="P388" s="6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42211.617951388886</v>
      </c>
      <c r="T388" s="11">
        <f t="shared" si="40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ref="O389:O452" si="41">E389/D389</f>
        <v>2.1398947368421051</v>
      </c>
      <c r="P389" s="6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42200.343263888884</v>
      </c>
      <c r="T389" s="11">
        <f t="shared" si="40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1.2616000000000001</v>
      </c>
      <c r="P390" s="6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42548.74282407407</v>
      </c>
      <c r="T390" s="11">
        <f t="shared" si="40"/>
        <v>42578.74282407407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1.8153547058823529</v>
      </c>
      <c r="P391" s="6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41673.729745370372</v>
      </c>
      <c r="T391" s="11">
        <f t="shared" si="40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</v>
      </c>
      <c r="P392" s="6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42111.703379629624</v>
      </c>
      <c r="T392" s="11">
        <f t="shared" si="40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1.0061</v>
      </c>
      <c r="P393" s="6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40864.708923611106</v>
      </c>
      <c r="T393" s="11">
        <f t="shared" si="40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1.009027027027027</v>
      </c>
      <c r="P394" s="6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40763.383923611109</v>
      </c>
      <c r="T394" s="11">
        <f t="shared" si="40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1.10446</v>
      </c>
      <c r="P395" s="6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41526.375601851847</v>
      </c>
      <c r="T395" s="11">
        <f t="shared" si="40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1.118936170212766</v>
      </c>
      <c r="P396" s="6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42417.48474537037</v>
      </c>
      <c r="T396" s="11">
        <f t="shared" si="40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1.0804450000000001</v>
      </c>
      <c r="P397" s="6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40990.575925925921</v>
      </c>
      <c r="T397" s="11">
        <f t="shared" si="40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1.0666666666666667</v>
      </c>
      <c r="P398" s="6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41082.231550925928</v>
      </c>
      <c r="T398" s="11">
        <f t="shared" si="40"/>
        <v>41097.231550925928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1.0390027322404372</v>
      </c>
      <c r="P399" s="6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40379.443101851852</v>
      </c>
      <c r="T399" s="11">
        <f t="shared" si="40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1.2516</v>
      </c>
      <c r="P400" s="6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42078.459791666661</v>
      </c>
      <c r="T400" s="11">
        <f t="shared" si="40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1.0680499999999999</v>
      </c>
      <c r="P401" s="6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42687.542442129627</v>
      </c>
      <c r="T401" s="11">
        <f t="shared" si="40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1.1230249999999999</v>
      </c>
      <c r="P402" s="6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41745.302627314813</v>
      </c>
      <c r="T402" s="11">
        <f t="shared" si="40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1.0381199999999999</v>
      </c>
      <c r="P403" s="6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40732.508912037032</v>
      </c>
      <c r="T403" s="11">
        <f t="shared" si="40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1.4165000000000001</v>
      </c>
      <c r="P404" s="6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42292.206215277773</v>
      </c>
      <c r="T404" s="11">
        <f t="shared" si="40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1.0526</v>
      </c>
      <c r="P405" s="6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40717.977326388886</v>
      </c>
      <c r="T405" s="11">
        <f t="shared" si="40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1.0309142857142857</v>
      </c>
      <c r="P406" s="6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41646.294699074067</v>
      </c>
      <c r="T406" s="11">
        <f t="shared" si="40"/>
        <v>41675.62777777778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1.0765957446808512</v>
      </c>
      <c r="P407" s="6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41673.751608796294</v>
      </c>
      <c r="T407" s="11">
        <f t="shared" si="40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1.0770464285714285</v>
      </c>
      <c r="P408" s="6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40637.82913194444</v>
      </c>
      <c r="T408" s="11">
        <f t="shared" si="40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1.0155000000000001</v>
      </c>
      <c r="P409" s="6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40806.537615740737</v>
      </c>
      <c r="T409" s="11">
        <f t="shared" si="40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1.0143766666666667</v>
      </c>
      <c r="P410" s="6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41543.402662037035</v>
      </c>
      <c r="T410" s="11">
        <f t="shared" si="40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1.3680000000000001</v>
      </c>
      <c r="P411" s="6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42543.529444444437</v>
      </c>
      <c r="T411" s="11">
        <f t="shared" si="40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1.2829999999999999</v>
      </c>
      <c r="P412" s="6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42113.648113425923</v>
      </c>
      <c r="T412" s="11">
        <f t="shared" si="40"/>
        <v>42173.648113425923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1.0105</v>
      </c>
      <c r="P413" s="6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41597.842638888884</v>
      </c>
      <c r="T413" s="11">
        <f t="shared" si="40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1.2684</v>
      </c>
      <c r="P414" s="6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41099.409467592588</v>
      </c>
      <c r="T414" s="11">
        <f t="shared" si="40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1.0508593749999999</v>
      </c>
      <c r="P415" s="6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41079.54410879629</v>
      </c>
      <c r="T415" s="11">
        <f t="shared" si="40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1.0285405405405406</v>
      </c>
      <c r="P416" s="6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41528.72991898148</v>
      </c>
      <c r="T416" s="11">
        <f t="shared" si="40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1.0214714285714286</v>
      </c>
      <c r="P417" s="6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41904.518541666665</v>
      </c>
      <c r="T417" s="11">
        <f t="shared" si="40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1.2021700000000002</v>
      </c>
      <c r="P418" s="6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41648.062858796293</v>
      </c>
      <c r="T418" s="11">
        <f t="shared" si="40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1.0024761904761905</v>
      </c>
      <c r="P419" s="6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41360.637268518512</v>
      </c>
      <c r="T419" s="11">
        <f t="shared" si="40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1.0063392857142857</v>
      </c>
      <c r="P420" s="6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42177.94903935185</v>
      </c>
      <c r="T420" s="11">
        <f t="shared" si="40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1.004375</v>
      </c>
      <c r="P421" s="6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41394.509108796294</v>
      </c>
      <c r="T421" s="11">
        <f t="shared" si="40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4.3939393939393936E-3</v>
      </c>
      <c r="P422" s="6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41681.903136574074</v>
      </c>
      <c r="T422" s="11">
        <f t="shared" si="40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2.0066666666666667E-2</v>
      </c>
      <c r="P423" s="6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42177.158055555548</v>
      </c>
      <c r="T423" s="11">
        <f t="shared" si="40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1.0749999999999999E-2</v>
      </c>
      <c r="P424" s="6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41862.927048611113</v>
      </c>
      <c r="T424" s="11">
        <f t="shared" si="40"/>
        <v>41892.927048611113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7.6499999999999997E-3</v>
      </c>
      <c r="P425" s="6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41400.592939814815</v>
      </c>
      <c r="T425" s="11">
        <f t="shared" si="40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6.7966666666666675E-2</v>
      </c>
      <c r="P426" s="6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40934.042812499996</v>
      </c>
      <c r="T426" s="11">
        <f t="shared" si="40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1.2E-4</v>
      </c>
      <c r="P427" s="6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42275.527824074066</v>
      </c>
      <c r="T427" s="11">
        <f t="shared" si="40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1.3299999999999999E-2</v>
      </c>
      <c r="P428" s="6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42400.378634259258</v>
      </c>
      <c r="T428" s="11">
        <f t="shared" si="40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6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42285.575694444444</v>
      </c>
      <c r="T429" s="11">
        <f t="shared" si="40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5.6333333333333332E-2</v>
      </c>
      <c r="P430" s="6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41778.433391203704</v>
      </c>
      <c r="T430" s="11">
        <f t="shared" si="40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6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40070.568078703705</v>
      </c>
      <c r="T431" s="11">
        <f t="shared" si="40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2.4E-2</v>
      </c>
      <c r="P432" s="6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41512.773923611108</v>
      </c>
      <c r="T432" s="11">
        <f t="shared" si="40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0.13833333333333334</v>
      </c>
      <c r="P433" s="6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42526.537997685184</v>
      </c>
      <c r="T433" s="11">
        <f t="shared" si="40"/>
        <v>42556.537997685184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9.5000000000000001E-2</v>
      </c>
      <c r="P434" s="6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42238.39329861111</v>
      </c>
      <c r="T434" s="11">
        <f t="shared" si="40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6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42228.296550925923</v>
      </c>
      <c r="T435" s="11">
        <f t="shared" si="40"/>
        <v>42288.296550925923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0.05</v>
      </c>
      <c r="P436" s="6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41576.501180555555</v>
      </c>
      <c r="T436" s="11">
        <f t="shared" si="40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2.7272727272727273E-5</v>
      </c>
      <c r="P437" s="6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41500.414120370369</v>
      </c>
      <c r="T437" s="11">
        <f t="shared" si="40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6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41456.029085648144</v>
      </c>
      <c r="T438" s="11">
        <f t="shared" si="40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6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42590.985254629624</v>
      </c>
      <c r="T439" s="11">
        <f t="shared" si="40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9.3799999999999994E-2</v>
      </c>
      <c r="P440" s="6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42295.927754629629</v>
      </c>
      <c r="T440" s="11">
        <f t="shared" si="40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6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41919.428449074076</v>
      </c>
      <c r="T441" s="11">
        <f t="shared" si="40"/>
        <v>41929.428449074076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1E-3</v>
      </c>
      <c r="P442" s="6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42423.652233796289</v>
      </c>
      <c r="T442" s="11">
        <f t="shared" si="40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6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41550.460601851846</v>
      </c>
      <c r="T443" s="11">
        <f t="shared" si="40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0.39358823529411763</v>
      </c>
      <c r="P444" s="6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42024.555358796293</v>
      </c>
      <c r="T444" s="11">
        <f t="shared" si="40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1E-3</v>
      </c>
      <c r="P445" s="6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41649.681724537033</v>
      </c>
      <c r="T445" s="11">
        <f t="shared" si="40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0.05</v>
      </c>
      <c r="P446" s="6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40894.57362268518</v>
      </c>
      <c r="T446" s="11">
        <f t="shared" si="40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3.3333333333333335E-5</v>
      </c>
      <c r="P447" s="6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42130.002025462956</v>
      </c>
      <c r="T447" s="11">
        <f t="shared" si="40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7.2952380952380949E-2</v>
      </c>
      <c r="P448" s="6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42036.750231481477</v>
      </c>
      <c r="T448" s="11">
        <f t="shared" si="40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1.6666666666666666E-4</v>
      </c>
      <c r="P449" s="6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41331.22179398148</v>
      </c>
      <c r="T449" s="11">
        <f t="shared" si="40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3.2804E-2</v>
      </c>
      <c r="P450" s="6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11">
        <f t="shared" si="39"/>
        <v>41753.424710648142</v>
      </c>
      <c r="T450" s="11">
        <f t="shared" si="40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2.2499999999999999E-2</v>
      </c>
      <c r="P451" s="6">
        <f t="shared" ref="P451:P514" si="42">E451/L451</f>
        <v>9</v>
      </c>
      <c r="Q451" t="str">
        <f t="shared" ref="Q451:Q514" si="43">LEFT(N451, SEARCH("/",N451,1)-1)</f>
        <v>film &amp; video</v>
      </c>
      <c r="R451" t="str">
        <f t="shared" ref="R451:R514" si="44">RIGHT(N451,LEN(N451)-SEARCH("/", N451,1))</f>
        <v>animation</v>
      </c>
      <c r="S451" s="11">
        <f t="shared" ref="S451:S514" si="45">(J451/86400)+25569+(-8/24)</f>
        <v>41534.234780092593</v>
      </c>
      <c r="T451" s="11">
        <f t="shared" ref="T451:T514" si="46">(I451/86400)+25569+(-8/24)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1"/>
        <v>7.92E-3</v>
      </c>
      <c r="P452" s="6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41654.61342592592</v>
      </c>
      <c r="T452" s="11">
        <f t="shared" si="46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ref="O453:O516" si="47">E453/D453</f>
        <v>0</v>
      </c>
      <c r="P453" s="6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41634.381840277776</v>
      </c>
      <c r="T453" s="11">
        <f t="shared" si="46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0.64</v>
      </c>
      <c r="P454" s="6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42107.37054398148</v>
      </c>
      <c r="T454" s="11">
        <f t="shared" si="46"/>
        <v>42137.37054398148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2.740447957839262E-4</v>
      </c>
      <c r="P455" s="6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42038.491655092592</v>
      </c>
      <c r="T455" s="11">
        <f t="shared" si="46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8.2000000000000007E-3</v>
      </c>
      <c r="P456" s="6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41938.383923611109</v>
      </c>
      <c r="T456" s="11">
        <f t="shared" si="46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6.9230769230769226E-4</v>
      </c>
      <c r="P457" s="6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40970.669236111113</v>
      </c>
      <c r="T457" s="11">
        <f t="shared" si="46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6.8631863186318634E-3</v>
      </c>
      <c r="P458" s="6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41547.361122685186</v>
      </c>
      <c r="T458" s="11">
        <f t="shared" si="46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6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41837.434166666666</v>
      </c>
      <c r="T459" s="11">
        <f t="shared" si="46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8.2100000000000006E-2</v>
      </c>
      <c r="P460" s="6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41378.366435185184</v>
      </c>
      <c r="T460" s="11">
        <f t="shared" si="46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6.4102564102564103E-4</v>
      </c>
      <c r="P461" s="6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40800.307025462964</v>
      </c>
      <c r="T461" s="11">
        <f t="shared" si="46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2.9411764705882353E-3</v>
      </c>
      <c r="P462" s="6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41759.209201388883</v>
      </c>
      <c r="T462" s="11">
        <f t="shared" si="46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6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41407.513506944444</v>
      </c>
      <c r="T463" s="11">
        <f t="shared" si="46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6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40704.793298611105</v>
      </c>
      <c r="T464" s="11">
        <f t="shared" si="46"/>
        <v>40764.793298611105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2.2727272727272728E-2</v>
      </c>
      <c r="P465" s="6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40750.376770833333</v>
      </c>
      <c r="T465" s="11">
        <f t="shared" si="46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9.9009900990099011E-4</v>
      </c>
      <c r="P466" s="6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42488.515451388885</v>
      </c>
      <c r="T466" s="11">
        <f t="shared" si="46"/>
        <v>42508.515451388885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0.26953125</v>
      </c>
      <c r="P467" s="6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41800.786736111106</v>
      </c>
      <c r="T467" s="11">
        <f t="shared" si="46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7.6E-3</v>
      </c>
      <c r="P468" s="6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41129.609537037039</v>
      </c>
      <c r="T468" s="11">
        <f t="shared" si="46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0.21575</v>
      </c>
      <c r="P469" s="6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41135.346458333333</v>
      </c>
      <c r="T469" s="11">
        <f t="shared" si="46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6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41040.834293981483</v>
      </c>
      <c r="T470" s="11">
        <f t="shared" si="46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6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41827.656527777777</v>
      </c>
      <c r="T471" s="11">
        <f t="shared" si="46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1.0200000000000001E-2</v>
      </c>
      <c r="P472" s="6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41604.834363425922</v>
      </c>
      <c r="T472" s="11">
        <f t="shared" si="46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0.11892727272727273</v>
      </c>
      <c r="P473" s="6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41703.388645833329</v>
      </c>
      <c r="T473" s="11">
        <f t="shared" si="46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0.17624999999999999</v>
      </c>
      <c r="P474" s="6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41844.589328703703</v>
      </c>
      <c r="T474" s="11">
        <f t="shared" si="46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2.87E-2</v>
      </c>
      <c r="P475" s="6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41869.364803240736</v>
      </c>
      <c r="T475" s="11">
        <f t="shared" si="46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3.0303030303030303E-4</v>
      </c>
      <c r="P476" s="6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42752.995706018519</v>
      </c>
      <c r="T476" s="11">
        <f t="shared" si="46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6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42099.752812500003</v>
      </c>
      <c r="T477" s="11">
        <f t="shared" si="46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2.2302681818181819E-2</v>
      </c>
      <c r="P478" s="6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41757.64167824074</v>
      </c>
      <c r="T478" s="11">
        <f t="shared" si="46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6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40987.501550925925</v>
      </c>
      <c r="T479" s="11">
        <f t="shared" si="46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6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42065.577650462961</v>
      </c>
      <c r="T480" s="11">
        <f t="shared" si="46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0.3256</v>
      </c>
      <c r="P481" s="6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41904.074479166666</v>
      </c>
      <c r="T481" s="11">
        <f t="shared" si="46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0.19409999999999999</v>
      </c>
      <c r="P482" s="6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41465.16684027778</v>
      </c>
      <c r="T482" s="11">
        <f t="shared" si="46"/>
        <v>41495.16684027778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6.0999999999999999E-2</v>
      </c>
      <c r="P483" s="6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41162.33899305555</v>
      </c>
      <c r="T483" s="11">
        <f t="shared" si="46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1E-3</v>
      </c>
      <c r="P484" s="6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42447.563541666663</v>
      </c>
      <c r="T484" s="11">
        <f t="shared" si="46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0.502</v>
      </c>
      <c r="P485" s="6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41242.864259259259</v>
      </c>
      <c r="T485" s="11">
        <f t="shared" si="46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1.8625E-3</v>
      </c>
      <c r="P486" s="6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42272.606157407405</v>
      </c>
      <c r="T486" s="11">
        <f t="shared" si="46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0.21906971229845085</v>
      </c>
      <c r="P487" s="6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41381.172442129631</v>
      </c>
      <c r="T487" s="11">
        <f t="shared" si="46"/>
        <v>41411.172442129631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9.0909090909090904E-5</v>
      </c>
      <c r="P488" s="6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41761.609247685185</v>
      </c>
      <c r="T488" s="11">
        <f t="shared" si="46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6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42669.261504629627</v>
      </c>
      <c r="T489" s="11">
        <f t="shared" si="46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6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42713.72106481481</v>
      </c>
      <c r="T490" s="11">
        <f t="shared" si="46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2.8667813379201833E-3</v>
      </c>
      <c r="P491" s="6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40882.148333333331</v>
      </c>
      <c r="T491" s="11">
        <f t="shared" si="46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6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41113.635243055549</v>
      </c>
      <c r="T492" s="11">
        <f t="shared" si="46"/>
        <v>41143.635243055549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6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42366.649293981478</v>
      </c>
      <c r="T493" s="11">
        <f t="shared" si="46"/>
        <v>42396.649293981478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6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42595.701736111114</v>
      </c>
      <c r="T494" s="11">
        <f t="shared" si="46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6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42114.392800925925</v>
      </c>
      <c r="T495" s="11">
        <f t="shared" si="46"/>
        <v>42144.392800925925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1.5499999999999999E-3</v>
      </c>
      <c r="P496" s="6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41799.49728009259</v>
      </c>
      <c r="T496" s="11">
        <f t="shared" si="46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6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42171.494270833333</v>
      </c>
      <c r="T497" s="11">
        <f t="shared" si="46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1.6666666666666667E-5</v>
      </c>
      <c r="P498" s="6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41620.598078703704</v>
      </c>
      <c r="T498" s="11">
        <f t="shared" si="46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6.6964285714285711E-3</v>
      </c>
      <c r="P499" s="6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41944.704456018517</v>
      </c>
      <c r="T499" s="11">
        <f t="shared" si="46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4.5985132395404561E-2</v>
      </c>
      <c r="P500" s="6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40858.428807870368</v>
      </c>
      <c r="T500" s="11">
        <f t="shared" si="46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9.5500000000000002E-2</v>
      </c>
      <c r="P501" s="6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40043.562129629623</v>
      </c>
      <c r="T501" s="11">
        <f t="shared" si="46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3.307692307692308E-2</v>
      </c>
      <c r="P502" s="6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40247.552673611106</v>
      </c>
      <c r="T502" s="11">
        <f t="shared" si="46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6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40702.901053240741</v>
      </c>
      <c r="T503" s="11">
        <f t="shared" si="46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1.15E-2</v>
      </c>
      <c r="P504" s="6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40956.220196759255</v>
      </c>
      <c r="T504" s="11">
        <f t="shared" si="46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1.7538461538461537E-2</v>
      </c>
      <c r="P505" s="6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41991.193321759252</v>
      </c>
      <c r="T505" s="11">
        <f t="shared" si="46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1.3673469387755101E-2</v>
      </c>
      <c r="P506" s="6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40949.650312499994</v>
      </c>
      <c r="T506" s="11">
        <f t="shared" si="46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4.3333333333333331E-3</v>
      </c>
      <c r="P507" s="6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42317.764884259253</v>
      </c>
      <c r="T507" s="11">
        <f t="shared" si="46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1.25E-3</v>
      </c>
      <c r="P508" s="6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41466.218981481477</v>
      </c>
      <c r="T508" s="11">
        <f t="shared" si="46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3.2000000000000001E-2</v>
      </c>
      <c r="P509" s="6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41156.625659722216</v>
      </c>
      <c r="T509" s="11">
        <f t="shared" si="46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8.0000000000000002E-3</v>
      </c>
      <c r="P510" s="6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40994.690983796296</v>
      </c>
      <c r="T510" s="11">
        <f t="shared" si="46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2E-3</v>
      </c>
      <c r="P511" s="6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42153.298263888886</v>
      </c>
      <c r="T511" s="11">
        <f t="shared" si="46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6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42399.843043981477</v>
      </c>
      <c r="T512" s="11">
        <f t="shared" si="46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0.03</v>
      </c>
      <c r="P513" s="6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41339.96969907407</v>
      </c>
      <c r="T513" s="11">
        <f t="shared" si="46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1.3749999999999999E-3</v>
      </c>
      <c r="P514" s="6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11">
        <f t="shared" si="45"/>
        <v>42649.408877314818</v>
      </c>
      <c r="T514" s="11">
        <f t="shared" si="46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0.13924</v>
      </c>
      <c r="P515" s="6">
        <f t="shared" ref="P515:P578" si="48">E515/L515</f>
        <v>102.38235294117646</v>
      </c>
      <c r="Q515" t="str">
        <f t="shared" ref="Q515:Q578" si="49">LEFT(N515, SEARCH("/",N515,1)-1)</f>
        <v>film &amp; video</v>
      </c>
      <c r="R515" t="str">
        <f t="shared" ref="R515:R578" si="50">RIGHT(N515,LEN(N515)-SEARCH("/", N515,1))</f>
        <v>animation</v>
      </c>
      <c r="S515" s="11">
        <f t="shared" ref="S515:S578" si="51">(J515/86400)+25569+(-8/24)</f>
        <v>42552.320659722223</v>
      </c>
      <c r="T515" s="11">
        <f t="shared" ref="T515:T578" si="52">(I515/86400)+25569+(-8/24)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7"/>
        <v>3.3333333333333333E-2</v>
      </c>
      <c r="P516" s="6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41830.280636574069</v>
      </c>
      <c r="T516" s="11">
        <f t="shared" si="52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ref="O517:O580" si="53">E517/D517</f>
        <v>0.25413402061855672</v>
      </c>
      <c r="P517" s="6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42327.157418981478</v>
      </c>
      <c r="T517" s="11">
        <f t="shared" si="52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6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42091.445370370369</v>
      </c>
      <c r="T518" s="11">
        <f t="shared" si="52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1.3666666666666667E-2</v>
      </c>
      <c r="P519" s="6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42738.281956018516</v>
      </c>
      <c r="T519" s="11">
        <f t="shared" si="52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6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42223.282685185179</v>
      </c>
      <c r="T520" s="11">
        <f t="shared" si="52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0.22881426547787684</v>
      </c>
      <c r="P521" s="6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41218.058113425919</v>
      </c>
      <c r="T521" s="11">
        <f t="shared" si="52"/>
        <v>41248.058113425919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1.0209999999999999</v>
      </c>
      <c r="P522" s="6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42318.368761574071</v>
      </c>
      <c r="T522" s="11">
        <f t="shared" si="52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1.0464</v>
      </c>
      <c r="P523" s="6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42645.759479166663</v>
      </c>
      <c r="T523" s="11">
        <f t="shared" si="52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1.1466666666666667</v>
      </c>
      <c r="P524" s="6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42429.707465277774</v>
      </c>
      <c r="T524" s="11">
        <f t="shared" si="52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1.206</v>
      </c>
      <c r="P525" s="6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42237.799490740734</v>
      </c>
      <c r="T525" s="11">
        <f t="shared" si="52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1.0867285714285715</v>
      </c>
      <c r="P526" s="6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42492.383900462963</v>
      </c>
      <c r="T526" s="11">
        <f t="shared" si="52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</v>
      </c>
      <c r="P527" s="6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41850.067604166667</v>
      </c>
      <c r="T527" s="11">
        <f t="shared" si="52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1.1399999999999999</v>
      </c>
      <c r="P528" s="6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42192.258611111109</v>
      </c>
      <c r="T528" s="11">
        <f t="shared" si="52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1.0085</v>
      </c>
      <c r="P529" s="6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42752.872291666667</v>
      </c>
      <c r="T529" s="11">
        <f t="shared" si="52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1.1565217391304348</v>
      </c>
      <c r="P530" s="6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42155.58688657407</v>
      </c>
      <c r="T530" s="11">
        <f t="shared" si="52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1.3041666666666667</v>
      </c>
      <c r="P531" s="6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42724.697847222218</v>
      </c>
      <c r="T531" s="11">
        <f t="shared" si="52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1.0778267254038179</v>
      </c>
      <c r="P532" s="6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42157.257731481477</v>
      </c>
      <c r="T532" s="11">
        <f t="shared" si="52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</v>
      </c>
      <c r="P533" s="6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42675.731817129628</v>
      </c>
      <c r="T533" s="11">
        <f t="shared" si="52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1.2324999999999999</v>
      </c>
      <c r="P534" s="6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42472.673703703702</v>
      </c>
      <c r="T534" s="11">
        <f t="shared" si="52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1.002</v>
      </c>
      <c r="P535" s="6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42482.101446759254</v>
      </c>
      <c r="T535" s="11">
        <f t="shared" si="52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1.0466666666666666</v>
      </c>
      <c r="P536" s="6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42270.477662037032</v>
      </c>
      <c r="T536" s="11">
        <f t="shared" si="52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1.0249999999999999</v>
      </c>
      <c r="P537" s="6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42711.211863425924</v>
      </c>
      <c r="T537" s="11">
        <f t="shared" si="52"/>
        <v>42741.211863425924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1.1825757575757576</v>
      </c>
      <c r="P538" s="6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42179.011655092589</v>
      </c>
      <c r="T538" s="11">
        <f t="shared" si="52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1.2050000000000001</v>
      </c>
      <c r="P539" s="6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42282.435081018521</v>
      </c>
      <c r="T539" s="11">
        <f t="shared" si="52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3.0242</v>
      </c>
      <c r="P540" s="6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42473.461377314808</v>
      </c>
      <c r="T540" s="11">
        <f t="shared" si="52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1.00644</v>
      </c>
      <c r="P541" s="6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42534.716516203705</v>
      </c>
      <c r="T541" s="11">
        <f t="shared" si="52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6.666666666666667E-5</v>
      </c>
      <c r="P542" s="6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42009.483865740738</v>
      </c>
      <c r="T542" s="11">
        <f t="shared" si="52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5.5555555555555558E-3</v>
      </c>
      <c r="P543" s="6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42275.713356481479</v>
      </c>
      <c r="T543" s="11">
        <f t="shared" si="52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3.9999999999999998E-6</v>
      </c>
      <c r="P544" s="6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42433.404120370367</v>
      </c>
      <c r="T544" s="11">
        <f t="shared" si="52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3.1818181818181819E-3</v>
      </c>
      <c r="P545" s="6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41913.75881944444</v>
      </c>
      <c r="T545" s="11">
        <f t="shared" si="52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1.2E-2</v>
      </c>
      <c r="P546" s="6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42525.323611111111</v>
      </c>
      <c r="T546" s="11">
        <f t="shared" si="52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0.27383999999999997</v>
      </c>
      <c r="P547" s="6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42283.25913194444</v>
      </c>
      <c r="T547" s="11">
        <f t="shared" si="52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8.6666666666666663E-4</v>
      </c>
      <c r="P548" s="6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42249.334664351853</v>
      </c>
      <c r="T548" s="11">
        <f t="shared" si="52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6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42380.363009259258</v>
      </c>
      <c r="T549" s="11">
        <f t="shared" si="52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8.9999999999999998E-4</v>
      </c>
      <c r="P550" s="6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42276.57</v>
      </c>
      <c r="T550" s="11">
        <f t="shared" si="52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2.7199999999999998E-2</v>
      </c>
      <c r="P551" s="6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42163.303495370368</v>
      </c>
      <c r="T551" s="11">
        <f t="shared" si="52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7.0000000000000001E-3</v>
      </c>
      <c r="P552" s="6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42753.34542824074</v>
      </c>
      <c r="T552" s="11">
        <f t="shared" si="52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5.0413333333333331E-2</v>
      </c>
      <c r="P553" s="6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42172.942407407405</v>
      </c>
      <c r="T553" s="11">
        <f t="shared" si="52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6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42318.283518518518</v>
      </c>
      <c r="T554" s="11">
        <f t="shared" si="52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4.9199999999999999E-3</v>
      </c>
      <c r="P555" s="6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41927.386469907404</v>
      </c>
      <c r="T555" s="11">
        <f t="shared" si="52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0.36589147286821705</v>
      </c>
      <c r="P556" s="6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41901.351527777777</v>
      </c>
      <c r="T556" s="11">
        <f t="shared" si="52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6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42503.020173611112</v>
      </c>
      <c r="T557" s="11">
        <f t="shared" si="52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2.5000000000000001E-2</v>
      </c>
      <c r="P558" s="6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42345.526817129627</v>
      </c>
      <c r="T558" s="11">
        <f t="shared" si="52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9.1066666666666674E-3</v>
      </c>
      <c r="P559" s="6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42676.608831018515</v>
      </c>
      <c r="T559" s="11">
        <f t="shared" si="52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6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42057.549826388888</v>
      </c>
      <c r="T560" s="11">
        <f t="shared" si="52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2.0833333333333335E-4</v>
      </c>
      <c r="P561" s="6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42320.949768518512</v>
      </c>
      <c r="T561" s="11">
        <f t="shared" si="52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1.2E-4</v>
      </c>
      <c r="P562" s="6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41960.438020833331</v>
      </c>
      <c r="T562" s="11">
        <f t="shared" si="52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3.6666666666666666E-3</v>
      </c>
      <c r="P563" s="6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42268.325381944444</v>
      </c>
      <c r="T563" s="11">
        <f t="shared" si="52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6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42692.055729166663</v>
      </c>
      <c r="T564" s="11">
        <f t="shared" si="52"/>
        <v>42722.055729166663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9.0666666666666662E-4</v>
      </c>
      <c r="P565" s="6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42021.736655092587</v>
      </c>
      <c r="T565" s="11">
        <f t="shared" si="52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5.5555555555555558E-5</v>
      </c>
      <c r="P566" s="6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42411.609664351847</v>
      </c>
      <c r="T566" s="11">
        <f t="shared" si="52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6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42165.451956018514</v>
      </c>
      <c r="T567" s="11">
        <f t="shared" si="52"/>
        <v>42195.451956018514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2.0000000000000001E-4</v>
      </c>
      <c r="P568" s="6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42535.351076388884</v>
      </c>
      <c r="T568" s="11">
        <f t="shared" si="52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6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41975.509189814817</v>
      </c>
      <c r="T569" s="11">
        <f t="shared" si="52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0.01</v>
      </c>
      <c r="P570" s="6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42348.588229166664</v>
      </c>
      <c r="T570" s="11">
        <f t="shared" si="52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8.0000000000000002E-3</v>
      </c>
      <c r="P571" s="6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42340.514027777775</v>
      </c>
      <c r="T571" s="11">
        <f t="shared" si="52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1.6705882352941177E-3</v>
      </c>
      <c r="P572" s="6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42388.464918981474</v>
      </c>
      <c r="T572" s="11">
        <f t="shared" si="52"/>
        <v>42418.464918981474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4.2399999999999998E-3</v>
      </c>
      <c r="P573" s="6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42192.482905092591</v>
      </c>
      <c r="T573" s="11">
        <f t="shared" si="52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6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42282.382962962962</v>
      </c>
      <c r="T574" s="11">
        <f t="shared" si="52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3.892538925389254E-3</v>
      </c>
      <c r="P575" s="6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41962.716793981475</v>
      </c>
      <c r="T575" s="11">
        <f t="shared" si="52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7.1556350626118068E-3</v>
      </c>
      <c r="P576" s="6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42632.110034722216</v>
      </c>
      <c r="T576" s="11">
        <f t="shared" si="52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4.3166666666666666E-3</v>
      </c>
      <c r="P577" s="6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42138.359293981477</v>
      </c>
      <c r="T577" s="11">
        <f t="shared" si="52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1.2500000000000001E-5</v>
      </c>
      <c r="P578" s="6">
        <f t="shared" si="48"/>
        <v>1</v>
      </c>
      <c r="Q578" t="str">
        <f t="shared" si="49"/>
        <v>technology</v>
      </c>
      <c r="R578" t="str">
        <f t="shared" si="50"/>
        <v>web</v>
      </c>
      <c r="S578" s="11">
        <f t="shared" si="51"/>
        <v>42031.138333333329</v>
      </c>
      <c r="T578" s="11">
        <f t="shared" si="52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2E-3</v>
      </c>
      <c r="P579" s="6">
        <f t="shared" ref="P579:P642" si="54">E579/L579</f>
        <v>10</v>
      </c>
      <c r="Q579" t="str">
        <f t="shared" ref="Q579:Q642" si="55">LEFT(N579, SEARCH("/",N579,1)-1)</f>
        <v>technology</v>
      </c>
      <c r="R579" t="str">
        <f t="shared" ref="R579:R642" si="56">RIGHT(N579,LEN(N579)-SEARCH("/", N579,1))</f>
        <v>web</v>
      </c>
      <c r="S579" s="11">
        <f t="shared" ref="S579:S642" si="57">(J579/86400)+25569+(-8/24)</f>
        <v>42450.255810185183</v>
      </c>
      <c r="T579" s="11">
        <f t="shared" ref="T579:T642" si="58">(I579/86400)+25569+(-8/24)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3"/>
        <v>1.12E-4</v>
      </c>
      <c r="P580" s="6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42230.245289351849</v>
      </c>
      <c r="T580" s="11">
        <f t="shared" si="58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ref="O581:O644" si="59">E581/D581</f>
        <v>1.4583333333333334E-2</v>
      </c>
      <c r="P581" s="6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41968.518784722219</v>
      </c>
      <c r="T581" s="11">
        <f t="shared" si="58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3.3333333333333332E-4</v>
      </c>
      <c r="P582" s="6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42605.574849537035</v>
      </c>
      <c r="T582" s="11">
        <f t="shared" si="58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6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42187.679444444446</v>
      </c>
      <c r="T583" s="11">
        <f t="shared" si="58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6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42055.406469907401</v>
      </c>
      <c r="T584" s="11">
        <f t="shared" si="58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1.1111111111111112E-4</v>
      </c>
      <c r="P585" s="6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42052.605173611104</v>
      </c>
      <c r="T585" s="11">
        <f t="shared" si="58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0.01</v>
      </c>
      <c r="P586" s="6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42049.383287037032</v>
      </c>
      <c r="T586" s="11">
        <f t="shared" si="58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6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42283.057604166665</v>
      </c>
      <c r="T587" s="11">
        <f t="shared" si="58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5.5999999999999999E-3</v>
      </c>
      <c r="P588" s="6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42020.520914351851</v>
      </c>
      <c r="T588" s="11">
        <f t="shared" si="58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9.0833333333333335E-2</v>
      </c>
      <c r="P589" s="6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42080.423993055556</v>
      </c>
      <c r="T589" s="11">
        <f t="shared" si="58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3.3444444444444443E-2</v>
      </c>
      <c r="P590" s="6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42631.436180555553</v>
      </c>
      <c r="T590" s="11">
        <f t="shared" si="58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1.3333333333333334E-4</v>
      </c>
      <c r="P591" s="6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42178.281238425923</v>
      </c>
      <c r="T591" s="11">
        <f t="shared" si="58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4.4600000000000001E-2</v>
      </c>
      <c r="P592" s="6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42377.22142361111</v>
      </c>
      <c r="T592" s="11">
        <f t="shared" si="58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6.0999999999999997E-4</v>
      </c>
      <c r="P593" s="6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42177.209837962961</v>
      </c>
      <c r="T593" s="11">
        <f t="shared" si="58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3.3333333333333333E-2</v>
      </c>
      <c r="P594" s="6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41945.898842592593</v>
      </c>
      <c r="T594" s="11">
        <f t="shared" si="58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0.23</v>
      </c>
      <c r="P595" s="6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42070.344270833331</v>
      </c>
      <c r="T595" s="11">
        <f t="shared" si="58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1.0399999999999999E-3</v>
      </c>
      <c r="P596" s="6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42446.446828703702</v>
      </c>
      <c r="T596" s="11">
        <f t="shared" si="58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4.2599999999999999E-3</v>
      </c>
      <c r="P597" s="6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42082.736550925925</v>
      </c>
      <c r="T597" s="11">
        <f t="shared" si="58"/>
        <v>42127.736550925925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2.9999999999999997E-4</v>
      </c>
      <c r="P598" s="6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42646.563564814809</v>
      </c>
      <c r="T598" s="11">
        <f t="shared" si="58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2.6666666666666666E-3</v>
      </c>
      <c r="P599" s="6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42545.371932870366</v>
      </c>
      <c r="T599" s="11">
        <f t="shared" si="58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0.34</v>
      </c>
      <c r="P600" s="6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41947.668761574074</v>
      </c>
      <c r="T600" s="11">
        <f t="shared" si="58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6.2E-4</v>
      </c>
      <c r="P601" s="6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42047.479189814818</v>
      </c>
      <c r="T601" s="11">
        <f t="shared" si="58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0.02</v>
      </c>
      <c r="P602" s="6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42073.464837962958</v>
      </c>
      <c r="T602" s="11">
        <f t="shared" si="58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1.4E-2</v>
      </c>
      <c r="P603" s="6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41969.52475694444</v>
      </c>
      <c r="T603" s="11">
        <f t="shared" si="58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6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42143.460821759254</v>
      </c>
      <c r="T604" s="11">
        <f t="shared" si="58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3.9334666666666664E-2</v>
      </c>
      <c r="P605" s="6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41835.305821759255</v>
      </c>
      <c r="T605" s="11">
        <f t="shared" si="58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41848.702037037037</v>
      </c>
      <c r="T606" s="11">
        <f t="shared" si="58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2.6200000000000001E-2</v>
      </c>
      <c r="P607" s="6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42194.024398148147</v>
      </c>
      <c r="T607" s="11">
        <f t="shared" si="58"/>
        <v>42239.024398148147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2E-3</v>
      </c>
      <c r="P608" s="6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42102.317233796297</v>
      </c>
      <c r="T608" s="11">
        <f t="shared" si="58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6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42300.492314814815</v>
      </c>
      <c r="T609" s="11">
        <f t="shared" si="58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9.7400000000000004E-3</v>
      </c>
      <c r="P610" s="6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42140.587731481479</v>
      </c>
      <c r="T610" s="11">
        <f t="shared" si="58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6.41025641025641E-3</v>
      </c>
      <c r="P611" s="6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42306.700740740744</v>
      </c>
      <c r="T611" s="11">
        <f t="shared" si="58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6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42086.497523148144</v>
      </c>
      <c r="T612" s="11">
        <f t="shared" si="58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6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42328.227280092593</v>
      </c>
      <c r="T613" s="11">
        <f t="shared" si="58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6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42584.698449074072</v>
      </c>
      <c r="T614" s="11">
        <f t="shared" si="58"/>
        <v>42614.698449074072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0.21363333333333334</v>
      </c>
      <c r="P615" s="6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42247.163425925923</v>
      </c>
      <c r="T615" s="11">
        <f t="shared" si="58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42514.728472222218</v>
      </c>
      <c r="T616" s="11">
        <f t="shared" si="58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6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42241.788877314808</v>
      </c>
      <c r="T617" s="11">
        <f t="shared" si="58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6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42761.042905092589</v>
      </c>
      <c r="T618" s="11">
        <f t="shared" si="58"/>
        <v>42791.042905092589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0.03</v>
      </c>
      <c r="P619" s="6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42087.009756944441</v>
      </c>
      <c r="T619" s="11">
        <f t="shared" si="58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6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42317.47688657407</v>
      </c>
      <c r="T620" s="11">
        <f t="shared" si="58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3.9999999999999998E-7</v>
      </c>
      <c r="P621" s="6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41908.317013888889</v>
      </c>
      <c r="T621" s="11">
        <f t="shared" si="58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0.01</v>
      </c>
      <c r="P622" s="6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41831.383541666662</v>
      </c>
      <c r="T622" s="11">
        <f t="shared" si="58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1.044E-2</v>
      </c>
      <c r="P623" s="6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42528.654363425921</v>
      </c>
      <c r="T623" s="11">
        <f t="shared" si="58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5.6833333333333333E-2</v>
      </c>
      <c r="P624" s="6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42532.441412037035</v>
      </c>
      <c r="T624" s="11">
        <f t="shared" si="58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6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42121.675891203697</v>
      </c>
      <c r="T625" s="11">
        <f t="shared" si="58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42108.65556712963</v>
      </c>
      <c r="T626" s="11">
        <f t="shared" si="58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6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42790.562233796292</v>
      </c>
      <c r="T627" s="11">
        <f t="shared" si="58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0.17380000000000001</v>
      </c>
      <c r="P628" s="6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42198.226145833331</v>
      </c>
      <c r="T628" s="11">
        <f t="shared" si="58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2.0000000000000001E-4</v>
      </c>
      <c r="P629" s="6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42383.973506944443</v>
      </c>
      <c r="T629" s="11">
        <f t="shared" si="58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6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41803.359456018516</v>
      </c>
      <c r="T630" s="11">
        <f t="shared" si="58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1.75E-3</v>
      </c>
      <c r="P631" s="6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42474.304490740738</v>
      </c>
      <c r="T631" s="11">
        <f t="shared" si="58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8.3340278356529708E-4</v>
      </c>
      <c r="P632" s="6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42223.286122685182</v>
      </c>
      <c r="T632" s="11">
        <f t="shared" si="58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1.38E-2</v>
      </c>
      <c r="P633" s="6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42489.438993055555</v>
      </c>
      <c r="T633" s="11">
        <f t="shared" si="58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6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42303.325983796291</v>
      </c>
      <c r="T634" s="11">
        <f t="shared" si="58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0.1245</v>
      </c>
      <c r="P635" s="6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42506.965995370367</v>
      </c>
      <c r="T635" s="11">
        <f t="shared" si="58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2.0000000000000001E-4</v>
      </c>
      <c r="P636" s="6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42031.595243055555</v>
      </c>
      <c r="T636" s="11">
        <f t="shared" si="58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8.0000000000000007E-5</v>
      </c>
      <c r="P637" s="6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42075.758819444447</v>
      </c>
      <c r="T637" s="11">
        <f t="shared" si="58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2E-3</v>
      </c>
      <c r="P638" s="6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42131.122106481482</v>
      </c>
      <c r="T638" s="11">
        <f t="shared" si="58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6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42762.62868055555</v>
      </c>
      <c r="T639" s="11">
        <f t="shared" si="58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9.0000000000000006E-5</v>
      </c>
      <c r="P640" s="6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42759.259976851848</v>
      </c>
      <c r="T640" s="11">
        <f t="shared" si="58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9.9999999999999995E-7</v>
      </c>
      <c r="P641" s="6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41865.249942129631</v>
      </c>
      <c r="T641" s="11">
        <f t="shared" si="58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1.4428571428571428</v>
      </c>
      <c r="P642" s="6">
        <f t="shared" si="54"/>
        <v>50.5</v>
      </c>
      <c r="Q642" t="str">
        <f t="shared" si="55"/>
        <v>technology</v>
      </c>
      <c r="R642" t="str">
        <f t="shared" si="56"/>
        <v>wearables</v>
      </c>
      <c r="S642" s="11">
        <f t="shared" si="57"/>
        <v>42683.086979166663</v>
      </c>
      <c r="T642" s="11">
        <f t="shared" si="58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1.1916249999999999</v>
      </c>
      <c r="P643" s="6">
        <f t="shared" ref="P643:P706" si="60">E643/L643</f>
        <v>151.31746031746033</v>
      </c>
      <c r="Q643" t="str">
        <f t="shared" ref="Q643:Q706" si="61">LEFT(N643, SEARCH("/",N643,1)-1)</f>
        <v>technology</v>
      </c>
      <c r="R643" t="str">
        <f t="shared" ref="R643:R706" si="62">RIGHT(N643,LEN(N643)-SEARCH("/", N643,1))</f>
        <v>wearables</v>
      </c>
      <c r="S643" s="11">
        <f t="shared" ref="S643:S706" si="63">(J643/86400)+25569+(-8/24)</f>
        <v>42199.236666666664</v>
      </c>
      <c r="T643" s="11">
        <f t="shared" ref="T643:T706" si="64">(I643/86400)+25569+(-8/24)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9"/>
        <v>14.604850000000001</v>
      </c>
      <c r="P644" s="6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42199.317986111106</v>
      </c>
      <c r="T644" s="11">
        <f t="shared" si="64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ref="O645:O708" si="65">E645/D645</f>
        <v>1.0580799999999999</v>
      </c>
      <c r="P645" s="6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42100.30873842592</v>
      </c>
      <c r="T645" s="11">
        <f t="shared" si="64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3.0011791999999997</v>
      </c>
      <c r="P646" s="6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41898.332627314812</v>
      </c>
      <c r="T646" s="11">
        <f t="shared" si="64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2.7869999999999999</v>
      </c>
      <c r="P647" s="6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42563.692986111106</v>
      </c>
      <c r="T647" s="11">
        <f t="shared" si="64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1.3187625000000001</v>
      </c>
      <c r="P648" s="6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41832.519293981481</v>
      </c>
      <c r="T648" s="11">
        <f t="shared" si="64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1.0705</v>
      </c>
      <c r="P649" s="6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42416.434594907405</v>
      </c>
      <c r="T649" s="11">
        <f t="shared" si="64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1.2682285714285715</v>
      </c>
      <c r="P650" s="6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41891.360046296293</v>
      </c>
      <c r="T650" s="11">
        <f t="shared" si="64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1.3996</v>
      </c>
      <c r="P651" s="6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41877.578854166662</v>
      </c>
      <c r="T651" s="11">
        <f t="shared" si="64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1.1240000000000001</v>
      </c>
      <c r="P652" s="6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41931.703518518516</v>
      </c>
      <c r="T652" s="11">
        <f t="shared" si="64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1.00528</v>
      </c>
      <c r="P653" s="6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41955.684155092589</v>
      </c>
      <c r="T653" s="11">
        <f t="shared" si="64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1.0046666666666666</v>
      </c>
      <c r="P654" s="6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42675.357060185182</v>
      </c>
      <c r="T654" s="11">
        <f t="shared" si="64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1.4144600000000001</v>
      </c>
      <c r="P655" s="6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42199.285185185181</v>
      </c>
      <c r="T655" s="11">
        <f t="shared" si="64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2.6729166666666666</v>
      </c>
      <c r="P656" s="6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42163.623993055553</v>
      </c>
      <c r="T656" s="11">
        <f t="shared" si="64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1.4688749999999999</v>
      </c>
      <c r="P657" s="6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42045.623981481483</v>
      </c>
      <c r="T657" s="11">
        <f t="shared" si="64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2.1356000000000002</v>
      </c>
      <c r="P658" s="6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42417.471284722218</v>
      </c>
      <c r="T658" s="11">
        <f t="shared" si="64"/>
        <v>42477.429618055554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1.2569999999999999</v>
      </c>
      <c r="P659" s="6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42331.512407407405</v>
      </c>
      <c r="T659" s="11">
        <f t="shared" si="64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1.0446206037108834</v>
      </c>
      <c r="P660" s="6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42178.827418981477</v>
      </c>
      <c r="T660" s="11">
        <f t="shared" si="64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1.0056666666666667</v>
      </c>
      <c r="P661" s="6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42209.260358796295</v>
      </c>
      <c r="T661" s="11">
        <f t="shared" si="64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3.058E-2</v>
      </c>
      <c r="P662" s="6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41922.408321759256</v>
      </c>
      <c r="T662" s="11">
        <f t="shared" si="64"/>
        <v>41952.44998842592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9.4999999999999998E-3</v>
      </c>
      <c r="P663" s="6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42636.312025462961</v>
      </c>
      <c r="T663" s="11">
        <f t="shared" si="64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4.0000000000000001E-3</v>
      </c>
      <c r="P664" s="6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41990.104710648149</v>
      </c>
      <c r="T664" s="11">
        <f t="shared" si="64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3.5000000000000001E-3</v>
      </c>
      <c r="P665" s="6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42173.509907407402</v>
      </c>
      <c r="T665" s="11">
        <f t="shared" si="64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7.5333333333333335E-2</v>
      </c>
      <c r="P666" s="6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42077.333043981482</v>
      </c>
      <c r="T666" s="11">
        <f t="shared" si="64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0.18640000000000001</v>
      </c>
      <c r="P667" s="6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42688.378020833326</v>
      </c>
      <c r="T667" s="11">
        <f t="shared" si="64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4.0000000000000003E-5</v>
      </c>
      <c r="P668" s="6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41838.498819444438</v>
      </c>
      <c r="T668" s="11">
        <f t="shared" si="64"/>
        <v>41868.498819444438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0.1002</v>
      </c>
      <c r="P669" s="6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42632.040081018517</v>
      </c>
      <c r="T669" s="11">
        <f t="shared" si="64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4.5600000000000002E-2</v>
      </c>
      <c r="P670" s="6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42090.497939814813</v>
      </c>
      <c r="T670" s="11">
        <f t="shared" si="64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0.21507499999999999</v>
      </c>
      <c r="P671" s="6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42527.292337962957</v>
      </c>
      <c r="T671" s="11">
        <f t="shared" si="64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0.29276666666666668</v>
      </c>
      <c r="P672" s="6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42506.376388888886</v>
      </c>
      <c r="T672" s="11">
        <f t="shared" si="64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0.39426666666666665</v>
      </c>
      <c r="P673" s="6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41984.359398148146</v>
      </c>
      <c r="T673" s="11">
        <f t="shared" si="64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0.21628</v>
      </c>
      <c r="P674" s="6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41973.886157407404</v>
      </c>
      <c r="T674" s="11">
        <f t="shared" si="64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2.0500000000000002E-3</v>
      </c>
      <c r="P675" s="6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41838.5071412037</v>
      </c>
      <c r="T675" s="11">
        <f t="shared" si="64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2.9999999999999997E-4</v>
      </c>
      <c r="P676" s="6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41802.782719907402</v>
      </c>
      <c r="T676" s="11">
        <f t="shared" si="64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0.14849999999999999</v>
      </c>
      <c r="P677" s="6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41975.597268518519</v>
      </c>
      <c r="T677" s="11">
        <f t="shared" si="64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1.4710000000000001E-2</v>
      </c>
      <c r="P678" s="6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42012.434965277775</v>
      </c>
      <c r="T678" s="11">
        <f t="shared" si="64"/>
        <v>42042.434965277775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0.25584000000000001</v>
      </c>
      <c r="P679" s="6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42504.070543981477</v>
      </c>
      <c r="T679" s="11">
        <f t="shared" si="64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3.8206896551724136E-2</v>
      </c>
      <c r="P680" s="6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42481.043263888881</v>
      </c>
      <c r="T680" s="11">
        <f t="shared" si="64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0.15485964912280703</v>
      </c>
      <c r="P681" s="6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42556.362372685187</v>
      </c>
      <c r="T681" s="11">
        <f t="shared" si="64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0.25912000000000002</v>
      </c>
      <c r="P682" s="6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41864.168182870366</v>
      </c>
      <c r="T682" s="11">
        <f t="shared" si="64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4.0000000000000002E-4</v>
      </c>
      <c r="P683" s="6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42639.472268518519</v>
      </c>
      <c r="T683" s="11">
        <f t="shared" si="64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1.06E-3</v>
      </c>
      <c r="P684" s="6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42778.431967592587</v>
      </c>
      <c r="T684" s="11">
        <f t="shared" si="64"/>
        <v>42808.390300925923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8.5142857142857138E-3</v>
      </c>
      <c r="P685" s="6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42634.566712962966</v>
      </c>
      <c r="T685" s="11">
        <f t="shared" si="64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7.4837500000000001E-2</v>
      </c>
      <c r="P686" s="6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41809.13994212963</v>
      </c>
      <c r="T686" s="11">
        <f t="shared" si="64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0.27650000000000002</v>
      </c>
      <c r="P687" s="6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41971.533240740733</v>
      </c>
      <c r="T687" s="11">
        <f t="shared" si="64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6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42189.339930555558</v>
      </c>
      <c r="T688" s="11">
        <f t="shared" si="64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3.5499999999999997E-2</v>
      </c>
      <c r="P689" s="6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42711.417280092595</v>
      </c>
      <c r="T689" s="11">
        <f t="shared" si="64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0.72989999999999999</v>
      </c>
      <c r="P690" s="6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42261.771446759252</v>
      </c>
      <c r="T690" s="11">
        <f t="shared" si="64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0.57648750000000004</v>
      </c>
      <c r="P691" s="6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42675.334456018514</v>
      </c>
      <c r="T691" s="11">
        <f t="shared" si="64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0.1234</v>
      </c>
      <c r="P692" s="6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42579.301400462959</v>
      </c>
      <c r="T692" s="11">
        <f t="shared" si="64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5.1999999999999998E-3</v>
      </c>
      <c r="P693" s="6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42157.694976851846</v>
      </c>
      <c r="T693" s="11">
        <f t="shared" si="64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6.5299999999999997E-2</v>
      </c>
      <c r="P694" s="6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42696.042395833334</v>
      </c>
      <c r="T694" s="11">
        <f t="shared" si="64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0.35338000000000003</v>
      </c>
      <c r="P695" s="6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42094.474849537037</v>
      </c>
      <c r="T695" s="11">
        <f t="shared" si="64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3.933333333333333E-3</v>
      </c>
      <c r="P696" s="6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42737.330543981479</v>
      </c>
      <c r="T696" s="11">
        <f t="shared" si="64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1.06E-2</v>
      </c>
      <c r="P697" s="6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41913.187731481477</v>
      </c>
      <c r="T697" s="11">
        <f t="shared" si="64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5.7142857142857145E-6</v>
      </c>
      <c r="P698" s="6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41815.593773148146</v>
      </c>
      <c r="T698" s="11">
        <f t="shared" si="64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0.46379999999999999</v>
      </c>
      <c r="P699" s="6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42388.189687500002</v>
      </c>
      <c r="T699" s="11">
        <f t="shared" si="64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0.15390000000000001</v>
      </c>
      <c r="P700" s="6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41866.597743055558</v>
      </c>
      <c r="T700" s="11">
        <f t="shared" si="64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0.824221076923077</v>
      </c>
      <c r="P701" s="6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41563.152175925927</v>
      </c>
      <c r="T701" s="11">
        <f t="shared" si="64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2.6866666666666667E-2</v>
      </c>
      <c r="P702" s="6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42715.355104166665</v>
      </c>
      <c r="T702" s="11">
        <f t="shared" si="64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0.26600000000000001</v>
      </c>
      <c r="P703" s="6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41813.329629629625</v>
      </c>
      <c r="T703" s="11">
        <f t="shared" si="64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0.30813400000000002</v>
      </c>
      <c r="P704" s="6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42668.393368055556</v>
      </c>
      <c r="T704" s="11">
        <f t="shared" si="64"/>
        <v>42698.435034722221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5.5800000000000002E-2</v>
      </c>
      <c r="P705" s="6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42711.617465277777</v>
      </c>
      <c r="T705" s="11">
        <f t="shared" si="64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8.7454545454545458E-3</v>
      </c>
      <c r="P706" s="6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11">
        <f t="shared" si="63"/>
        <v>42725.859583333331</v>
      </c>
      <c r="T706" s="11">
        <f t="shared" si="64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9.7699999999999992E-3</v>
      </c>
      <c r="P707" s="6">
        <f t="shared" ref="P707:P770" si="66">E707/L707</f>
        <v>195.4</v>
      </c>
      <c r="Q707" t="str">
        <f t="shared" ref="Q707:Q770" si="67">LEFT(N707, SEARCH("/",N707,1)-1)</f>
        <v>technology</v>
      </c>
      <c r="R707" t="str">
        <f t="shared" ref="R707:R770" si="68">RIGHT(N707,LEN(N707)-SEARCH("/", N707,1))</f>
        <v>wearables</v>
      </c>
      <c r="S707" s="11">
        <f t="shared" ref="S707:S770" si="69">(J707/86400)+25569+(-8/24)</f>
        <v>42726.158310185179</v>
      </c>
      <c r="T707" s="11">
        <f t="shared" ref="T707:T770" si="70">(I707/86400)+25569+(-8/24)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5"/>
        <v>0</v>
      </c>
      <c r="P708" s="6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42676.661840277775</v>
      </c>
      <c r="T708" s="11">
        <f t="shared" si="70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ref="O709:O772" si="71">E709/D709</f>
        <v>0.78927352941176465</v>
      </c>
      <c r="P709" s="6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42696.33017361111</v>
      </c>
      <c r="T709" s="11">
        <f t="shared" si="70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0.22092500000000001</v>
      </c>
      <c r="P710" s="6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41835.247685185182</v>
      </c>
      <c r="T710" s="11">
        <f t="shared" si="70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4.0666666666666663E-3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41947.707858796297</v>
      </c>
      <c r="T711" s="11">
        <f t="shared" si="70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6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41837.651643518519</v>
      </c>
      <c r="T712" s="11">
        <f t="shared" si="70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0.33790999999999999</v>
      </c>
      <c r="P713" s="6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42678.125787037039</v>
      </c>
      <c r="T713" s="11">
        <f t="shared" si="70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2.1649484536082476E-3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42384.347592592589</v>
      </c>
      <c r="T714" s="11">
        <f t="shared" si="70"/>
        <v>42414.347592592589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7.9600000000000001E-3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42496.195972222216</v>
      </c>
      <c r="T715" s="11">
        <f t="shared" si="70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0.14993333333333334</v>
      </c>
      <c r="P716" s="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42734.454652777778</v>
      </c>
      <c r="T716" s="11">
        <f t="shared" si="70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5.0509090909090906E-2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42272.7574074074</v>
      </c>
      <c r="T717" s="11">
        <f t="shared" si="70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0.10214285714285715</v>
      </c>
      <c r="P718" s="6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41940.325312499997</v>
      </c>
      <c r="T718" s="11">
        <f t="shared" si="70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3.0500000000000002E-3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41857.520856481475</v>
      </c>
      <c r="T719" s="11">
        <f t="shared" si="70"/>
        <v>41887.520856481475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7.4999999999999997E-3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42752.512118055551</v>
      </c>
      <c r="T720" s="11">
        <f t="shared" si="70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1.2933333333333333E-2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42408.70689814815</v>
      </c>
      <c r="T721" s="11">
        <f t="shared" si="70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1.4394736842105262</v>
      </c>
      <c r="P722" s="6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40909.315868055557</v>
      </c>
      <c r="T722" s="11">
        <f t="shared" si="70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1.2210975609756098</v>
      </c>
      <c r="P723" s="6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41807.238506944443</v>
      </c>
      <c r="T723" s="11">
        <f t="shared" si="70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1.3202400000000001</v>
      </c>
      <c r="P724" s="6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40977.471967592588</v>
      </c>
      <c r="T724" s="11">
        <f t="shared" si="70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1.0938000000000001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42184.483206018514</v>
      </c>
      <c r="T725" s="11">
        <f t="shared" si="70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1.0547157142857144</v>
      </c>
      <c r="P726" s="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40694.305127314808</v>
      </c>
      <c r="T726" s="11">
        <f t="shared" si="70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1.0035000000000001</v>
      </c>
      <c r="P727" s="6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42321.292962962958</v>
      </c>
      <c r="T727" s="11">
        <f t="shared" si="70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1.014</v>
      </c>
      <c r="P728" s="6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41345.709340277775</v>
      </c>
      <c r="T728" s="11">
        <f t="shared" si="70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1.5551428571428572</v>
      </c>
      <c r="P729" s="6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41246.686909722222</v>
      </c>
      <c r="T729" s="11">
        <f t="shared" si="70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1.05566</v>
      </c>
      <c r="P730" s="6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40731.504131944443</v>
      </c>
      <c r="T730" s="11">
        <f t="shared" si="70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1.3065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41110.85255787037</v>
      </c>
      <c r="T731" s="11">
        <f t="shared" si="70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1.3219000000000001</v>
      </c>
      <c r="P732" s="6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40854.411932870367</v>
      </c>
      <c r="T732" s="11">
        <f t="shared" si="70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1.26</v>
      </c>
      <c r="P733" s="6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40879.462349537032</v>
      </c>
      <c r="T733" s="11">
        <f t="shared" si="70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1.6</v>
      </c>
      <c r="P734" s="6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41486.09098379629</v>
      </c>
      <c r="T734" s="11">
        <f t="shared" si="70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1.2048000000000001</v>
      </c>
      <c r="P735" s="6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41598.086712962962</v>
      </c>
      <c r="T735" s="11">
        <f t="shared" si="70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1.2552941176470589</v>
      </c>
      <c r="P736" s="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42101.831249999996</v>
      </c>
      <c r="T736" s="11">
        <f t="shared" si="70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1.1440638297872341</v>
      </c>
      <c r="P737" s="6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41945.696134259255</v>
      </c>
      <c r="T737" s="11">
        <f t="shared" si="70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3.151388888888889</v>
      </c>
      <c r="P738" s="6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41579.400925925926</v>
      </c>
      <c r="T738" s="11">
        <f t="shared" si="70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1.224</v>
      </c>
      <c r="P739" s="6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41666.941979166666</v>
      </c>
      <c r="T739" s="11">
        <f t="shared" si="70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1.0673333333333332</v>
      </c>
      <c r="P740" s="6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41943.27076388889</v>
      </c>
      <c r="T740" s="11">
        <f t="shared" si="70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1.5833333333333333</v>
      </c>
      <c r="P741" s="6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41829.169317129628</v>
      </c>
      <c r="T741" s="11">
        <f t="shared" si="70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1.0740000000000001</v>
      </c>
      <c r="P742" s="6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42161.81344907407</v>
      </c>
      <c r="T742" s="11">
        <f t="shared" si="70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1.0226</v>
      </c>
      <c r="P743" s="6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41401.314884259256</v>
      </c>
      <c r="T743" s="11">
        <f t="shared" si="70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1.1071428571428572</v>
      </c>
      <c r="P744" s="6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41689.584629629629</v>
      </c>
      <c r="T744" s="11">
        <f t="shared" si="70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1.48</v>
      </c>
      <c r="P745" s="6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40990.375983796293</v>
      </c>
      <c r="T745" s="11">
        <f t="shared" si="70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1.0232000000000001</v>
      </c>
      <c r="P746" s="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41226.623877314814</v>
      </c>
      <c r="T746" s="11">
        <f t="shared" si="70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1.7909909909909909</v>
      </c>
      <c r="P747" s="6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41367.238946759258</v>
      </c>
      <c r="T747" s="11">
        <f t="shared" si="70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1.1108135252761968</v>
      </c>
      <c r="P748" s="6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41156.709594907406</v>
      </c>
      <c r="T748" s="11">
        <f t="shared" si="70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1.0004285714285714</v>
      </c>
      <c r="P749" s="6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41988.215497685182</v>
      </c>
      <c r="T749" s="11">
        <f t="shared" si="70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1.0024999999999999</v>
      </c>
      <c r="P750" s="6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41831.513495370367</v>
      </c>
      <c r="T750" s="11">
        <f t="shared" si="70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1.0556000000000001</v>
      </c>
      <c r="P751" s="6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42733.607986111114</v>
      </c>
      <c r="T751" s="11">
        <f t="shared" si="70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1.0258775877587758</v>
      </c>
      <c r="P752" s="6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41299.544814814813</v>
      </c>
      <c r="T752" s="11">
        <f t="shared" si="70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1.1850000000000001</v>
      </c>
      <c r="P753" s="6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40713.297164351847</v>
      </c>
      <c r="T753" s="11">
        <f t="shared" si="70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1.117</v>
      </c>
      <c r="P754" s="6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42639.088159722225</v>
      </c>
      <c r="T754" s="11">
        <f t="shared" si="70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1.28</v>
      </c>
      <c r="P755" s="6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42019.256840277776</v>
      </c>
      <c r="T755" s="11">
        <f t="shared" si="70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1.0375000000000001</v>
      </c>
      <c r="P756" s="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41249.41575231481</v>
      </c>
      <c r="T756" s="11">
        <f t="shared" si="70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1.0190760000000001</v>
      </c>
      <c r="P757" s="6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41383.271724537037</v>
      </c>
      <c r="T757" s="11">
        <f t="shared" si="70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1.177142857142857</v>
      </c>
      <c r="P758" s="6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40590.433553240735</v>
      </c>
      <c r="T758" s="11">
        <f t="shared" si="70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2.38</v>
      </c>
      <c r="P759" s="6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41234.721226851849</v>
      </c>
      <c r="T759" s="11">
        <f t="shared" si="70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1.02</v>
      </c>
      <c r="P760" s="6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40429.503101851849</v>
      </c>
      <c r="T760" s="11">
        <f t="shared" si="70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1.0192000000000001</v>
      </c>
      <c r="P761" s="6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41788.996979166666</v>
      </c>
      <c r="T761" s="11">
        <f t="shared" si="70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6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42670.430706018517</v>
      </c>
      <c r="T762" s="11">
        <f t="shared" si="70"/>
        <v>42700.472372685188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4.7E-2</v>
      </c>
      <c r="P763" s="6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41642.418124999997</v>
      </c>
      <c r="T763" s="11">
        <f t="shared" si="70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6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42690.52511574074</v>
      </c>
      <c r="T764" s="11">
        <f t="shared" si="70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1.1655011655011655E-3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41471.113518518519</v>
      </c>
      <c r="T765" s="11">
        <f t="shared" si="70"/>
        <v>41501.113518518519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42226.839826388888</v>
      </c>
      <c r="T766" s="11">
        <f t="shared" si="70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0.36014285714285715</v>
      </c>
      <c r="P767" s="6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41901.209305555552</v>
      </c>
      <c r="T767" s="11">
        <f t="shared" si="70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6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42021.45003472222</v>
      </c>
      <c r="T768" s="11">
        <f t="shared" si="70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3.5400000000000001E-2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42114.810300925928</v>
      </c>
      <c r="T769" s="11">
        <f t="shared" si="70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6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1">
        <f t="shared" si="69"/>
        <v>41593.873726851853</v>
      </c>
      <c r="T770" s="11">
        <f t="shared" si="70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0.41399999999999998</v>
      </c>
      <c r="P771" s="6">
        <f t="shared" ref="P771:P834" si="72">E771/L771</f>
        <v>31.846153846153847</v>
      </c>
      <c r="Q771" t="str">
        <f t="shared" ref="Q771:Q834" si="73">LEFT(N771, SEARCH("/",N771,1)-1)</f>
        <v>publishing</v>
      </c>
      <c r="R771" t="str">
        <f t="shared" ref="R771:R834" si="74">RIGHT(N771,LEN(N771)-SEARCH("/", N771,1))</f>
        <v>fiction</v>
      </c>
      <c r="S771" s="11">
        <f t="shared" ref="S771:S834" si="75">(J771/86400)+25569+(-8/24)</f>
        <v>41604.663124999999</v>
      </c>
      <c r="T771" s="11">
        <f t="shared" ref="T771:T834" si="76">(I771/86400)+25569+(-8/24)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1"/>
        <v>0</v>
      </c>
      <c r="P772" s="6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41289.666307870364</v>
      </c>
      <c r="T772" s="11">
        <f t="shared" si="76"/>
        <v>41329.666307870364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ref="O773:O836" si="77">E773/D773</f>
        <v>2.631578947368421E-4</v>
      </c>
      <c r="P773" s="6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42349.490763888891</v>
      </c>
      <c r="T773" s="11">
        <f t="shared" si="76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3.3333333333333333E-2</v>
      </c>
      <c r="P774" s="6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40067.723599537036</v>
      </c>
      <c r="T774" s="11">
        <f t="shared" si="76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8.5129023676509714E-3</v>
      </c>
      <c r="P775" s="6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42100.402604166666</v>
      </c>
      <c r="T775" s="11">
        <f t="shared" si="76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0.70199999999999996</v>
      </c>
      <c r="P776" s="6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41663.446967592587</v>
      </c>
      <c r="T776" s="11">
        <f t="shared" si="76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1.7000000000000001E-2</v>
      </c>
      <c r="P777" s="6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40862.726793981477</v>
      </c>
      <c r="T777" s="11">
        <f t="shared" si="76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0.51400000000000001</v>
      </c>
      <c r="P778" s="6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42250.352372685178</v>
      </c>
      <c r="T778" s="11">
        <f t="shared" si="76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7.0000000000000001E-3</v>
      </c>
      <c r="P779" s="6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41456.647881944438</v>
      </c>
      <c r="T779" s="11">
        <f t="shared" si="76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4.0000000000000001E-3</v>
      </c>
      <c r="P780" s="6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41729.368981481479</v>
      </c>
      <c r="T780" s="11">
        <f t="shared" si="76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2.6666666666666668E-2</v>
      </c>
      <c r="P781" s="6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40436.350752314815</v>
      </c>
      <c r="T781" s="11">
        <f t="shared" si="76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1.04</v>
      </c>
      <c r="P782" s="6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40636.340567129628</v>
      </c>
      <c r="T782" s="11">
        <f t="shared" si="76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1.3315375</v>
      </c>
      <c r="P783" s="6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41402.667523148142</v>
      </c>
      <c r="T783" s="11">
        <f t="shared" si="76"/>
        <v>41432.667523148142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</v>
      </c>
      <c r="P784" s="6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41116.424791666665</v>
      </c>
      <c r="T784" s="11">
        <f t="shared" si="76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1.4813333333333334</v>
      </c>
      <c r="P785" s="6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40987.440381944441</v>
      </c>
      <c r="T785" s="11">
        <f t="shared" si="76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1.0249999999999999</v>
      </c>
      <c r="P786" s="6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41674.816192129627</v>
      </c>
      <c r="T786" s="11">
        <f t="shared" si="76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1.8062799999999999</v>
      </c>
      <c r="P787" s="6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41303.26059027778</v>
      </c>
      <c r="T787" s="11">
        <f t="shared" si="76"/>
        <v>41333.26059027778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1.4279999999999999</v>
      </c>
      <c r="P788" s="6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40982.722615740735</v>
      </c>
      <c r="T788" s="11">
        <f t="shared" si="76"/>
        <v>41040.324305555558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1.1416666666666666</v>
      </c>
      <c r="P789" s="6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41549.294282407405</v>
      </c>
      <c r="T789" s="11">
        <f t="shared" si="76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2.03505</v>
      </c>
      <c r="P790" s="6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41058.673472222217</v>
      </c>
      <c r="T790" s="11">
        <f t="shared" si="76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1.0941176470588236</v>
      </c>
      <c r="P791" s="6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41276.852777777771</v>
      </c>
      <c r="T791" s="11">
        <f t="shared" si="76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1.443746</v>
      </c>
      <c r="P792" s="6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41275.714571759258</v>
      </c>
      <c r="T792" s="11">
        <f t="shared" si="76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1.0386666666666666</v>
      </c>
      <c r="P793" s="6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41557.447291666664</v>
      </c>
      <c r="T793" s="11">
        <f t="shared" si="76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1.0044440000000001</v>
      </c>
      <c r="P794" s="6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41555.540312499994</v>
      </c>
      <c r="T794" s="11">
        <f t="shared" si="76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1.0277927272727272</v>
      </c>
      <c r="P795" s="6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41442.407916666663</v>
      </c>
      <c r="T795" s="11">
        <f t="shared" si="76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1.0531250000000001</v>
      </c>
      <c r="P796" s="6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40735.781678240739</v>
      </c>
      <c r="T796" s="11">
        <f t="shared" si="76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1.1178571428571429</v>
      </c>
      <c r="P797" s="6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40963.279699074068</v>
      </c>
      <c r="T797" s="11">
        <f t="shared" si="76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1.0135000000000001</v>
      </c>
      <c r="P798" s="6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41502.549594907403</v>
      </c>
      <c r="T798" s="11">
        <f t="shared" si="76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1.0753333333333333</v>
      </c>
      <c r="P799" s="6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40996.660740740735</v>
      </c>
      <c r="T799" s="11">
        <f t="shared" si="76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1.1488571428571428</v>
      </c>
      <c r="P800" s="6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41882.256793981483</v>
      </c>
      <c r="T800" s="11">
        <f t="shared" si="76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1.0002</v>
      </c>
      <c r="P801" s="6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40996.333865740737</v>
      </c>
      <c r="T801" s="11">
        <f t="shared" si="76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1.5213333333333334</v>
      </c>
      <c r="P802" s="6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41863.100162037037</v>
      </c>
      <c r="T802" s="11">
        <f t="shared" si="76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1.1152149999999998</v>
      </c>
      <c r="P803" s="6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40695.462037037032</v>
      </c>
      <c r="T803" s="11">
        <f t="shared" si="76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1.0133333333333334</v>
      </c>
      <c r="P804" s="6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41122.688935185179</v>
      </c>
      <c r="T804" s="11">
        <f t="shared" si="76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1.232608695652174</v>
      </c>
      <c r="P805" s="6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40665.616643518515</v>
      </c>
      <c r="T805" s="11">
        <f t="shared" si="76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</v>
      </c>
      <c r="P806" s="6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40729.772291666661</v>
      </c>
      <c r="T806" s="11">
        <f t="shared" si="76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1.05</v>
      </c>
      <c r="P807" s="6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40690.489722222221</v>
      </c>
      <c r="T807" s="11">
        <f t="shared" si="76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1.0443750000000001</v>
      </c>
      <c r="P808" s="6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40763.358090277776</v>
      </c>
      <c r="T808" s="11">
        <f t="shared" si="76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1.05125</v>
      </c>
      <c r="P809" s="6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42759.295266203706</v>
      </c>
      <c r="T809" s="11">
        <f t="shared" si="76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</v>
      </c>
      <c r="P810" s="6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41961.767199074071</v>
      </c>
      <c r="T810" s="11">
        <f t="shared" si="76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1.03775</v>
      </c>
      <c r="P811" s="6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41628.500347222223</v>
      </c>
      <c r="T811" s="11">
        <f t="shared" si="76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1.05</v>
      </c>
      <c r="P812" s="6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41122.722939814812</v>
      </c>
      <c r="T812" s="11">
        <f t="shared" si="76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1.04</v>
      </c>
      <c r="P813" s="6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41443.310208333329</v>
      </c>
      <c r="T813" s="11">
        <f t="shared" si="76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1.5183333333333333</v>
      </c>
      <c r="P814" s="6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41281.684629629628</v>
      </c>
      <c r="T814" s="11">
        <f t="shared" si="76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1.59996</v>
      </c>
      <c r="P815" s="6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41080.626909722218</v>
      </c>
      <c r="T815" s="11">
        <f t="shared" si="76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1.2729999999999999</v>
      </c>
      <c r="P816" s="6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40679.409733796296</v>
      </c>
      <c r="T816" s="11">
        <f t="shared" si="76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1.07</v>
      </c>
      <c r="P817" s="6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41914.58452546296</v>
      </c>
      <c r="T817" s="11">
        <f t="shared" si="76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1.1512214285714286</v>
      </c>
      <c r="P818" s="6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41341.537534722222</v>
      </c>
      <c r="T818" s="11">
        <f t="shared" si="76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1.3711066666666665</v>
      </c>
      <c r="P819" s="6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40925.266331018516</v>
      </c>
      <c r="T819" s="11">
        <f t="shared" si="76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1.5571428571428572</v>
      </c>
      <c r="P820" s="6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41120.54954861111</v>
      </c>
      <c r="T820" s="11">
        <f t="shared" si="76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1.0874999999999999</v>
      </c>
      <c r="P821" s="6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41619.664976851847</v>
      </c>
      <c r="T821" s="11">
        <f t="shared" si="76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1.3405</v>
      </c>
      <c r="P822" s="6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41768.508587962962</v>
      </c>
      <c r="T822" s="11">
        <f t="shared" si="76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</v>
      </c>
      <c r="P823" s="6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42093.58871527778</v>
      </c>
      <c r="T823" s="11">
        <f t="shared" si="76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1.1916666666666667</v>
      </c>
      <c r="P824" s="6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41157.614004629628</v>
      </c>
      <c r="T824" s="11">
        <f t="shared" si="76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1.7949999999999999</v>
      </c>
      <c r="P825" s="6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42055.639490740738</v>
      </c>
      <c r="T825" s="11">
        <f t="shared" si="76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1.3438124999999999</v>
      </c>
      <c r="P826" s="6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40249.908773148149</v>
      </c>
      <c r="T826" s="11">
        <f t="shared" si="76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1.0043200000000001</v>
      </c>
      <c r="P827" s="6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41185.973194444443</v>
      </c>
      <c r="T827" s="11">
        <f t="shared" si="76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1.0145454545454546</v>
      </c>
      <c r="P828" s="6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40972.705208333333</v>
      </c>
      <c r="T828" s="11">
        <f t="shared" si="76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1.0333333333333334</v>
      </c>
      <c r="P829" s="6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40927.140127314815</v>
      </c>
      <c r="T829" s="11">
        <f t="shared" si="76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1.07</v>
      </c>
      <c r="P830" s="6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41072.717384259253</v>
      </c>
      <c r="T830" s="11">
        <f t="shared" si="76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1.04</v>
      </c>
      <c r="P831" s="6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42504.468055555553</v>
      </c>
      <c r="T831" s="11">
        <f t="shared" si="76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1.0783333333333334</v>
      </c>
      <c r="P832" s="6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41325.192418981482</v>
      </c>
      <c r="T832" s="11">
        <f t="shared" si="76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2.3333333333333335</v>
      </c>
      <c r="P833" s="6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40996.313587962963</v>
      </c>
      <c r="T833" s="11">
        <f t="shared" si="76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1.0060706666666666</v>
      </c>
      <c r="P834" s="6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11">
        <f t="shared" si="75"/>
        <v>40869.341840277775</v>
      </c>
      <c r="T834" s="11">
        <f t="shared" si="76"/>
        <v>40929.009027777771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1.0166666666666666</v>
      </c>
      <c r="P835" s="6">
        <f t="shared" ref="P835:P898" si="78">E835/L835</f>
        <v>148.78048780487805</v>
      </c>
      <c r="Q835" t="str">
        <f t="shared" ref="Q835:Q898" si="79">LEFT(N835, SEARCH("/",N835,1)-1)</f>
        <v>music</v>
      </c>
      <c r="R835" t="str">
        <f t="shared" ref="R835:R898" si="80">RIGHT(N835,LEN(N835)-SEARCH("/", N835,1))</f>
        <v>rock</v>
      </c>
      <c r="S835" s="11">
        <f t="shared" ref="S835:S898" si="81">(J835/86400)+25569+(-8/24)</f>
        <v>41718.544849537036</v>
      </c>
      <c r="T835" s="11">
        <f t="shared" ref="T835:T898" si="82">(I835/86400)+25569+(-8/24)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7"/>
        <v>1.3101818181818181</v>
      </c>
      <c r="P836" s="6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41422.489490740736</v>
      </c>
      <c r="T836" s="11">
        <f t="shared" si="82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ref="O837:O900" si="83">E837/D837</f>
        <v>1.1725000000000001</v>
      </c>
      <c r="P837" s="6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41005.124513888884</v>
      </c>
      <c r="T837" s="11">
        <f t="shared" si="82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1.009304</v>
      </c>
      <c r="P838" s="6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41523.723587962959</v>
      </c>
      <c r="T838" s="11">
        <f t="shared" si="82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1.218</v>
      </c>
      <c r="P839" s="6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41730.66506944444</v>
      </c>
      <c r="T839" s="11">
        <f t="shared" si="82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1.454</v>
      </c>
      <c r="P840" s="6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40895.564641203702</v>
      </c>
      <c r="T840" s="11">
        <f t="shared" si="82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1.166166</v>
      </c>
      <c r="P841" s="6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41144.430046296293</v>
      </c>
      <c r="T841" s="11">
        <f t="shared" si="82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1.2041660000000001</v>
      </c>
      <c r="P842" s="6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42606.893368055556</v>
      </c>
      <c r="T842" s="11">
        <f t="shared" si="82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1.0132000000000001</v>
      </c>
      <c r="P843" s="6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41923.505358796298</v>
      </c>
      <c r="T843" s="11">
        <f t="shared" si="82"/>
        <v>41953.547025462962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1.0431999999999999</v>
      </c>
      <c r="P844" s="6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41526.259062499994</v>
      </c>
      <c r="T844" s="11">
        <f t="shared" si="82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2.6713333333333331</v>
      </c>
      <c r="P845" s="6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42694.924537037034</v>
      </c>
      <c r="T845" s="11">
        <f t="shared" si="82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1.9413333333333334</v>
      </c>
      <c r="P846" s="6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41905.351296296292</v>
      </c>
      <c r="T846" s="11">
        <f t="shared" si="82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1.203802</v>
      </c>
      <c r="P847" s="6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42577.872638888883</v>
      </c>
      <c r="T847" s="11">
        <f t="shared" si="82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1.2200090909090908</v>
      </c>
      <c r="P848" s="6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41694.058506944442</v>
      </c>
      <c r="T848" s="11">
        <f t="shared" si="82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</v>
      </c>
      <c r="P849" s="6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42165.464999999997</v>
      </c>
      <c r="T849" s="11">
        <f t="shared" si="82"/>
        <v>42195.464999999997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</v>
      </c>
      <c r="P850" s="6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42078.458715277775</v>
      </c>
      <c r="T850" s="11">
        <f t="shared" si="82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1.1990000000000001</v>
      </c>
      <c r="P851" s="6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42050.81555555555</v>
      </c>
      <c r="T851" s="11">
        <f t="shared" si="82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1.55175</v>
      </c>
      <c r="P852" s="6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42452.494409722225</v>
      </c>
      <c r="T852" s="11">
        <f t="shared" si="82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1.3045</v>
      </c>
      <c r="P853" s="6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42522.546909722216</v>
      </c>
      <c r="T853" s="11">
        <f t="shared" si="82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1.0497142857142858</v>
      </c>
      <c r="P854" s="6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42656.47216435185</v>
      </c>
      <c r="T854" s="11">
        <f t="shared" si="82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</v>
      </c>
      <c r="P855" s="6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42021.49894675926</v>
      </c>
      <c r="T855" s="11">
        <f t="shared" si="82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1.1822050359712231</v>
      </c>
      <c r="P856" s="6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42701.879004629627</v>
      </c>
      <c r="T856" s="11">
        <f t="shared" si="82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1.0344827586206897</v>
      </c>
      <c r="P857" s="6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42544.791863425919</v>
      </c>
      <c r="T857" s="11">
        <f t="shared" si="82"/>
        <v>42574.791863425919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2.1800000000000002</v>
      </c>
      <c r="P858" s="6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42608.978657407402</v>
      </c>
      <c r="T858" s="11">
        <f t="shared" si="82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</v>
      </c>
      <c r="P859" s="6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42291.248043981475</v>
      </c>
      <c r="T859" s="11">
        <f t="shared" si="82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1.4400583333333332</v>
      </c>
      <c r="P860" s="6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42079.412245370368</v>
      </c>
      <c r="T860" s="11">
        <f t="shared" si="82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1.0467500000000001</v>
      </c>
      <c r="P861" s="6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42128.486898148149</v>
      </c>
      <c r="T861" s="11">
        <f t="shared" si="82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0.18142857142857144</v>
      </c>
      <c r="P862" s="6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41570.149456018517</v>
      </c>
      <c r="T862" s="11">
        <f t="shared" si="82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2.2444444444444444E-2</v>
      </c>
      <c r="P863" s="6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42599.631990740738</v>
      </c>
      <c r="T863" s="11">
        <f t="shared" si="82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3.3999999999999998E-3</v>
      </c>
      <c r="P864" s="6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41559.221620370365</v>
      </c>
      <c r="T864" s="11">
        <f t="shared" si="82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4.4999999999999998E-2</v>
      </c>
      <c r="P865" s="6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40920.784328703703</v>
      </c>
      <c r="T865" s="11">
        <f t="shared" si="82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0.41538461538461541</v>
      </c>
      <c r="P866" s="6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41540.773587962962</v>
      </c>
      <c r="T866" s="11">
        <f t="shared" si="82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2.0454545454545454E-2</v>
      </c>
      <c r="P867" s="6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41230.439780092587</v>
      </c>
      <c r="T867" s="11">
        <f t="shared" si="82"/>
        <v>41290.439780092587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0.18285714285714286</v>
      </c>
      <c r="P868" s="6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42025.304606481477</v>
      </c>
      <c r="T868" s="11">
        <f t="shared" si="82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0.2402</v>
      </c>
      <c r="P869" s="6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40087.772060185183</v>
      </c>
      <c r="T869" s="11">
        <f t="shared" si="82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1.1111111111111111E-3</v>
      </c>
      <c r="P870" s="6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41615.694421296292</v>
      </c>
      <c r="T870" s="11">
        <f t="shared" si="82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0.11818181818181818</v>
      </c>
      <c r="P871" s="6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41342.512233796289</v>
      </c>
      <c r="T871" s="11">
        <f t="shared" si="82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3.0999999999999999E-3</v>
      </c>
      <c r="P872" s="6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41487.688923611109</v>
      </c>
      <c r="T872" s="11">
        <f t="shared" si="82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5.4166666666666669E-2</v>
      </c>
      <c r="P873" s="6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41577.227951388886</v>
      </c>
      <c r="T873" s="11">
        <f t="shared" si="82"/>
        <v>41607.269618055558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8.1250000000000003E-3</v>
      </c>
      <c r="P874" s="6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40567.492210648146</v>
      </c>
      <c r="T874" s="11">
        <f t="shared" si="82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1.2857142857142857E-2</v>
      </c>
      <c r="P875" s="6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41183.833796296291</v>
      </c>
      <c r="T875" s="11">
        <f t="shared" si="82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0.24333333333333335</v>
      </c>
      <c r="P876" s="6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41368.250393518516</v>
      </c>
      <c r="T876" s="11">
        <f t="shared" si="82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6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42248.390405092585</v>
      </c>
      <c r="T877" s="11">
        <f t="shared" si="82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0.40799492385786801</v>
      </c>
      <c r="P878" s="6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41276.163506944438</v>
      </c>
      <c r="T878" s="11">
        <f t="shared" si="82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0.67549999999999999</v>
      </c>
      <c r="P879" s="6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41597.455555555549</v>
      </c>
      <c r="T879" s="11">
        <f t="shared" si="82"/>
        <v>41627.455555555549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1.2999999999999999E-2</v>
      </c>
      <c r="P880" s="6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40504.899583333332</v>
      </c>
      <c r="T880" s="11">
        <f t="shared" si="82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0.30666666666666664</v>
      </c>
      <c r="P881" s="6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41037.496585648143</v>
      </c>
      <c r="T881" s="11">
        <f t="shared" si="82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2.9894179894179893E-2</v>
      </c>
      <c r="P882" s="6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41178.987708333334</v>
      </c>
      <c r="T882" s="11">
        <f t="shared" si="82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8.0000000000000002E-3</v>
      </c>
      <c r="P883" s="6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40876.917662037034</v>
      </c>
      <c r="T883" s="11">
        <f t="shared" si="82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0.20133333333333334</v>
      </c>
      <c r="P884" s="6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40759.527199074073</v>
      </c>
      <c r="T884" s="11">
        <f t="shared" si="82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0.4002</v>
      </c>
      <c r="P885" s="6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42371.602256944439</v>
      </c>
      <c r="T885" s="11">
        <f t="shared" si="82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0.01</v>
      </c>
      <c r="P886" s="6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40981.469282407408</v>
      </c>
      <c r="T886" s="11">
        <f t="shared" si="82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0.75</v>
      </c>
      <c r="P887" s="6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42713.607766203706</v>
      </c>
      <c r="T887" s="11">
        <f t="shared" si="82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0.41</v>
      </c>
      <c r="P888" s="6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42603.537187499998</v>
      </c>
      <c r="T888" s="11">
        <f t="shared" si="82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6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41026.62563657407</v>
      </c>
      <c r="T889" s="11">
        <f t="shared" si="82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7.1999999999999995E-2</v>
      </c>
      <c r="P890" s="6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40751.419965277775</v>
      </c>
      <c r="T890" s="11">
        <f t="shared" si="82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9.4412800000000005E-2</v>
      </c>
      <c r="P891" s="6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41887.450729166667</v>
      </c>
      <c r="T891" s="11">
        <f t="shared" si="82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4.1666666666666664E-2</v>
      </c>
      <c r="P892" s="6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41569.365497685183</v>
      </c>
      <c r="T892" s="11">
        <f t="shared" si="82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3.2500000000000001E-2</v>
      </c>
      <c r="P893" s="6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41841.698263888888</v>
      </c>
      <c r="T893" s="11">
        <f t="shared" si="82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0.40749999999999997</v>
      </c>
      <c r="P894" s="6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40303.866701388884</v>
      </c>
      <c r="T894" s="11">
        <f t="shared" si="82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0.1</v>
      </c>
      <c r="P895" s="6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42065.564386574071</v>
      </c>
      <c r="T895" s="11">
        <f t="shared" si="82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0.39169999999999999</v>
      </c>
      <c r="P896" s="6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42496.648263888885</v>
      </c>
      <c r="T896" s="11">
        <f t="shared" si="82"/>
        <v>42526.648263888885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2.4375000000000001E-2</v>
      </c>
      <c r="P897" s="6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40430.794317129628</v>
      </c>
      <c r="T897" s="11">
        <f t="shared" si="82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0.4</v>
      </c>
      <c r="P898" s="6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11">
        <f t="shared" si="81"/>
        <v>42218.53965277777</v>
      </c>
      <c r="T898" s="11">
        <f t="shared" si="82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s="6" t="e">
        <f t="shared" ref="P899:P962" si="84">E899/L899</f>
        <v>#DIV/0!</v>
      </c>
      <c r="Q899" t="str">
        <f t="shared" ref="Q899:Q962" si="85">LEFT(N899, SEARCH("/",N899,1)-1)</f>
        <v>music</v>
      </c>
      <c r="R899" t="str">
        <f t="shared" ref="R899:R962" si="86">RIGHT(N899,LEN(N899)-SEARCH("/", N899,1))</f>
        <v>indie rock</v>
      </c>
      <c r="S899" s="11">
        <f t="shared" ref="S899:S962" si="87">(J899/86400)+25569+(-8/24)</f>
        <v>41211.355416666665</v>
      </c>
      <c r="T899" s="11">
        <f t="shared" ref="T899:T962" si="88">(I899/86400)+25569+(-8/24)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3"/>
        <v>2.8000000000000001E-2</v>
      </c>
      <c r="P900" s="6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40878.424884259257</v>
      </c>
      <c r="T900" s="11">
        <f t="shared" si="88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ref="O901:O964" si="89">E901/D901</f>
        <v>0.37333333333333335</v>
      </c>
      <c r="P901" s="6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40645.765763888885</v>
      </c>
      <c r="T901" s="11">
        <f t="shared" si="88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4.1999999999999997E-3</v>
      </c>
      <c r="P902" s="6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42429.516226851854</v>
      </c>
      <c r="T902" s="11">
        <f t="shared" si="88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6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40291.478171296294</v>
      </c>
      <c r="T903" s="11">
        <f t="shared" si="88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3.0000000000000001E-3</v>
      </c>
      <c r="P904" s="6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41829.632199074069</v>
      </c>
      <c r="T904" s="11">
        <f t="shared" si="88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3.2000000000000001E-2</v>
      </c>
      <c r="P905" s="6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41149.462731481479</v>
      </c>
      <c r="T905" s="11">
        <f t="shared" si="88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3.0200000000000001E-3</v>
      </c>
      <c r="P906" s="6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42341.74695601852</v>
      </c>
      <c r="T906" s="11">
        <f t="shared" si="88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3.0153846153846153E-2</v>
      </c>
      <c r="P907" s="6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40506.906550925924</v>
      </c>
      <c r="T907" s="11">
        <f t="shared" si="88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6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41680.856365740736</v>
      </c>
      <c r="T908" s="11">
        <f t="shared" si="88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6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40766.8590625</v>
      </c>
      <c r="T909" s="11">
        <f t="shared" si="88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6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40340.468229166661</v>
      </c>
      <c r="T910" s="11">
        <f t="shared" si="88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3.2500000000000001E-2</v>
      </c>
      <c r="P911" s="6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41081.356944444444</v>
      </c>
      <c r="T911" s="11">
        <f t="shared" si="88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0.22363636363636363</v>
      </c>
      <c r="P912" s="6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42737.212025462963</v>
      </c>
      <c r="T912" s="11">
        <f t="shared" si="88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6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41641.671817129631</v>
      </c>
      <c r="T913" s="11">
        <f t="shared" si="88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8.5714285714285719E-3</v>
      </c>
      <c r="P914" s="6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41193.776006944441</v>
      </c>
      <c r="T914" s="11">
        <f t="shared" si="88"/>
        <v>41253.817673611113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6.6066666666666662E-2</v>
      </c>
      <c r="P915" s="6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41003.805775462963</v>
      </c>
      <c r="T915" s="11">
        <f t="shared" si="88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6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41116.429942129624</v>
      </c>
      <c r="T916" s="11">
        <f t="shared" si="88"/>
        <v>41146.429942129624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5.7692307692307696E-2</v>
      </c>
      <c r="P917" s="6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40937.346226851849</v>
      </c>
      <c r="T917" s="11">
        <f t="shared" si="88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6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40434.520069444443</v>
      </c>
      <c r="T918" s="11">
        <f t="shared" si="88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6.0000000000000001E-3</v>
      </c>
      <c r="P919" s="6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41802.610300925924</v>
      </c>
      <c r="T919" s="11">
        <f t="shared" si="88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5.0256410256410255E-2</v>
      </c>
      <c r="P920" s="6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41944.582881944443</v>
      </c>
      <c r="T920" s="11">
        <f t="shared" si="88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5.0000000000000001E-3</v>
      </c>
      <c r="P921" s="6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41227.308391203704</v>
      </c>
      <c r="T921" s="11">
        <f t="shared" si="88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6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41562.338217592587</v>
      </c>
      <c r="T922" s="11">
        <f t="shared" si="88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0.309</v>
      </c>
      <c r="P923" s="6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40846.837685185186</v>
      </c>
      <c r="T923" s="11">
        <f t="shared" si="88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0.21037037037037037</v>
      </c>
      <c r="P924" s="6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41878.19667824074</v>
      </c>
      <c r="T924" s="11">
        <f t="shared" si="88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2.1999999999999999E-2</v>
      </c>
      <c r="P925" s="6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41934.626423611109</v>
      </c>
      <c r="T925" s="11">
        <f t="shared" si="88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0.109</v>
      </c>
      <c r="P926" s="6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41288.609594907401</v>
      </c>
      <c r="T926" s="11">
        <f t="shared" si="88"/>
        <v>41318.609594907401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2.6666666666666668E-2</v>
      </c>
      <c r="P927" s="6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41575.547581018516</v>
      </c>
      <c r="T927" s="11">
        <f t="shared" si="88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6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40337.686689814815</v>
      </c>
      <c r="T928" s="11">
        <f t="shared" si="88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6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41013.489525462959</v>
      </c>
      <c r="T929" s="11">
        <f t="shared" si="88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0.10862068965517241</v>
      </c>
      <c r="P930" s="6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41180.529085648144</v>
      </c>
      <c r="T930" s="11">
        <f t="shared" si="88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6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40977.904733796291</v>
      </c>
      <c r="T931" s="11">
        <f t="shared" si="88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0.38333333333333336</v>
      </c>
      <c r="P932" s="6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40312.582245370366</v>
      </c>
      <c r="T932" s="11">
        <f t="shared" si="88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6.5500000000000003E-2</v>
      </c>
      <c r="P933" s="6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41680.026643518519</v>
      </c>
      <c r="T933" s="11">
        <f t="shared" si="88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0.14536842105263159</v>
      </c>
      <c r="P934" s="6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41310.635937499996</v>
      </c>
      <c r="T934" s="11">
        <f t="shared" si="88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0.06</v>
      </c>
      <c r="P935" s="6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41710.835752314808</v>
      </c>
      <c r="T935" s="11">
        <f t="shared" si="88"/>
        <v>41770.835752314808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0.30399999999999999</v>
      </c>
      <c r="P936" s="6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41733.403749999998</v>
      </c>
      <c r="T936" s="11">
        <f t="shared" si="88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1.4285714285714285E-2</v>
      </c>
      <c r="P937" s="6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42368.000335648147</v>
      </c>
      <c r="T937" s="11">
        <f t="shared" si="88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6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40882.690844907404</v>
      </c>
      <c r="T938" s="11">
        <f t="shared" si="88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1.1428571428571429E-2</v>
      </c>
      <c r="P939" s="6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41551.464780092589</v>
      </c>
      <c r="T939" s="11">
        <f t="shared" si="88"/>
        <v>41581.506446759253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3.5714285714285713E-3</v>
      </c>
      <c r="P940" s="6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41124.14638888889</v>
      </c>
      <c r="T940" s="11">
        <f t="shared" si="88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1.4545454545454545E-2</v>
      </c>
      <c r="P941" s="6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41416.429837962962</v>
      </c>
      <c r="T941" s="11">
        <f t="shared" si="88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0.17155555555555554</v>
      </c>
      <c r="P942" s="6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42181.675069444442</v>
      </c>
      <c r="T942" s="11">
        <f t="shared" si="88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2.3220000000000001E-2</v>
      </c>
      <c r="P943" s="6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42745.763252314813</v>
      </c>
      <c r="T943" s="11">
        <f t="shared" si="88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8.9066666666666669E-2</v>
      </c>
      <c r="P944" s="6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42382.509953703702</v>
      </c>
      <c r="T944" s="11">
        <f t="shared" si="88"/>
        <v>42418.509953703702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9.633333333333334E-2</v>
      </c>
      <c r="P945" s="6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42673.334548611114</v>
      </c>
      <c r="T945" s="11">
        <f t="shared" si="88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0.13325999999999999</v>
      </c>
      <c r="P946" s="6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42444.250578703701</v>
      </c>
      <c r="T946" s="11">
        <f t="shared" si="88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2.4840000000000001E-2</v>
      </c>
      <c r="P947" s="6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42732.53965277777</v>
      </c>
      <c r="T947" s="11">
        <f t="shared" si="88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1.9066666666666666E-2</v>
      </c>
      <c r="P948" s="6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42592.417222222219</v>
      </c>
      <c r="T948" s="11">
        <f t="shared" si="88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6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42491.44798611111</v>
      </c>
      <c r="T949" s="11">
        <f t="shared" si="88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0.12</v>
      </c>
      <c r="P950" s="6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42411.494953703703</v>
      </c>
      <c r="T950" s="11">
        <f t="shared" si="88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1.3650000000000001E-2</v>
      </c>
      <c r="P951" s="6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42360.710370370369</v>
      </c>
      <c r="T951" s="11">
        <f t="shared" si="88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0.28039999999999998</v>
      </c>
      <c r="P952" s="6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42356.41737268518</v>
      </c>
      <c r="T952" s="11">
        <f t="shared" si="88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0.38390000000000002</v>
      </c>
      <c r="P953" s="6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42480.320277777777</v>
      </c>
      <c r="T953" s="11">
        <f t="shared" si="88"/>
        <v>42525.320277777777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0.39942857142857141</v>
      </c>
      <c r="P954" s="6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42662.280231481483</v>
      </c>
      <c r="T954" s="11">
        <f t="shared" si="88"/>
        <v>42692.32189814814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8.3999999999999995E-3</v>
      </c>
      <c r="P955" s="6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41998.831006944441</v>
      </c>
      <c r="T955" s="11">
        <f t="shared" si="88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0.43406666666666666</v>
      </c>
      <c r="P956" s="6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42194.500451388885</v>
      </c>
      <c r="T956" s="11">
        <f t="shared" si="88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5.6613333333333335E-2</v>
      </c>
      <c r="P957" s="6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42585.961805555555</v>
      </c>
      <c r="T957" s="11">
        <f t="shared" si="88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1.7219999999999999E-2</v>
      </c>
      <c r="P958" s="6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42060.580543981479</v>
      </c>
      <c r="T958" s="11">
        <f t="shared" si="88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1.9416666666666665E-2</v>
      </c>
      <c r="P959" s="6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42660.219131944446</v>
      </c>
      <c r="T959" s="11">
        <f t="shared" si="88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0.11328275684711328</v>
      </c>
      <c r="P960" s="6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42082.469479166662</v>
      </c>
      <c r="T960" s="11">
        <f t="shared" si="88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0.3886</v>
      </c>
      <c r="P961" s="6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41992.84103009259</v>
      </c>
      <c r="T961" s="11">
        <f t="shared" si="88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0.46100628930817611</v>
      </c>
      <c r="P962" s="6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11">
        <f t="shared" si="87"/>
        <v>42766.29346064815</v>
      </c>
      <c r="T962" s="11">
        <f t="shared" si="88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0.42188421052631581</v>
      </c>
      <c r="P963" s="6">
        <f t="shared" ref="P963:P1026" si="90">E963/L963</f>
        <v>364.35454545454547</v>
      </c>
      <c r="Q963" t="str">
        <f t="shared" ref="Q963:Q1026" si="91">LEFT(N963, SEARCH("/",N963,1)-1)</f>
        <v>technology</v>
      </c>
      <c r="R963" t="str">
        <f t="shared" ref="R963:R1026" si="92">RIGHT(N963,LEN(N963)-SEARCH("/", N963,1))</f>
        <v>wearables</v>
      </c>
      <c r="S963" s="11">
        <f t="shared" ref="S963:S1026" si="93">(J963/86400)+25569+(-8/24)</f>
        <v>42740.360358796293</v>
      </c>
      <c r="T963" s="11">
        <f t="shared" ref="T963:T1026" si="94">(I963/86400)+25569+(-8/24)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9"/>
        <v>0.2848</v>
      </c>
      <c r="P964" s="6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42373.379085648143</v>
      </c>
      <c r="T964" s="11">
        <f t="shared" si="94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ref="O965:O1028" si="95">E965/D965</f>
        <v>1.0771428571428571E-2</v>
      </c>
      <c r="P965" s="6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42625.302303240744</v>
      </c>
      <c r="T965" s="11">
        <f t="shared" si="94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7.9909090909090902E-3</v>
      </c>
      <c r="P966" s="6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42208.295358796291</v>
      </c>
      <c r="T966" s="11">
        <f t="shared" si="94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1.192E-2</v>
      </c>
      <c r="P967" s="6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42636.683402777773</v>
      </c>
      <c r="T967" s="11">
        <f t="shared" si="94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0.14799999999999999</v>
      </c>
      <c r="P968" s="6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42619.302453703705</v>
      </c>
      <c r="T968" s="11">
        <f t="shared" si="94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0.17810000000000001</v>
      </c>
      <c r="P969" s="6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42421.920995370368</v>
      </c>
      <c r="T969" s="11">
        <f t="shared" si="94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1.325E-2</v>
      </c>
      <c r="P970" s="6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41836.514282407406</v>
      </c>
      <c r="T970" s="11">
        <f t="shared" si="94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0.46666666666666667</v>
      </c>
      <c r="P971" s="6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42741.969988425924</v>
      </c>
      <c r="T971" s="11">
        <f t="shared" si="94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0.4592</v>
      </c>
      <c r="P972" s="6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42720.887187499997</v>
      </c>
      <c r="T972" s="11">
        <f t="shared" si="94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2.2599999999999999E-3</v>
      </c>
      <c r="P973" s="6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42111.375694444439</v>
      </c>
      <c r="T973" s="11">
        <f t="shared" si="94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0.34625</v>
      </c>
      <c r="P974" s="6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41856.532384259255</v>
      </c>
      <c r="T974" s="11">
        <f t="shared" si="94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2.0549999999999999E-2</v>
      </c>
      <c r="P975" s="6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42256.681631944441</v>
      </c>
      <c r="T975" s="11">
        <f t="shared" si="94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5.5999999999999999E-3</v>
      </c>
      <c r="P976" s="6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42424.416157407402</v>
      </c>
      <c r="T976" s="11">
        <f t="shared" si="94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2.6069999999999999E-2</v>
      </c>
      <c r="P977" s="6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42489.363252314812</v>
      </c>
      <c r="T977" s="11">
        <f t="shared" si="94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1.9259999999999999E-2</v>
      </c>
      <c r="P978" s="6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42184.725659722222</v>
      </c>
      <c r="T978" s="11">
        <f t="shared" si="94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0.33666666666666667</v>
      </c>
      <c r="P979" s="6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42391.608761574076</v>
      </c>
      <c r="T979" s="11">
        <f t="shared" si="94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0.5626326718299024</v>
      </c>
      <c r="P980" s="6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42394.975706018515</v>
      </c>
      <c r="T980" s="11">
        <f t="shared" si="94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0.82817600000000002</v>
      </c>
      <c r="P981" s="6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42506.083657407406</v>
      </c>
      <c r="T981" s="11">
        <f t="shared" si="94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0.14860000000000001</v>
      </c>
      <c r="P982" s="6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41928.570856481478</v>
      </c>
      <c r="T982" s="11">
        <f t="shared" si="94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1.2375123751237513E-4</v>
      </c>
      <c r="P983" s="6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41830.613680555551</v>
      </c>
      <c r="T983" s="11">
        <f t="shared" si="94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1.7142857142857143E-4</v>
      </c>
      <c r="P984" s="6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42615.419976851852</v>
      </c>
      <c r="T984" s="11">
        <f t="shared" si="94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0.2950613611721471</v>
      </c>
      <c r="P985" s="6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42574.334317129622</v>
      </c>
      <c r="T985" s="11">
        <f t="shared" si="94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1.06E-2</v>
      </c>
      <c r="P986" s="6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42060.782499999994</v>
      </c>
      <c r="T986" s="11">
        <f t="shared" si="94"/>
        <v>42090.74083333333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6.2933333333333327E-2</v>
      </c>
      <c r="P987" s="6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42339.634375000001</v>
      </c>
      <c r="T987" s="11">
        <f t="shared" si="94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0.1275</v>
      </c>
      <c r="P988" s="6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42324.434027777774</v>
      </c>
      <c r="T988" s="11">
        <f t="shared" si="94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0.13220000000000001</v>
      </c>
      <c r="P989" s="6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41772.961226851847</v>
      </c>
      <c r="T989" s="11">
        <f t="shared" si="94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6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42614.023437499993</v>
      </c>
      <c r="T990" s="11">
        <f t="shared" si="94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0.16769999999999999</v>
      </c>
      <c r="P991" s="6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42611.600636574069</v>
      </c>
      <c r="T991" s="11">
        <f t="shared" si="94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1.0399999999999999E-3</v>
      </c>
      <c r="P992" s="6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41855.450972222221</v>
      </c>
      <c r="T992" s="11">
        <f t="shared" si="94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4.24E-2</v>
      </c>
      <c r="P993" s="6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42538.423472222225</v>
      </c>
      <c r="T993" s="11">
        <f t="shared" si="94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4.6699999999999997E-3</v>
      </c>
      <c r="P994" s="6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42437.59165509259</v>
      </c>
      <c r="T994" s="11">
        <f t="shared" si="94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0.25087142857142858</v>
      </c>
      <c r="P995" s="6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42652.631574074076</v>
      </c>
      <c r="T995" s="11">
        <f t="shared" si="94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2.3345000000000001E-2</v>
      </c>
      <c r="P996" s="6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41920.929745370369</v>
      </c>
      <c r="T996" s="11">
        <f t="shared" si="94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7.2599999999999998E-2</v>
      </c>
      <c r="P997" s="6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41947.607407407406</v>
      </c>
      <c r="T997" s="11">
        <f t="shared" si="94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1.6250000000000001E-2</v>
      </c>
      <c r="P998" s="6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41817.533101851848</v>
      </c>
      <c r="T998" s="11">
        <f t="shared" si="94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1.2999999999999999E-2</v>
      </c>
      <c r="P999" s="6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41940.769641203704</v>
      </c>
      <c r="T999" s="11">
        <f t="shared" si="94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0.58558333333333334</v>
      </c>
      <c r="P1000" s="6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42281.835659722223</v>
      </c>
      <c r="T1000" s="11">
        <f t="shared" si="94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7.7886666666666673E-2</v>
      </c>
      <c r="P1001" s="6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41925.966319444444</v>
      </c>
      <c r="T1001" s="11">
        <f t="shared" si="94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2.2157147647256063E-2</v>
      </c>
      <c r="P1002" s="6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42748.726388888885</v>
      </c>
      <c r="T1002" s="11">
        <f t="shared" si="94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1.04</v>
      </c>
      <c r="P1003" s="6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42720.386724537035</v>
      </c>
      <c r="T1003" s="11">
        <f t="shared" si="94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0.29602960296029601</v>
      </c>
      <c r="P1004" s="6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42325.350856481477</v>
      </c>
      <c r="T1004" s="11">
        <f t="shared" si="94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0.16055</v>
      </c>
      <c r="P1005" s="6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42780.375706018516</v>
      </c>
      <c r="T1005" s="11">
        <f t="shared" si="94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0.82208000000000003</v>
      </c>
      <c r="P1006" s="6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42388.3753125</v>
      </c>
      <c r="T1006" s="11">
        <f t="shared" si="94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0.75051000000000001</v>
      </c>
      <c r="P1007" s="6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42276.29146990741</v>
      </c>
      <c r="T1007" s="11">
        <f t="shared" si="94"/>
        <v>42307.29146990741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5.8500000000000003E-2</v>
      </c>
      <c r="P1008" s="6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41976.70685185185</v>
      </c>
      <c r="T1008" s="11">
        <f t="shared" si="94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0.44319999999999998</v>
      </c>
      <c r="P1009" s="6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42676.2502662037</v>
      </c>
      <c r="T1009" s="11">
        <f t="shared" si="94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2.6737967914438501E-3</v>
      </c>
      <c r="P1010" s="6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42702.475868055553</v>
      </c>
      <c r="T1010" s="11">
        <f t="shared" si="94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0.1313</v>
      </c>
      <c r="P1011" s="6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42510.271365740737</v>
      </c>
      <c r="T1011" s="11">
        <f t="shared" si="94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1.9088937093275488E-3</v>
      </c>
      <c r="P1012" s="6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42561.496087962958</v>
      </c>
      <c r="T1012" s="11">
        <f t="shared" si="94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3.7499999999999999E-3</v>
      </c>
      <c r="P1013" s="6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41946.564756944441</v>
      </c>
      <c r="T1013" s="11">
        <f t="shared" si="94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215.35021</v>
      </c>
      <c r="P1014" s="6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42714.107083333329</v>
      </c>
      <c r="T1014" s="11">
        <f t="shared" si="94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0.34527999999999998</v>
      </c>
      <c r="P1015" s="6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42339.500648148147</v>
      </c>
      <c r="T1015" s="11">
        <f t="shared" si="94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0.30599999999999999</v>
      </c>
      <c r="P1016" s="6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41954.66915509259</v>
      </c>
      <c r="T1016" s="11">
        <f t="shared" si="94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2.6666666666666668E-2</v>
      </c>
      <c r="P1017" s="6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42303.545081018521</v>
      </c>
      <c r="T1017" s="11">
        <f t="shared" si="94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2.8420000000000001E-2</v>
      </c>
      <c r="P1018" s="6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42421.773796296293</v>
      </c>
      <c r="T1018" s="11">
        <f t="shared" si="94"/>
        <v>42466.732129629629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0.22878799999999999</v>
      </c>
      <c r="P1019" s="6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42289.341840277775</v>
      </c>
      <c r="T1019" s="11">
        <f t="shared" si="94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3.1050000000000001E-2</v>
      </c>
      <c r="P1020" s="6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42535.158946759257</v>
      </c>
      <c r="T1020" s="11">
        <f t="shared" si="94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0.47333333333333333</v>
      </c>
      <c r="P1021" s="6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42009.640613425923</v>
      </c>
      <c r="T1021" s="11">
        <f t="shared" si="94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2.0554838709677421</v>
      </c>
      <c r="P1022" s="6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42126.736215277771</v>
      </c>
      <c r="T1022" s="11">
        <f t="shared" si="94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3.5180366666666667</v>
      </c>
      <c r="P1023" s="6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42270.918645833335</v>
      </c>
      <c r="T1023" s="11">
        <f t="shared" si="94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1.149</v>
      </c>
      <c r="P1024" s="6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42111.313391203701</v>
      </c>
      <c r="T1024" s="11">
        <f t="shared" si="94"/>
        <v>42141.313391203701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2.3715000000000002</v>
      </c>
      <c r="P1025" s="6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42145.586354166669</v>
      </c>
      <c r="T1025" s="11">
        <f t="shared" si="94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1.1863774999999999</v>
      </c>
      <c r="P1026" s="6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11">
        <f t="shared" si="93"/>
        <v>42370.247256944444</v>
      </c>
      <c r="T1026" s="11">
        <f t="shared" si="94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1.099283142857143</v>
      </c>
      <c r="P1027" s="6">
        <f t="shared" ref="P1027:P1090" si="96">E1027/L1027</f>
        <v>71.848571428571432</v>
      </c>
      <c r="Q1027" t="str">
        <f t="shared" ref="Q1027:Q1090" si="97">LEFT(N1027, SEARCH("/",N1027,1)-1)</f>
        <v>music</v>
      </c>
      <c r="R1027" t="str">
        <f t="shared" ref="R1027:R1090" si="98">RIGHT(N1027,LEN(N1027)-SEARCH("/", N1027,1))</f>
        <v>electronic music</v>
      </c>
      <c r="S1027" s="11">
        <f t="shared" ref="S1027:S1090" si="99">(J1027/86400)+25569+(-8/24)</f>
        <v>42049.500428240739</v>
      </c>
      <c r="T1027" s="11">
        <f t="shared" ref="T1027:T1090" si="100">(I1027/86400)+25569+(-8/24)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5"/>
        <v>1.0000828571428571</v>
      </c>
      <c r="P1028" s="6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42426.074259259258</v>
      </c>
      <c r="T1028" s="11">
        <f t="shared" si="100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ref="O1029:O1092" si="101">E1029/D1029</f>
        <v>1.0309292094387414</v>
      </c>
      <c r="P1029" s="6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41904.700775462959</v>
      </c>
      <c r="T1029" s="11">
        <f t="shared" si="100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1.1727000000000001</v>
      </c>
      <c r="P1030" s="6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42755.294039351851</v>
      </c>
      <c r="T1030" s="11">
        <f t="shared" si="100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1.1175999999999999</v>
      </c>
      <c r="P1031" s="6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42044.378553240742</v>
      </c>
      <c r="T1031" s="11">
        <f t="shared" si="100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3.4209999999999998</v>
      </c>
      <c r="P1032" s="6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42611.149872685179</v>
      </c>
      <c r="T1032" s="11">
        <f t="shared" si="100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1.0740000000000001</v>
      </c>
      <c r="P1033" s="6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42324.430671296293</v>
      </c>
      <c r="T1033" s="11">
        <f t="shared" si="100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1.0849703703703704</v>
      </c>
      <c r="P1034" s="6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42514.333622685182</v>
      </c>
      <c r="T1034" s="11">
        <f t="shared" si="100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1.0286144578313252</v>
      </c>
      <c r="P1035" s="6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42688.39907407407</v>
      </c>
      <c r="T1035" s="11">
        <f t="shared" si="100"/>
        <v>42716.39907407407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1.3000180000000001</v>
      </c>
      <c r="P1036" s="6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42554.833379629628</v>
      </c>
      <c r="T1036" s="11">
        <f t="shared" si="100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1.0765217391304347</v>
      </c>
      <c r="P1037" s="6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42016.30810185185</v>
      </c>
      <c r="T1037" s="11">
        <f t="shared" si="100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1.1236044444444444</v>
      </c>
      <c r="P1038" s="6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41249.115624999999</v>
      </c>
      <c r="T1038" s="11">
        <f t="shared" si="100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1.0209999999999999</v>
      </c>
      <c r="P1039" s="6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42119.48914351852</v>
      </c>
      <c r="T1039" s="11">
        <f t="shared" si="100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1.4533333333333334</v>
      </c>
      <c r="P1040" s="6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42417.898414351854</v>
      </c>
      <c r="T1040" s="11">
        <f t="shared" si="100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1.282</v>
      </c>
      <c r="P1041" s="6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42691.775995370372</v>
      </c>
      <c r="T1041" s="11">
        <f t="shared" si="100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2.9411764705882353E-3</v>
      </c>
      <c r="P1042" s="6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42579.375104166662</v>
      </c>
      <c r="T1042" s="11">
        <f t="shared" si="100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6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41830.726759259254</v>
      </c>
      <c r="T1043" s="11">
        <f t="shared" si="100"/>
        <v>41850.726759259254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1.5384615384615385E-2</v>
      </c>
      <c r="P1044" s="6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41851.362824074073</v>
      </c>
      <c r="T1044" s="11">
        <f t="shared" si="100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8.5370000000000001E-2</v>
      </c>
      <c r="P1045" s="6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42113.919618055552</v>
      </c>
      <c r="T1045" s="11">
        <f t="shared" si="100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8.571428571428571E-4</v>
      </c>
      <c r="P1046" s="6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42011.592604166661</v>
      </c>
      <c r="T1046" s="11">
        <f t="shared" si="100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2.6599999999999999E-2</v>
      </c>
      <c r="P1047" s="6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41844.541087962956</v>
      </c>
      <c r="T1047" s="11">
        <f t="shared" si="100"/>
        <v>41874.541087962956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6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42319.518055555549</v>
      </c>
      <c r="T1048" s="11">
        <f t="shared" si="100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5.0000000000000001E-4</v>
      </c>
      <c r="P1049" s="6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41918.485127314816</v>
      </c>
      <c r="T1049" s="11">
        <f t="shared" si="100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1.4133333333333333E-2</v>
      </c>
      <c r="P1050" s="6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42597.719780092586</v>
      </c>
      <c r="T1050" s="11">
        <f t="shared" si="100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6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42382.097743055558</v>
      </c>
      <c r="T1051" s="11">
        <f t="shared" si="100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6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42231.463854166665</v>
      </c>
      <c r="T1052" s="11">
        <f t="shared" si="100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6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41849.680844907409</v>
      </c>
      <c r="T1053" s="11">
        <f t="shared" si="100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6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42483.464062499996</v>
      </c>
      <c r="T1054" s="11">
        <f t="shared" si="100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0.01</v>
      </c>
      <c r="P1055" s="6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42774.839490740742</v>
      </c>
      <c r="T1055" s="11">
        <f t="shared" si="100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41831.518506944441</v>
      </c>
      <c r="T1056" s="11">
        <f t="shared" si="100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6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42406.659085648142</v>
      </c>
      <c r="T1057" s="11">
        <f t="shared" si="100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6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42058.386307870365</v>
      </c>
      <c r="T1058" s="11">
        <f t="shared" si="100"/>
        <v>42118.344641203701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6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42678.537997685184</v>
      </c>
      <c r="T1059" s="11">
        <f t="shared" si="100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6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42047.567627314813</v>
      </c>
      <c r="T1060" s="11">
        <f t="shared" si="100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6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42046.456666666665</v>
      </c>
      <c r="T1061" s="11">
        <f t="shared" si="100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0.01</v>
      </c>
      <c r="P1062" s="6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42079.579780092587</v>
      </c>
      <c r="T1062" s="11">
        <f t="shared" si="100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6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42431.943379629629</v>
      </c>
      <c r="T1063" s="11">
        <f t="shared" si="100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0.95477386934673369</v>
      </c>
      <c r="P1064" s="6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42556.473854166667</v>
      </c>
      <c r="T1064" s="11">
        <f t="shared" si="100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6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42582.697476851848</v>
      </c>
      <c r="T1065" s="11">
        <f t="shared" si="100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8.9744444444444446E-2</v>
      </c>
      <c r="P1066" s="6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41416.894710648143</v>
      </c>
      <c r="T1066" s="11">
        <f t="shared" si="100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2.7E-2</v>
      </c>
      <c r="P1067" s="6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41661.047708333332</v>
      </c>
      <c r="T1067" s="11">
        <f t="shared" si="100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3.3673333333333333E-2</v>
      </c>
      <c r="P1068" s="6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41445.629421296289</v>
      </c>
      <c r="T1068" s="11">
        <f t="shared" si="100"/>
        <v>41490.629421296289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0.26</v>
      </c>
      <c r="P1069" s="6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41599.522349537037</v>
      </c>
      <c r="T1069" s="11">
        <f t="shared" si="100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1.5E-3</v>
      </c>
      <c r="P1070" s="6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42440.037777777776</v>
      </c>
      <c r="T1070" s="11">
        <f t="shared" si="100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0.38636363636363635</v>
      </c>
      <c r="P1071" s="6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41571.896516203698</v>
      </c>
      <c r="T1071" s="11">
        <f t="shared" si="100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7.0000000000000001E-3</v>
      </c>
      <c r="P1072" s="6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41162.678495370368</v>
      </c>
      <c r="T1072" s="11">
        <f t="shared" si="100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6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42295.420057870368</v>
      </c>
      <c r="T1073" s="11">
        <f t="shared" si="100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6.8000000000000005E-4</v>
      </c>
      <c r="P1074" s="6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41645.498807870368</v>
      </c>
      <c r="T1074" s="11">
        <f t="shared" si="100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1.3333333333333334E-2</v>
      </c>
      <c r="P1075" s="6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40802.631261574068</v>
      </c>
      <c r="T1075" s="11">
        <f t="shared" si="100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6.3092592592592589E-2</v>
      </c>
      <c r="P1076" s="6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41612.839641203704</v>
      </c>
      <c r="T1076" s="11">
        <f t="shared" si="100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4.4999999999999998E-2</v>
      </c>
      <c r="P1077" s="6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41005.570787037032</v>
      </c>
      <c r="T1077" s="11">
        <f t="shared" si="100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0.62765333333333329</v>
      </c>
      <c r="P1078" s="6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41838.044560185182</v>
      </c>
      <c r="T1078" s="11">
        <f t="shared" si="100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0.29376000000000002</v>
      </c>
      <c r="P1079" s="6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42352.833460648144</v>
      </c>
      <c r="T1079" s="11">
        <f t="shared" si="100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7.4999999999999997E-2</v>
      </c>
      <c r="P1080" s="6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40700.862511574072</v>
      </c>
      <c r="T1080" s="11">
        <f t="shared" si="100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2.6076923076923077E-2</v>
      </c>
      <c r="P1081" s="6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42479.233055555553</v>
      </c>
      <c r="T1081" s="11">
        <f t="shared" si="100"/>
        <v>42504.233055555553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9.1050000000000006E-2</v>
      </c>
      <c r="P1082" s="6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41739.804780092592</v>
      </c>
      <c r="T1082" s="11">
        <f t="shared" si="100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1.7647058823529413E-4</v>
      </c>
      <c r="P1083" s="6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42002.593657407408</v>
      </c>
      <c r="T1083" s="11">
        <f t="shared" si="100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5.5999999999999999E-3</v>
      </c>
      <c r="P1084" s="6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41101.572777777772</v>
      </c>
      <c r="T1084" s="11">
        <f t="shared" si="100"/>
        <v>41131.572777777772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8.2000000000000007E-3</v>
      </c>
      <c r="P1085" s="6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41793.326192129629</v>
      </c>
      <c r="T1085" s="11">
        <f t="shared" si="100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41829.578749999993</v>
      </c>
      <c r="T1086" s="11">
        <f t="shared" si="100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3.4200000000000001E-2</v>
      </c>
      <c r="P1087" s="6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42413.337673611109</v>
      </c>
      <c r="T1087" s="11">
        <f t="shared" si="100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8.3333333333333339E-4</v>
      </c>
      <c r="P1088" s="6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41845.533460648148</v>
      </c>
      <c r="T1088" s="11">
        <f t="shared" si="100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6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41775.380636574067</v>
      </c>
      <c r="T1089" s="11">
        <f t="shared" si="100"/>
        <v>41805.380636574067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0.14182977777777778</v>
      </c>
      <c r="P1090" s="6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11">
        <f t="shared" si="99"/>
        <v>41723.466053240736</v>
      </c>
      <c r="T1090" s="11">
        <f t="shared" si="100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7.8266666666666665E-2</v>
      </c>
      <c r="P1091" s="6">
        <f t="shared" ref="P1091:P1154" si="102">E1091/L1091</f>
        <v>23.959183673469386</v>
      </c>
      <c r="Q1091" t="str">
        <f t="shared" ref="Q1091:Q1154" si="103">LEFT(N1091, SEARCH("/",N1091,1)-1)</f>
        <v>games</v>
      </c>
      <c r="R1091" t="str">
        <f t="shared" ref="R1091:R1154" si="104">RIGHT(N1091,LEN(N1091)-SEARCH("/", N1091,1))</f>
        <v>video games</v>
      </c>
      <c r="S1091" s="11">
        <f t="shared" ref="S1091:S1154" si="105">(J1091/86400)+25569+(-8/24)</f>
        <v>42150.856192129628</v>
      </c>
      <c r="T1091" s="11">
        <f t="shared" ref="T1091:T1154" si="106">(I1091/86400)+25569+(-8/24)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1"/>
        <v>3.8464497269020693E-4</v>
      </c>
      <c r="P1092" s="6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42122.852465277778</v>
      </c>
      <c r="T1092" s="11">
        <f t="shared" si="106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ref="O1093:O1156" si="107">E1093/D1093</f>
        <v>0.125</v>
      </c>
      <c r="P1093" s="6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42440.486944444441</v>
      </c>
      <c r="T1093" s="11">
        <f t="shared" si="106"/>
        <v>42470.445277777777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1.0500000000000001E-2</v>
      </c>
      <c r="P1094" s="6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41249.692569444444</v>
      </c>
      <c r="T1094" s="11">
        <f t="shared" si="106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0.14083333333333334</v>
      </c>
      <c r="P1095" s="6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42396.640474537031</v>
      </c>
      <c r="T1095" s="11">
        <f t="shared" si="106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0.18300055555555556</v>
      </c>
      <c r="P1096" s="6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40795.380011574074</v>
      </c>
      <c r="T1096" s="11">
        <f t="shared" si="106"/>
        <v>40825.380011574074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5.0347999999999997E-2</v>
      </c>
      <c r="P1097" s="6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41486.203935185185</v>
      </c>
      <c r="T1097" s="11">
        <f t="shared" si="106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0.17933333333333334</v>
      </c>
      <c r="P1098" s="6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41885.184652777774</v>
      </c>
      <c r="T1098" s="11">
        <f t="shared" si="106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4.6999999999999999E-4</v>
      </c>
      <c r="P1099" s="6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41660.459224537037</v>
      </c>
      <c r="T1099" s="11">
        <f t="shared" si="106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7.2120000000000004E-2</v>
      </c>
      <c r="P1100" s="6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41712.429340277777</v>
      </c>
      <c r="T1100" s="11">
        <f t="shared" si="106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5.0000000000000001E-3</v>
      </c>
      <c r="P1101" s="6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42107.503101851849</v>
      </c>
      <c r="T1101" s="11">
        <f t="shared" si="106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2.5000000000000001E-2</v>
      </c>
      <c r="P1102" s="6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42383.777442129627</v>
      </c>
      <c r="T1102" s="11">
        <f t="shared" si="106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4.0999999999999999E-4</v>
      </c>
      <c r="P1103" s="6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42538.439097222225</v>
      </c>
      <c r="T1103" s="11">
        <f t="shared" si="106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5.3124999999999999E-2</v>
      </c>
      <c r="P1104" s="6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41576.712094907409</v>
      </c>
      <c r="T1104" s="11">
        <f t="shared" si="106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1.6199999999999999E-2</v>
      </c>
      <c r="P1105" s="6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42478.888773148145</v>
      </c>
      <c r="T1105" s="11">
        <f t="shared" si="106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4.9516666666666667E-2</v>
      </c>
      <c r="P1106" s="6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41771.076631944445</v>
      </c>
      <c r="T1106" s="11">
        <f t="shared" si="106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1.5900000000000001E-3</v>
      </c>
      <c r="P1107" s="6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41691.802395833329</v>
      </c>
      <c r="T1107" s="11">
        <f t="shared" si="106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0.41249999999999998</v>
      </c>
      <c r="P1108" s="6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40973.407118055555</v>
      </c>
      <c r="T1108" s="11">
        <f t="shared" si="106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6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41813.528055555551</v>
      </c>
      <c r="T1109" s="11">
        <f t="shared" si="106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2.93E-2</v>
      </c>
      <c r="P1110" s="6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40952.30364583333</v>
      </c>
      <c r="T1110" s="11">
        <f t="shared" si="106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4.4999999999999997E-3</v>
      </c>
      <c r="P1111" s="6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42662.418865740743</v>
      </c>
      <c r="T1111" s="11">
        <f t="shared" si="106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5.1000000000000004E-3</v>
      </c>
      <c r="P1112" s="6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41220.59979166666</v>
      </c>
      <c r="T1112" s="11">
        <f t="shared" si="106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4.0000000000000002E-4</v>
      </c>
      <c r="P1113" s="6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42346.870254629626</v>
      </c>
      <c r="T1113" s="11">
        <f t="shared" si="106"/>
        <v>42376.870254629626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0.35537409090909089</v>
      </c>
      <c r="P1114" s="6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41963.426053240742</v>
      </c>
      <c r="T1114" s="11">
        <f t="shared" si="106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5.0000000000000001E-3</v>
      </c>
      <c r="P1115" s="6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41835.643749999996</v>
      </c>
      <c r="T1115" s="11">
        <f t="shared" si="106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1.6666666666666668E-3</v>
      </c>
      <c r="P1116" s="6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41526.01258101852</v>
      </c>
      <c r="T1116" s="11">
        <f t="shared" si="106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1.325E-3</v>
      </c>
      <c r="P1117" s="6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42429.362210648142</v>
      </c>
      <c r="T1117" s="11">
        <f t="shared" si="106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3.5704000000000004E-4</v>
      </c>
      <c r="P1118" s="6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41009.513981481483</v>
      </c>
      <c r="T1118" s="11">
        <f t="shared" si="106"/>
        <v>41069.513981481483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8.3000000000000004E-2</v>
      </c>
      <c r="P1119" s="6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42333.265196759261</v>
      </c>
      <c r="T1119" s="11">
        <f t="shared" si="106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2.4222222222222221E-2</v>
      </c>
      <c r="P1120" s="6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41703.833090277774</v>
      </c>
      <c r="T1120" s="11">
        <f t="shared" si="106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2.3809523809523812E-3</v>
      </c>
      <c r="P1121" s="6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41722.459074074075</v>
      </c>
      <c r="T1121" s="11">
        <f t="shared" si="106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6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40799.539351851847</v>
      </c>
      <c r="T1122" s="11">
        <f t="shared" si="106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1.16E-4</v>
      </c>
      <c r="P1123" s="6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42412.60087962963</v>
      </c>
      <c r="T1123" s="11">
        <f t="shared" si="106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6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41410.370659722219</v>
      </c>
      <c r="T1124" s="11">
        <f t="shared" si="106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2.2000000000000001E-3</v>
      </c>
      <c r="P1125" s="6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41718.190370370365</v>
      </c>
      <c r="T1125" s="11">
        <f t="shared" si="106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4.7222222222222223E-3</v>
      </c>
      <c r="P1126" s="6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42094.333923611113</v>
      </c>
      <c r="T1126" s="11">
        <f t="shared" si="106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6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42212.290856481479</v>
      </c>
      <c r="T1127" s="11">
        <f t="shared" si="106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5.0000000000000001E-3</v>
      </c>
      <c r="P1128" s="6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42534.994143518517</v>
      </c>
      <c r="T1128" s="11">
        <f t="shared" si="106"/>
        <v>42564.994143518517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1.6714285714285713E-2</v>
      </c>
      <c r="P1129" s="6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41926.520833333328</v>
      </c>
      <c r="T1129" s="11">
        <f t="shared" si="106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1E-3</v>
      </c>
      <c r="P1130" s="6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41828.316168981481</v>
      </c>
      <c r="T1130" s="11">
        <f t="shared" si="106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1.0499999999999999E-3</v>
      </c>
      <c r="P1131" s="6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42495.931631944441</v>
      </c>
      <c r="T1131" s="11">
        <f t="shared" si="106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2.2000000000000001E-3</v>
      </c>
      <c r="P1132" s="6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41908.663194444445</v>
      </c>
      <c r="T1132" s="11">
        <f t="shared" si="106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6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42332.574861111112</v>
      </c>
      <c r="T1133" s="11">
        <f t="shared" si="106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0.14380000000000001</v>
      </c>
      <c r="P1134" s="6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42705.782071759262</v>
      </c>
      <c r="T1134" s="11">
        <f t="shared" si="106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6.6666666666666671E-3</v>
      </c>
      <c r="P1135" s="6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41821.073854166665</v>
      </c>
      <c r="T1135" s="11">
        <f t="shared" si="106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4.0000000000000003E-5</v>
      </c>
      <c r="P1136" s="6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41957.95171296296</v>
      </c>
      <c r="T1136" s="11">
        <f t="shared" si="106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0.05</v>
      </c>
      <c r="P1137" s="6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42558.656180555554</v>
      </c>
      <c r="T1137" s="11">
        <f t="shared" si="106"/>
        <v>42588.656180555554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6.4439140811455853E-2</v>
      </c>
      <c r="P1138" s="6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42327.33829861111</v>
      </c>
      <c r="T1138" s="11">
        <f t="shared" si="106"/>
        <v>42357.33829861111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0.39500000000000002</v>
      </c>
      <c r="P1139" s="6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42453.486354166664</v>
      </c>
      <c r="T1139" s="11">
        <f t="shared" si="106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3.5714285714285713E-3</v>
      </c>
      <c r="P1140" s="6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42736.573275462964</v>
      </c>
      <c r="T1140" s="11">
        <f t="shared" si="106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6.2500000000000001E-4</v>
      </c>
      <c r="P1141" s="6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41975.014189814814</v>
      </c>
      <c r="T1141" s="11">
        <f t="shared" si="106"/>
        <v>42005.014189814814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6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42192.128715277773</v>
      </c>
      <c r="T1142" s="11">
        <f t="shared" si="106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6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42164.366319444445</v>
      </c>
      <c r="T1143" s="11">
        <f t="shared" si="106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6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42021.672766203701</v>
      </c>
      <c r="T1144" s="11">
        <f t="shared" si="106"/>
        <v>42051.672766203701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4.1333333333333335E-3</v>
      </c>
      <c r="P1145" s="6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42324.860254629624</v>
      </c>
      <c r="T1145" s="11">
        <f t="shared" si="106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42092.848611111105</v>
      </c>
      <c r="T1146" s="11">
        <f t="shared" si="106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1.25E-3</v>
      </c>
      <c r="P1147" s="6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41854.414259259254</v>
      </c>
      <c r="T1147" s="11">
        <f t="shared" si="106"/>
        <v>41914.414259259254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8.8333333333333333E-2</v>
      </c>
      <c r="P1148" s="6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41723.620057870365</v>
      </c>
      <c r="T1148" s="11">
        <f t="shared" si="106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6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41871.638692129629</v>
      </c>
      <c r="T1149" s="11">
        <f t="shared" si="106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4.8666666666666667E-3</v>
      </c>
      <c r="P1150" s="6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42674.837743055548</v>
      </c>
      <c r="T1150" s="11">
        <f t="shared" si="106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1.5E-3</v>
      </c>
      <c r="P1151" s="6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42507.376921296294</v>
      </c>
      <c r="T1151" s="11">
        <f t="shared" si="106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0.1008</v>
      </c>
      <c r="P1152" s="6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42317.62123842592</v>
      </c>
      <c r="T1152" s="11">
        <f t="shared" si="106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6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42223.769247685188</v>
      </c>
      <c r="T1153" s="11">
        <f t="shared" si="106"/>
        <v>42253.769247685188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5.6937500000000002E-2</v>
      </c>
      <c r="P1154" s="6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11">
        <f t="shared" si="105"/>
        <v>42109.376296296294</v>
      </c>
      <c r="T1154" s="11">
        <f t="shared" si="106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6.2500000000000003E-3</v>
      </c>
      <c r="P1155" s="6">
        <f t="shared" ref="P1155:P1218" si="108">E1155/L1155</f>
        <v>50</v>
      </c>
      <c r="Q1155" t="str">
        <f t="shared" ref="Q1155:Q1218" si="109">LEFT(N1155, SEARCH("/",N1155,1)-1)</f>
        <v>food</v>
      </c>
      <c r="R1155" t="str">
        <f t="shared" ref="R1155:R1218" si="110">RIGHT(N1155,LEN(N1155)-SEARCH("/", N1155,1))</f>
        <v>food trucks</v>
      </c>
      <c r="S1155" s="11">
        <f t="shared" ref="S1155:S1218" si="111">(J1155/86400)+25569+(-8/24)</f>
        <v>42143.380844907406</v>
      </c>
      <c r="T1155" s="11">
        <f t="shared" ref="T1155:T1218" si="112">(I1155/86400)+25569+(-8/24)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7"/>
        <v>6.5000000000000002E-2</v>
      </c>
      <c r="P1156" s="6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42222.775532407402</v>
      </c>
      <c r="T1156" s="11">
        <f t="shared" si="112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ref="O1157:O1220" si="113">E1157/D1157</f>
        <v>7.5199999999999998E-3</v>
      </c>
      <c r="P1157" s="6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41835.430648148147</v>
      </c>
      <c r="T1157" s="11">
        <f t="shared" si="112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6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42028.737986111104</v>
      </c>
      <c r="T1158" s="11">
        <f t="shared" si="112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1.5100000000000001E-2</v>
      </c>
      <c r="P1159" s="6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41918.294907407406</v>
      </c>
      <c r="T1159" s="11">
        <f t="shared" si="112"/>
        <v>41978.33657407407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4.6666666666666671E-3</v>
      </c>
      <c r="P1160" s="6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41951.758425925924</v>
      </c>
      <c r="T1160" s="11">
        <f t="shared" si="112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6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42154.393113425926</v>
      </c>
      <c r="T1161" s="11">
        <f t="shared" si="112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3.85E-2</v>
      </c>
      <c r="P1162" s="6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42060.821597222217</v>
      </c>
      <c r="T1162" s="11">
        <f t="shared" si="112"/>
        <v>42090.779930555553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6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42122.296168981477</v>
      </c>
      <c r="T1163" s="11">
        <f t="shared" si="112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5.8333333333333338E-4</v>
      </c>
      <c r="P1164" s="6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41876.350277777776</v>
      </c>
      <c r="T1164" s="11">
        <f t="shared" si="112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6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41830.390277777777</v>
      </c>
      <c r="T1165" s="11">
        <f t="shared" si="112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42509.39099537037</v>
      </c>
      <c r="T1166" s="11">
        <f t="shared" si="112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0.20705000000000001</v>
      </c>
      <c r="P1167" s="6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41791.88113425926</v>
      </c>
      <c r="T1167" s="11">
        <f t="shared" si="112"/>
        <v>41825.88113425926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0.19139999999999999</v>
      </c>
      <c r="P1168" s="6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42150.152106481481</v>
      </c>
      <c r="T1168" s="11">
        <f t="shared" si="112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1.6316666666666667E-2</v>
      </c>
      <c r="P1169" s="6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41863.401562499996</v>
      </c>
      <c r="T1169" s="11">
        <f t="shared" si="112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5.6666666666666664E-2</v>
      </c>
      <c r="P1170" s="6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42604.720659722218</v>
      </c>
      <c r="T1170" s="11">
        <f t="shared" si="112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1.6999999999999999E-3</v>
      </c>
      <c r="P1171" s="6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42027.020405092589</v>
      </c>
      <c r="T1171" s="11">
        <f t="shared" si="112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4.0000000000000001E-3</v>
      </c>
      <c r="P1172" s="6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42124.559849537036</v>
      </c>
      <c r="T1172" s="11">
        <f t="shared" si="112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1E-3</v>
      </c>
      <c r="P1173" s="6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41938.471377314811</v>
      </c>
      <c r="T1173" s="11">
        <f t="shared" si="112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6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41841.348981481475</v>
      </c>
      <c r="T1174" s="11">
        <f t="shared" si="112"/>
        <v>41871.348981481475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2.4000000000000001E-4</v>
      </c>
      <c r="P1175" s="6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42183.85251157407</v>
      </c>
      <c r="T1175" s="11">
        <f t="shared" si="112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5.906666666666667E-2</v>
      </c>
      <c r="P1176" s="6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42468.508414351854</v>
      </c>
      <c r="T1176" s="11">
        <f t="shared" si="112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2.9250000000000002E-2</v>
      </c>
      <c r="P1177" s="6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42170.395127314812</v>
      </c>
      <c r="T1177" s="11">
        <f t="shared" si="112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5.7142857142857142E-5</v>
      </c>
      <c r="P1178" s="6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42745.686319444438</v>
      </c>
      <c r="T1178" s="11">
        <f t="shared" si="112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6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41897.327499999999</v>
      </c>
      <c r="T1179" s="11">
        <f t="shared" si="112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6.666666666666667E-5</v>
      </c>
      <c r="P1180" s="6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41837.57236111111</v>
      </c>
      <c r="T1180" s="11">
        <f t="shared" si="112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5.3333333333333337E-2</v>
      </c>
      <c r="P1181" s="6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42275.386886574073</v>
      </c>
      <c r="T1181" s="11">
        <f t="shared" si="112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0.11749999999999999</v>
      </c>
      <c r="P1182" s="6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41781.473541666666</v>
      </c>
      <c r="T1182" s="11">
        <f t="shared" si="112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8.0000000000000007E-5</v>
      </c>
      <c r="P1183" s="6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42034.006030092591</v>
      </c>
      <c r="T1183" s="11">
        <f t="shared" si="112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4.2000000000000003E-2</v>
      </c>
      <c r="P1184" s="6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42728.494074074071</v>
      </c>
      <c r="T1184" s="11">
        <f t="shared" si="112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0.04</v>
      </c>
      <c r="P1185" s="6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42656.528043981474</v>
      </c>
      <c r="T1185" s="11">
        <f t="shared" si="112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1.0493636363636363</v>
      </c>
      <c r="P1186" s="6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42741.266331018516</v>
      </c>
      <c r="T1186" s="11">
        <f t="shared" si="112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1.0544</v>
      </c>
      <c r="P1187" s="6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42130.531817129631</v>
      </c>
      <c r="T1187" s="11">
        <f t="shared" si="112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1.0673333333333332</v>
      </c>
      <c r="P1188" s="6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42123.530034722215</v>
      </c>
      <c r="T1188" s="11">
        <f t="shared" si="112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1.0412571428571429</v>
      </c>
      <c r="P1189" s="6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42109.561608796292</v>
      </c>
      <c r="T1189" s="11">
        <f t="shared" si="112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1.6054999999999999</v>
      </c>
      <c r="P1190" s="6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42711.367361111108</v>
      </c>
      <c r="T1190" s="11">
        <f t="shared" si="112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1.0777777777777777</v>
      </c>
      <c r="P1191" s="6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42529.645775462959</v>
      </c>
      <c r="T1191" s="11">
        <f t="shared" si="112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1.35</v>
      </c>
      <c r="P1192" s="6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41852.332465277774</v>
      </c>
      <c r="T1192" s="11">
        <f t="shared" si="112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1.0907407407407408</v>
      </c>
      <c r="P1193" s="6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42419.270370370366</v>
      </c>
      <c r="T1193" s="11">
        <f t="shared" si="112"/>
        <v>42449.228703703702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2.9</v>
      </c>
      <c r="P1194" s="6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42747.173356481479</v>
      </c>
      <c r="T1194" s="11">
        <f t="shared" si="112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1.0395714285714286</v>
      </c>
      <c r="P1195" s="6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42409.442743055552</v>
      </c>
      <c r="T1195" s="11">
        <f t="shared" si="112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3.2223999999999999</v>
      </c>
      <c r="P1196" s="6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42072.15484953703</v>
      </c>
      <c r="T1196" s="11">
        <f t="shared" si="112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1.35</v>
      </c>
      <c r="P1197" s="6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42298.014502314814</v>
      </c>
      <c r="T1197" s="11">
        <f t="shared" si="112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2.6991034482758622</v>
      </c>
      <c r="P1198" s="6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42326.485405092586</v>
      </c>
      <c r="T1198" s="11">
        <f t="shared" si="112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2.5329333333333333</v>
      </c>
      <c r="P1199" s="6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42503.331412037034</v>
      </c>
      <c r="T1199" s="11">
        <f t="shared" si="112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2.6059999999999999</v>
      </c>
      <c r="P1200" s="6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42333.285717592589</v>
      </c>
      <c r="T1200" s="11">
        <f t="shared" si="112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1.0131677953348381</v>
      </c>
      <c r="P1201" s="6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42161.437499999993</v>
      </c>
      <c r="T1201" s="11">
        <f t="shared" si="112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1.2560416666666667</v>
      </c>
      <c r="P1202" s="6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42089.144166666665</v>
      </c>
      <c r="T1202" s="11">
        <f t="shared" si="112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1.0243783333333334</v>
      </c>
      <c r="P1203" s="6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42536.273680555554</v>
      </c>
      <c r="T1203" s="11">
        <f t="shared" si="112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1.99244</v>
      </c>
      <c r="P1204" s="6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42151.95548611111</v>
      </c>
      <c r="T1204" s="11">
        <f t="shared" si="112"/>
        <v>42181.95548611111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1.0245398773006136</v>
      </c>
      <c r="P1205" s="6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42125.2815625</v>
      </c>
      <c r="T1205" s="11">
        <f t="shared" si="112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1.0294615384615384</v>
      </c>
      <c r="P1206" s="6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42297.414733796293</v>
      </c>
      <c r="T1206" s="11">
        <f t="shared" si="112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1.0086153846153847</v>
      </c>
      <c r="P1207" s="6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42138.173043981478</v>
      </c>
      <c r="T1207" s="11">
        <f t="shared" si="112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1.1499999999999999</v>
      </c>
      <c r="P1208" s="6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42772.442743055552</v>
      </c>
      <c r="T1208" s="11">
        <f t="shared" si="112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1.0416766467065868</v>
      </c>
      <c r="P1209" s="6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42430.096909722219</v>
      </c>
      <c r="T1209" s="11">
        <f t="shared" si="112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1.5529999999999999</v>
      </c>
      <c r="P1210" s="6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42423.375740740739</v>
      </c>
      <c r="T1210" s="11">
        <f t="shared" si="112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1.06</v>
      </c>
      <c r="P1211" s="6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42761.512789351851</v>
      </c>
      <c r="T1211" s="11">
        <f t="shared" si="112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2.5431499999999998</v>
      </c>
      <c r="P1212" s="6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42132.608472222222</v>
      </c>
      <c r="T1212" s="11">
        <f t="shared" si="112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1.0109999999999999</v>
      </c>
      <c r="P1213" s="6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42515.533113425925</v>
      </c>
      <c r="T1213" s="11">
        <f t="shared" si="112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1.2904</v>
      </c>
      <c r="P1214" s="6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42318.616840277777</v>
      </c>
      <c r="T1214" s="11">
        <f t="shared" si="112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1.0223076923076924</v>
      </c>
      <c r="P1215" s="6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42731.422453703701</v>
      </c>
      <c r="T1215" s="11">
        <f t="shared" si="112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1.3180000000000001</v>
      </c>
      <c r="P1216" s="6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42104.507002314807</v>
      </c>
      <c r="T1216" s="11">
        <f t="shared" si="112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7.8608020000000005</v>
      </c>
      <c r="P1217" s="6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41759.589768518512</v>
      </c>
      <c r="T1217" s="11">
        <f t="shared" si="112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1.4570000000000001</v>
      </c>
      <c r="P1218" s="6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11">
        <f t="shared" si="111"/>
        <v>42247.283067129632</v>
      </c>
      <c r="T1218" s="11">
        <f t="shared" si="112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1.026</v>
      </c>
      <c r="P1219" s="6">
        <f t="shared" ref="P1219:P1282" si="114">E1219/L1219</f>
        <v>148.57377049180329</v>
      </c>
      <c r="Q1219" t="str">
        <f t="shared" ref="Q1219:Q1282" si="115">LEFT(N1219, SEARCH("/",N1219,1)-1)</f>
        <v>photography</v>
      </c>
      <c r="R1219" t="str">
        <f t="shared" ref="R1219:R1282" si="116">RIGHT(N1219,LEN(N1219)-SEARCH("/", N1219,1))</f>
        <v>photobooks</v>
      </c>
      <c r="S1219" s="11">
        <f t="shared" ref="S1219:S1282" si="117">(J1219/86400)+25569+(-8/24)</f>
        <v>42535.4761574074</v>
      </c>
      <c r="T1219" s="11">
        <f t="shared" ref="T1219:T1282" si="118">(I1219/86400)+25569+(-8/24)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3"/>
        <v>1.7227777777777777</v>
      </c>
      <c r="P1220" s="6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42278.328703703701</v>
      </c>
      <c r="T1220" s="11">
        <f t="shared" si="118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ref="O1221:O1284" si="119">E1221/D1221</f>
        <v>1.5916819571865444</v>
      </c>
      <c r="P1221" s="6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42633.128622685188</v>
      </c>
      <c r="T1221" s="11">
        <f t="shared" si="118"/>
        <v>42663.128622685188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1.0376666666666667</v>
      </c>
      <c r="P1222" s="6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42211.295277777775</v>
      </c>
      <c r="T1222" s="11">
        <f t="shared" si="118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1.1140954545454547</v>
      </c>
      <c r="P1223" s="6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42680.142222222225</v>
      </c>
      <c r="T1223" s="11">
        <f t="shared" si="118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2.80375</v>
      </c>
      <c r="P1224" s="6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42430.387118055551</v>
      </c>
      <c r="T1224" s="11">
        <f t="shared" si="118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1.1210606060606061</v>
      </c>
      <c r="P1225" s="6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42653.843854166662</v>
      </c>
      <c r="T1225" s="11">
        <f t="shared" si="118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7.0666666666666669E-2</v>
      </c>
      <c r="P1226" s="6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41736.216458333329</v>
      </c>
      <c r="T1226" s="11">
        <f t="shared" si="118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4.3999999999999997E-2</v>
      </c>
      <c r="P1227" s="6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41509.572662037033</v>
      </c>
      <c r="T1227" s="11">
        <f t="shared" si="118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3.8739999999999997E-2</v>
      </c>
      <c r="P1228" s="6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41715.541446759256</v>
      </c>
      <c r="T1228" s="11">
        <f t="shared" si="118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6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41827.585833333331</v>
      </c>
      <c r="T1229" s="11">
        <f t="shared" si="118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0.29299999999999998</v>
      </c>
      <c r="P1230" s="6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40754.395925925921</v>
      </c>
      <c r="T1230" s="11">
        <f t="shared" si="118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9.0909090909090905E-3</v>
      </c>
      <c r="P1231" s="6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40985.126469907402</v>
      </c>
      <c r="T1231" s="11">
        <f t="shared" si="118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6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40568.639236111107</v>
      </c>
      <c r="T1232" s="11">
        <f t="shared" si="118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6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42193.608425925922</v>
      </c>
      <c r="T1233" s="11">
        <f t="shared" si="118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8.0000000000000002E-3</v>
      </c>
      <c r="P1234" s="6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41506.514699074069</v>
      </c>
      <c r="T1234" s="11">
        <f t="shared" si="118"/>
        <v>41553.514699074069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0.11600000000000001</v>
      </c>
      <c r="P1235" s="6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40939.615439814814</v>
      </c>
      <c r="T1235" s="11">
        <f t="shared" si="118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42007.455347222225</v>
      </c>
      <c r="T1236" s="11">
        <f t="shared" si="118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2.787363950092912E-2</v>
      </c>
      <c r="P1237" s="6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41582.802071759259</v>
      </c>
      <c r="T1237" s="11">
        <f t="shared" si="118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6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41110.34680555555</v>
      </c>
      <c r="T1238" s="11">
        <f t="shared" si="118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6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41124.949826388889</v>
      </c>
      <c r="T1239" s="11">
        <f t="shared" si="118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0.17799999999999999</v>
      </c>
      <c r="P1240" s="6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40731.277037037034</v>
      </c>
      <c r="T1240" s="11">
        <f t="shared" si="118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6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40883.629247685181</v>
      </c>
      <c r="T1241" s="11">
        <f t="shared" si="118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3.0124999999999999E-2</v>
      </c>
      <c r="P1242" s="6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41408.706678240742</v>
      </c>
      <c r="T1242" s="11">
        <f t="shared" si="118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0.50739999999999996</v>
      </c>
      <c r="P1243" s="6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41923.504398148143</v>
      </c>
      <c r="T1243" s="11">
        <f t="shared" si="118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5.4884742041712408E-3</v>
      </c>
      <c r="P1244" s="6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40781.832199074073</v>
      </c>
      <c r="T1244" s="11">
        <f t="shared" si="118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0.14091666666666666</v>
      </c>
      <c r="P1245" s="6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40671.545960648145</v>
      </c>
      <c r="T1245" s="11">
        <f t="shared" si="118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1.038</v>
      </c>
      <c r="P1246" s="6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41355.492164351854</v>
      </c>
      <c r="T1246" s="11">
        <f t="shared" si="118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1.2024999999999999</v>
      </c>
      <c r="P1247" s="6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41774.266597222224</v>
      </c>
      <c r="T1247" s="11">
        <f t="shared" si="118"/>
        <v>41804.266597222224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1.17</v>
      </c>
      <c r="P1248" s="6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40837.710057870368</v>
      </c>
      <c r="T1248" s="11">
        <f t="shared" si="118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1.2214285714285715</v>
      </c>
      <c r="P1249" s="6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41369.958969907406</v>
      </c>
      <c r="T1249" s="11">
        <f t="shared" si="118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1.5164</v>
      </c>
      <c r="P1250" s="6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41767.323530092588</v>
      </c>
      <c r="T1250" s="11">
        <f t="shared" si="118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1.0444</v>
      </c>
      <c r="P1251" s="6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41067.407534722217</v>
      </c>
      <c r="T1251" s="11">
        <f t="shared" si="118"/>
        <v>41097.407534722217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2.0015333333333332</v>
      </c>
      <c r="P1252" s="6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41843.309386574074</v>
      </c>
      <c r="T1252" s="11">
        <f t="shared" si="118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1.018</v>
      </c>
      <c r="P1253" s="6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40751.481099537035</v>
      </c>
      <c r="T1253" s="11">
        <f t="shared" si="118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1.3765714285714286</v>
      </c>
      <c r="P1254" s="6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41543.654733796291</v>
      </c>
      <c r="T1254" s="11">
        <f t="shared" si="118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3038.3319999999999</v>
      </c>
      <c r="P1255" s="6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41855.450312499997</v>
      </c>
      <c r="T1255" s="11">
        <f t="shared" si="118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1.9885074626865671</v>
      </c>
      <c r="P1256" s="6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40487.288032407407</v>
      </c>
      <c r="T1256" s="11">
        <f t="shared" si="118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2.0236666666666667</v>
      </c>
      <c r="P1257" s="6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41579.512175925927</v>
      </c>
      <c r="T1257" s="11">
        <f t="shared" si="118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1.1796376666666666</v>
      </c>
      <c r="P1258" s="6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40921.586006944439</v>
      </c>
      <c r="T1258" s="11">
        <f t="shared" si="118"/>
        <v>40951.586006944439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2.9472727272727273</v>
      </c>
      <c r="P1259" s="6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40586.752199074072</v>
      </c>
      <c r="T1259" s="11">
        <f t="shared" si="118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2.1314633333333335</v>
      </c>
      <c r="P1260" s="6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41487.277916666666</v>
      </c>
      <c r="T1260" s="11">
        <f t="shared" si="118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1.0424</v>
      </c>
      <c r="P1261" s="6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41766.637314814812</v>
      </c>
      <c r="T1261" s="11">
        <f t="shared" si="118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1.1366666666666667</v>
      </c>
      <c r="P1262" s="6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41666.50949074074</v>
      </c>
      <c r="T1262" s="11">
        <f t="shared" si="118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1.0125</v>
      </c>
      <c r="P1263" s="6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41638.009571759256</v>
      </c>
      <c r="T1263" s="11">
        <f t="shared" si="118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1.2541538461538462</v>
      </c>
      <c r="P1264" s="6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41656.429305555554</v>
      </c>
      <c r="T1264" s="11">
        <f t="shared" si="118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1.19</v>
      </c>
      <c r="P1265" s="6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41691.750810185185</v>
      </c>
      <c r="T1265" s="11">
        <f t="shared" si="118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1.6646153846153846</v>
      </c>
      <c r="P1266" s="6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41547.329664351848</v>
      </c>
      <c r="T1266" s="11">
        <f t="shared" si="118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1.1914771428571429</v>
      </c>
      <c r="P1267" s="6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40465.321932870364</v>
      </c>
      <c r="T1267" s="11">
        <f t="shared" si="118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1.0047368421052632</v>
      </c>
      <c r="P1268" s="6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41620.543344907404</v>
      </c>
      <c r="T1268" s="11">
        <f t="shared" si="118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1.018</v>
      </c>
      <c r="P1269" s="6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41449.251828703702</v>
      </c>
      <c r="T1269" s="11">
        <f t="shared" si="118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1.1666666666666667</v>
      </c>
      <c r="P1270" s="6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41507.512118055551</v>
      </c>
      <c r="T1270" s="11">
        <f t="shared" si="118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1.0864893617021276</v>
      </c>
      <c r="P1271" s="6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42445.489722222221</v>
      </c>
      <c r="T1271" s="11">
        <f t="shared" si="118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1.1472</v>
      </c>
      <c r="P1272" s="6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40933.523634259254</v>
      </c>
      <c r="T1272" s="11">
        <f t="shared" si="118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1.018</v>
      </c>
      <c r="P1273" s="6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41561.350219907406</v>
      </c>
      <c r="T1273" s="11">
        <f t="shared" si="118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1.06</v>
      </c>
      <c r="P1274" s="6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40274.411793981482</v>
      </c>
      <c r="T1274" s="11">
        <f t="shared" si="118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1.0349999999999999</v>
      </c>
      <c r="P1275" s="6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41852.396886574068</v>
      </c>
      <c r="T1275" s="11">
        <f t="shared" si="118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1.5497535999999998</v>
      </c>
      <c r="P1276" s="6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41116.356770833328</v>
      </c>
      <c r="T1276" s="11">
        <f t="shared" si="118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1.6214066666666667</v>
      </c>
      <c r="P1277" s="6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41458.534571759257</v>
      </c>
      <c r="T1277" s="11">
        <f t="shared" si="118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1.0442100000000001</v>
      </c>
      <c r="P1278" s="6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40007.37091435185</v>
      </c>
      <c r="T1278" s="11">
        <f t="shared" si="118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1.0612433333333333</v>
      </c>
      <c r="P1279" s="6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41121.22855324074</v>
      </c>
      <c r="T1279" s="11">
        <f t="shared" si="118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1.5493846153846154</v>
      </c>
      <c r="P1280" s="6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41786.221828703703</v>
      </c>
      <c r="T1280" s="11">
        <f t="shared" si="118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1.1077157238734421</v>
      </c>
      <c r="P1281" s="6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41681.765856481477</v>
      </c>
      <c r="T1281" s="11">
        <f t="shared" si="118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1.1091186666666666</v>
      </c>
      <c r="P1282" s="6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11">
        <f t="shared" si="117"/>
        <v>40513.42423611111</v>
      </c>
      <c r="T1282" s="11">
        <f t="shared" si="118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1.1071428571428572</v>
      </c>
      <c r="P1283" s="6">
        <f t="shared" ref="P1283:P1346" si="120">E1283/L1283</f>
        <v>104.72972972972973</v>
      </c>
      <c r="Q1283" t="str">
        <f t="shared" ref="Q1283:Q1346" si="121">LEFT(N1283, SEARCH("/",N1283,1)-1)</f>
        <v>music</v>
      </c>
      <c r="R1283" t="str">
        <f t="shared" ref="R1283:R1346" si="122">RIGHT(N1283,LEN(N1283)-SEARCH("/", N1283,1))</f>
        <v>rock</v>
      </c>
      <c r="S1283" s="11">
        <f t="shared" ref="S1283:S1346" si="123">(J1283/86400)+25569+(-8/24)</f>
        <v>41463.410138888888</v>
      </c>
      <c r="T1283" s="11">
        <f t="shared" ref="T1283:T1346" si="124">(I1283/86400)+25569+(-8/24)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19"/>
        <v>1.2361333333333333</v>
      </c>
      <c r="P1284" s="6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41586.141840277771</v>
      </c>
      <c r="T1284" s="11">
        <f t="shared" si="124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ref="O1285:O1348" si="125">E1285/D1285</f>
        <v>2.1105</v>
      </c>
      <c r="P1285" s="6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41320.38413194444</v>
      </c>
      <c r="T1285" s="11">
        <f t="shared" si="124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1.01</v>
      </c>
      <c r="P1286" s="6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42711.901412037034</v>
      </c>
      <c r="T1286" s="11">
        <f t="shared" si="124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1.0165</v>
      </c>
      <c r="P1287" s="6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42160.249710648146</v>
      </c>
      <c r="T1287" s="11">
        <f t="shared" si="124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1.0833333333333333</v>
      </c>
      <c r="P1288" s="6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42039.051238425927</v>
      </c>
      <c r="T1288" s="11">
        <f t="shared" si="124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2.42</v>
      </c>
      <c r="P1289" s="6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42107.287685185183</v>
      </c>
      <c r="T1289" s="11">
        <f t="shared" si="124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1.0044999999999999</v>
      </c>
      <c r="P1290" s="6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42560.821331018517</v>
      </c>
      <c r="T1290" s="11">
        <f t="shared" si="124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1.2506666666666666</v>
      </c>
      <c r="P1291" s="6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42708.801446759258</v>
      </c>
      <c r="T1291" s="11">
        <f t="shared" si="124"/>
        <v>42738.801446759258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1.0857142857142856</v>
      </c>
      <c r="P1292" s="6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42086.281608796293</v>
      </c>
      <c r="T1292" s="11">
        <f t="shared" si="124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1.4570000000000001</v>
      </c>
      <c r="P1293" s="6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42064.319340277776</v>
      </c>
      <c r="T1293" s="11">
        <f t="shared" si="124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1.1000000000000001</v>
      </c>
      <c r="P1294" s="6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42256.430879629632</v>
      </c>
      <c r="T1294" s="11">
        <f t="shared" si="124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1.0223333333333333</v>
      </c>
      <c r="P1295" s="6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42292.367719907408</v>
      </c>
      <c r="T1295" s="11">
        <f t="shared" si="124"/>
        <v>42322.409386574072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1.22</v>
      </c>
      <c r="P1296" s="6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42278.120335648149</v>
      </c>
      <c r="T1296" s="11">
        <f t="shared" si="124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1.0196000000000001</v>
      </c>
      <c r="P1297" s="6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42184.239548611113</v>
      </c>
      <c r="T1297" s="11">
        <f t="shared" si="124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1.411764705882353</v>
      </c>
      <c r="P1298" s="6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42422.717280092591</v>
      </c>
      <c r="T1298" s="11">
        <f t="shared" si="124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1.0952500000000001</v>
      </c>
      <c r="P1299" s="6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42461.413865740738</v>
      </c>
      <c r="T1299" s="11">
        <f t="shared" si="124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1.0465</v>
      </c>
      <c r="P1300" s="6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42458.347592592589</v>
      </c>
      <c r="T1300" s="11">
        <f t="shared" si="124"/>
        <v>42488.347592592589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1.24</v>
      </c>
      <c r="P1301" s="6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42169.481006944443</v>
      </c>
      <c r="T1301" s="11">
        <f t="shared" si="124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1.35</v>
      </c>
      <c r="P1302" s="6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42483.341874999998</v>
      </c>
      <c r="T1302" s="11">
        <f t="shared" si="124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1.0275000000000001</v>
      </c>
      <c r="P1303" s="6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42195.416412037033</v>
      </c>
      <c r="T1303" s="11">
        <f t="shared" si="124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</v>
      </c>
      <c r="P1304" s="6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42674.724664351852</v>
      </c>
      <c r="T1304" s="11">
        <f t="shared" si="124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1.3026085714285716</v>
      </c>
      <c r="P1305" s="6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42566.107870370368</v>
      </c>
      <c r="T1305" s="11">
        <f t="shared" si="124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0.39627499999999999</v>
      </c>
      <c r="P1306" s="6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42746.861168981479</v>
      </c>
      <c r="T1306" s="11">
        <f t="shared" si="124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0.25976666666666665</v>
      </c>
      <c r="P1307" s="6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42543.332268518519</v>
      </c>
      <c r="T1307" s="11">
        <f t="shared" si="124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0.65246363636363636</v>
      </c>
      <c r="P1308" s="6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41947.124236111107</v>
      </c>
      <c r="T1308" s="11">
        <f t="shared" si="124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0.11514000000000001</v>
      </c>
      <c r="P1309" s="6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42387.169895833336</v>
      </c>
      <c r="T1309" s="11">
        <f t="shared" si="124"/>
        <v>42417.169895833336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0.11360000000000001</v>
      </c>
      <c r="P1310" s="6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42611.280231481483</v>
      </c>
      <c r="T1310" s="11">
        <f t="shared" si="124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1.1199130434782609</v>
      </c>
      <c r="P1311" s="6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42257.549398148149</v>
      </c>
      <c r="T1311" s="11">
        <f t="shared" si="124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0.155</v>
      </c>
      <c r="P1312" s="6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42556.333912037029</v>
      </c>
      <c r="T1312" s="11">
        <f t="shared" si="124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0.32028000000000001</v>
      </c>
      <c r="P1313" s="6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42669.468969907401</v>
      </c>
      <c r="T1313" s="11">
        <f t="shared" si="124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6.0869565217391303E-3</v>
      </c>
      <c r="P1314" s="6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42082.369467592587</v>
      </c>
      <c r="T1314" s="11">
        <f t="shared" si="124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0.31114999999999998</v>
      </c>
      <c r="P1315" s="6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42402.37631944444</v>
      </c>
      <c r="T1315" s="11">
        <f t="shared" si="124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1.1266666666666666E-2</v>
      </c>
      <c r="P1316" s="6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42604.336342592585</v>
      </c>
      <c r="T1316" s="11">
        <f t="shared" si="124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0.40404000000000001</v>
      </c>
      <c r="P1317" s="6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42278.164907407401</v>
      </c>
      <c r="T1317" s="11">
        <f t="shared" si="124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1.3333333333333333E-5</v>
      </c>
      <c r="P1318" s="6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42393.628576388888</v>
      </c>
      <c r="T1318" s="11">
        <f t="shared" si="124"/>
        <v>42428.628576388888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5.7334999999999997E-2</v>
      </c>
      <c r="P1319" s="6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42519.902152777773</v>
      </c>
      <c r="T1319" s="11">
        <f t="shared" si="124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0.15325</v>
      </c>
      <c r="P1320" s="6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41984.710324074076</v>
      </c>
      <c r="T1320" s="11">
        <f t="shared" si="124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0.15103448275862069</v>
      </c>
      <c r="P1321" s="6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41816.478761574072</v>
      </c>
      <c r="T1321" s="11">
        <f t="shared" si="124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5.0299999999999997E-3</v>
      </c>
      <c r="P1322" s="6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42705.357013888883</v>
      </c>
      <c r="T1322" s="11">
        <f t="shared" si="124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1.3028138528138528E-2</v>
      </c>
      <c r="P1323" s="6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42697.415937499994</v>
      </c>
      <c r="T1323" s="11">
        <f t="shared" si="124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3.0285714285714286E-3</v>
      </c>
      <c r="P1324" s="6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42115.323206018518</v>
      </c>
      <c r="T1324" s="11">
        <f t="shared" si="124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8.8800000000000004E-2</v>
      </c>
      <c r="P1325" s="6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42451.365115740737</v>
      </c>
      <c r="T1325" s="11">
        <f t="shared" si="124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9.8400000000000001E-2</v>
      </c>
      <c r="P1326" s="6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42626.300370370365</v>
      </c>
      <c r="T1326" s="11">
        <f t="shared" si="124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2.4299999999999999E-2</v>
      </c>
      <c r="P1327" s="6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42703.752719907403</v>
      </c>
      <c r="T1327" s="11">
        <f t="shared" si="124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1.1299999999999999E-2</v>
      </c>
      <c r="P1328" s="6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41974.458657407406</v>
      </c>
      <c r="T1328" s="11">
        <f t="shared" si="124"/>
        <v>42019.458657407406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3.5520833333333335E-2</v>
      </c>
      <c r="P1329" s="6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42123.345312500001</v>
      </c>
      <c r="T1329" s="11">
        <f t="shared" si="124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2.3306666666666667E-2</v>
      </c>
      <c r="P1330" s="6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42612.309421296297</v>
      </c>
      <c r="T1330" s="11">
        <f t="shared" si="124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8.1600000000000006E-3</v>
      </c>
      <c r="P1331" s="6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41934.888252314813</v>
      </c>
      <c r="T1331" s="11">
        <f t="shared" si="124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0.22494285714285714</v>
      </c>
      <c r="P1332" s="6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42521.943391203698</v>
      </c>
      <c r="T1332" s="11">
        <f t="shared" si="124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1.3668E-2</v>
      </c>
      <c r="P1333" s="6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42569.170763888884</v>
      </c>
      <c r="T1333" s="11">
        <f t="shared" si="124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6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42731.726944444446</v>
      </c>
      <c r="T1334" s="11">
        <f t="shared" si="124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6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41805.7734375</v>
      </c>
      <c r="T1335" s="11">
        <f t="shared" si="124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0.10754135338345865</v>
      </c>
      <c r="P1336" s="6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42410.440821759257</v>
      </c>
      <c r="T1336" s="11">
        <f t="shared" si="124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0.1976</v>
      </c>
      <c r="P1337" s="6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42313.603032407402</v>
      </c>
      <c r="T1337" s="11">
        <f t="shared" si="124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0.84946999999999995</v>
      </c>
      <c r="P1338" s="6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41955.530416666668</v>
      </c>
      <c r="T1338" s="11">
        <f t="shared" si="124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0.49381999999999998</v>
      </c>
      <c r="P1339" s="6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42767.243969907409</v>
      </c>
      <c r="T1339" s="11">
        <f t="shared" si="124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3.3033333333333331E-2</v>
      </c>
      <c r="P1340" s="6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42188.470289351848</v>
      </c>
      <c r="T1340" s="11">
        <f t="shared" si="124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6.6339999999999996E-2</v>
      </c>
      <c r="P1341" s="6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41936.313831018517</v>
      </c>
      <c r="T1341" s="11">
        <f t="shared" si="124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6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41836.262187499997</v>
      </c>
      <c r="T1342" s="11">
        <f t="shared" si="124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0.7036</v>
      </c>
      <c r="P1343" s="6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42612.290706018517</v>
      </c>
      <c r="T1343" s="11">
        <f t="shared" si="124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2E-3</v>
      </c>
      <c r="P1344" s="6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42172.483090277776</v>
      </c>
      <c r="T1344" s="11">
        <f t="shared" si="124"/>
        <v>42202.483090277776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1.02298</v>
      </c>
      <c r="P1345" s="6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42542.193090277775</v>
      </c>
      <c r="T1345" s="11">
        <f t="shared" si="124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3.7773333333333334</v>
      </c>
      <c r="P1346" s="6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11">
        <f t="shared" si="123"/>
        <v>42522.456469907404</v>
      </c>
      <c r="T1346" s="11">
        <f t="shared" si="124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1.25</v>
      </c>
      <c r="P1347" s="6">
        <f t="shared" ref="P1347:P1410" si="126">E1347/L1347</f>
        <v>53.571428571428569</v>
      </c>
      <c r="Q1347" t="str">
        <f t="shared" ref="Q1347:Q1410" si="127">LEFT(N1347, SEARCH("/",N1347,1)-1)</f>
        <v>publishing</v>
      </c>
      <c r="R1347" t="str">
        <f t="shared" ref="R1347:R1410" si="128">RIGHT(N1347,LEN(N1347)-SEARCH("/", N1347,1))</f>
        <v>nonfiction</v>
      </c>
      <c r="S1347" s="11">
        <f t="shared" ref="S1347:S1410" si="129">(J1347/86400)+25569+(-8/24)</f>
        <v>41799.481006944443</v>
      </c>
      <c r="T1347" s="11">
        <f t="shared" ref="T1347:T1410" si="130">(I1347/86400)+25569+(-8/24)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5"/>
        <v>1.473265306122449</v>
      </c>
      <c r="P1348" s="6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41421.742488425924</v>
      </c>
      <c r="T1348" s="11">
        <f t="shared" si="130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ref="O1349:O1412" si="131">E1349/D1349</f>
        <v>1.022</v>
      </c>
      <c r="P1349" s="6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42040.304687499993</v>
      </c>
      <c r="T1349" s="11">
        <f t="shared" si="130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1.018723404255319</v>
      </c>
      <c r="P1350" s="6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41963.172835648147</v>
      </c>
      <c r="T1350" s="11">
        <f t="shared" si="130"/>
        <v>41991.172835648147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2.0419999999999998</v>
      </c>
      <c r="P1351" s="6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42316.999247685184</v>
      </c>
      <c r="T1351" s="11">
        <f t="shared" si="130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1.0405</v>
      </c>
      <c r="P1352" s="6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42333.679791666662</v>
      </c>
      <c r="T1352" s="11">
        <f t="shared" si="130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1.0126500000000001</v>
      </c>
      <c r="P1353" s="6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42382.406759259255</v>
      </c>
      <c r="T1353" s="11">
        <f t="shared" si="130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1.3613999999999999</v>
      </c>
      <c r="P1354" s="6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42200.244976851849</v>
      </c>
      <c r="T1354" s="11">
        <f t="shared" si="130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1.3360000000000001</v>
      </c>
      <c r="P1355" s="6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41308.784583333334</v>
      </c>
      <c r="T1355" s="11">
        <f t="shared" si="130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1.3025</v>
      </c>
      <c r="P1356" s="6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42502.474293981482</v>
      </c>
      <c r="T1356" s="11">
        <f t="shared" si="130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1.2267999999999999</v>
      </c>
      <c r="P1357" s="6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41212.921354166661</v>
      </c>
      <c r="T1357" s="11">
        <f t="shared" si="130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1.8281058823529412</v>
      </c>
      <c r="P1358" s="6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41429.705555555549</v>
      </c>
      <c r="T1358" s="11">
        <f t="shared" si="130"/>
        <v>41459.705555555549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1.2529999999999999</v>
      </c>
      <c r="P1359" s="6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41304.628900462958</v>
      </c>
      <c r="T1359" s="11">
        <f t="shared" si="130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1.1166666666666667</v>
      </c>
      <c r="P1360" s="6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40689.237534722219</v>
      </c>
      <c r="T1360" s="11">
        <f t="shared" si="130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1.1575757575757575</v>
      </c>
      <c r="P1361" s="6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40668.481365740736</v>
      </c>
      <c r="T1361" s="11">
        <f t="shared" si="130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1.732</v>
      </c>
      <c r="P1362" s="6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41095.567361111105</v>
      </c>
      <c r="T1362" s="11">
        <f t="shared" si="130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1.2598333333333334</v>
      </c>
      <c r="P1363" s="6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41781.383935185186</v>
      </c>
      <c r="T1363" s="11">
        <f t="shared" si="130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1.091</v>
      </c>
      <c r="P1364" s="6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41464.601053240738</v>
      </c>
      <c r="T1364" s="11">
        <f t="shared" si="130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</v>
      </c>
      <c r="P1365" s="6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42396.510729166665</v>
      </c>
      <c r="T1365" s="11">
        <f t="shared" si="130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1.1864285714285714</v>
      </c>
      <c r="P1366" s="6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41951.362337962964</v>
      </c>
      <c r="T1366" s="11">
        <f t="shared" si="130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1.0026666666666666</v>
      </c>
      <c r="P1367" s="6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42049.399907407402</v>
      </c>
      <c r="T1367" s="11">
        <f t="shared" si="130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1.2648920000000001</v>
      </c>
      <c r="P1368" s="6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41924.662766203699</v>
      </c>
      <c r="T1368" s="11">
        <f t="shared" si="130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1.1426000000000001</v>
      </c>
      <c r="P1369" s="6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42291.669560185182</v>
      </c>
      <c r="T1369" s="11">
        <f t="shared" si="130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1.107</v>
      </c>
      <c r="P1370" s="6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42145.857569444437</v>
      </c>
      <c r="T1370" s="11">
        <f t="shared" si="130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1.0534805315203954</v>
      </c>
      <c r="P1371" s="6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41710.260949074072</v>
      </c>
      <c r="T1371" s="11">
        <f t="shared" si="130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1.0366666666666666</v>
      </c>
      <c r="P1372" s="6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41547.670023148145</v>
      </c>
      <c r="T1372" s="11">
        <f t="shared" si="130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1.0708672667523933</v>
      </c>
      <c r="P1373" s="6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42101.425254629627</v>
      </c>
      <c r="T1373" s="11">
        <f t="shared" si="130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1.24</v>
      </c>
      <c r="P1374" s="6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41072.40662037037</v>
      </c>
      <c r="T1374" s="11">
        <f t="shared" si="130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1.0501</v>
      </c>
      <c r="P1375" s="6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42704.618437499994</v>
      </c>
      <c r="T1375" s="11">
        <f t="shared" si="130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1.8946666666666667</v>
      </c>
      <c r="P1376" s="6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42423.828564814808</v>
      </c>
      <c r="T1376" s="11">
        <f t="shared" si="130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1.7132499999999999</v>
      </c>
      <c r="P1377" s="6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42719.732858796291</v>
      </c>
      <c r="T1377" s="11">
        <f t="shared" si="130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2.5248648648648651</v>
      </c>
      <c r="P1378" s="6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42677.335717592585</v>
      </c>
      <c r="T1378" s="11">
        <f t="shared" si="130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1.1615384615384616</v>
      </c>
      <c r="P1379" s="6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42746.88622685185</v>
      </c>
      <c r="T1379" s="11">
        <f t="shared" si="130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2.0335000000000001</v>
      </c>
      <c r="P1380" s="6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42568.426041666666</v>
      </c>
      <c r="T1380" s="11">
        <f t="shared" si="130"/>
        <v>42583.426041666666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1.1160000000000001</v>
      </c>
      <c r="P1381" s="6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42130.158287037033</v>
      </c>
      <c r="T1381" s="11">
        <f t="shared" si="130"/>
        <v>42160.158287037033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4.24</v>
      </c>
      <c r="P1382" s="6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42141.429467592585</v>
      </c>
      <c r="T1382" s="11">
        <f t="shared" si="130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1.071</v>
      </c>
      <c r="P1383" s="6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42702.881076388883</v>
      </c>
      <c r="T1383" s="11">
        <f t="shared" si="130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1.043625</v>
      </c>
      <c r="P1384" s="6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41370.466851851852</v>
      </c>
      <c r="T1384" s="11">
        <f t="shared" si="130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2.124090909090909</v>
      </c>
      <c r="P1385" s="6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42706.741643518515</v>
      </c>
      <c r="T1385" s="11">
        <f t="shared" si="130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1.2408571428571429</v>
      </c>
      <c r="P1386" s="6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42160.401874999996</v>
      </c>
      <c r="T1386" s="11">
        <f t="shared" si="130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1.10406125</v>
      </c>
      <c r="P1387" s="6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42433.355567129627</v>
      </c>
      <c r="T1387" s="11">
        <f t="shared" si="130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2.1875</v>
      </c>
      <c r="P1388" s="6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42184.313530092586</v>
      </c>
      <c r="T1388" s="11">
        <f t="shared" si="130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1.36625</v>
      </c>
      <c r="P1389" s="6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42126.587905092594</v>
      </c>
      <c r="T1389" s="11">
        <f t="shared" si="130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1.348074</v>
      </c>
      <c r="P1390" s="6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42634.281446759262</v>
      </c>
      <c r="T1390" s="11">
        <f t="shared" si="130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1.454</v>
      </c>
      <c r="P1391" s="6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42565.147650462961</v>
      </c>
      <c r="T1391" s="11">
        <f t="shared" si="130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1.0910714285714285</v>
      </c>
      <c r="P1392" s="6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42087.469976851855</v>
      </c>
      <c r="T1392" s="11">
        <f t="shared" si="130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1.1020000000000001</v>
      </c>
      <c r="P1393" s="6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42193.317337962959</v>
      </c>
      <c r="T1393" s="11">
        <f t="shared" si="130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1.1364000000000001</v>
      </c>
      <c r="P1394" s="6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42400.821597222217</v>
      </c>
      <c r="T1394" s="11">
        <f t="shared" si="130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1.0235000000000001</v>
      </c>
      <c r="P1395" s="6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42553.348645833328</v>
      </c>
      <c r="T1395" s="11">
        <f t="shared" si="130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1.2213333333333334</v>
      </c>
      <c r="P1396" s="6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42751.811643518515</v>
      </c>
      <c r="T1396" s="11">
        <f t="shared" si="130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1.1188571428571428</v>
      </c>
      <c r="P1397" s="6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42719.575011574074</v>
      </c>
      <c r="T1397" s="11">
        <f t="shared" si="130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1.073</v>
      </c>
      <c r="P1398" s="6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42018.665300925924</v>
      </c>
      <c r="T1398" s="11">
        <f t="shared" si="130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1.1385000000000001</v>
      </c>
      <c r="P1399" s="6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42640.584606481476</v>
      </c>
      <c r="T1399" s="11">
        <f t="shared" si="130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1.0968181818181819</v>
      </c>
      <c r="P1400" s="6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42526.540902777771</v>
      </c>
      <c r="T1400" s="11">
        <f t="shared" si="130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1.2614444444444444</v>
      </c>
      <c r="P1401" s="6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41888.670983796292</v>
      </c>
      <c r="T1401" s="11">
        <f t="shared" si="130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1.6742857142857144</v>
      </c>
      <c r="P1402" s="6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42498.007789351854</v>
      </c>
      <c r="T1402" s="11">
        <f t="shared" si="130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4.9652000000000003</v>
      </c>
      <c r="P1403" s="6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41399.662893518514</v>
      </c>
      <c r="T1403" s="11">
        <f t="shared" si="130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1.0915999999999999</v>
      </c>
      <c r="P1404" s="6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42064.720034722217</v>
      </c>
      <c r="T1404" s="11">
        <f t="shared" si="130"/>
        <v>42124.678368055553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1.0257499999999999</v>
      </c>
      <c r="P1405" s="6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41450.729571759257</v>
      </c>
      <c r="T1405" s="11">
        <f t="shared" si="130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1.6620689655172414E-2</v>
      </c>
      <c r="P1406" s="6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42032.17690972222</v>
      </c>
      <c r="T1406" s="11">
        <f t="shared" si="130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4.1999999999999997E-3</v>
      </c>
      <c r="P1407" s="6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41941.347233796296</v>
      </c>
      <c r="T1407" s="11">
        <f t="shared" si="130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1.25E-3</v>
      </c>
      <c r="P1408" s="6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42297.099618055552</v>
      </c>
      <c r="T1408" s="11">
        <f t="shared" si="130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5.0000000000000001E-3</v>
      </c>
      <c r="P1409" s="6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41838.20344907407</v>
      </c>
      <c r="T1409" s="11">
        <f t="shared" si="130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7.1999999999999995E-2</v>
      </c>
      <c r="P1410" s="6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11">
        <f t="shared" si="129"/>
        <v>42291.538842592585</v>
      </c>
      <c r="T1410" s="11">
        <f t="shared" si="130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s="6" t="e">
        <f t="shared" ref="P1411:P1474" si="132">E1411/L1411</f>
        <v>#DIV/0!</v>
      </c>
      <c r="Q1411" t="str">
        <f t="shared" ref="Q1411:Q1474" si="133">LEFT(N1411, SEARCH("/",N1411,1)-1)</f>
        <v>publishing</v>
      </c>
      <c r="R1411" t="str">
        <f t="shared" ref="R1411:R1474" si="134">RIGHT(N1411,LEN(N1411)-SEARCH("/", N1411,1))</f>
        <v>translations</v>
      </c>
      <c r="S1411" s="11">
        <f t="shared" ref="S1411:S1474" si="135">(J1411/86400)+25569+(-8/24)</f>
        <v>41944.800173611111</v>
      </c>
      <c r="T1411" s="11">
        <f t="shared" ref="T1411:T1474" si="136">(I1411/86400)+25569+(-8/24)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1"/>
        <v>1.6666666666666666E-4</v>
      </c>
      <c r="P1412" s="6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42478.985185185178</v>
      </c>
      <c r="T1412" s="11">
        <f t="shared" si="136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ref="O1413:O1476" si="137">E1413/D1413</f>
        <v>2.3333333333333335E-3</v>
      </c>
      <c r="P1413" s="6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42012.725694444445</v>
      </c>
      <c r="T1413" s="11">
        <f t="shared" si="136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4.5714285714285714E-2</v>
      </c>
      <c r="P1414" s="6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41946.730312499996</v>
      </c>
      <c r="T1414" s="11">
        <f t="shared" si="136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0.05</v>
      </c>
      <c r="P1415" s="6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42360.103819444441</v>
      </c>
      <c r="T1415" s="11">
        <f t="shared" si="136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2E-3</v>
      </c>
      <c r="P1416" s="6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42707.919756944444</v>
      </c>
      <c r="T1416" s="11">
        <f t="shared" si="136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0.18181818181818182</v>
      </c>
      <c r="P1417" s="6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42192.342488425922</v>
      </c>
      <c r="T1417" s="11">
        <f t="shared" si="136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6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42299.592812499999</v>
      </c>
      <c r="T1418" s="11">
        <f t="shared" si="136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1.2222222222222223E-2</v>
      </c>
      <c r="P1419" s="6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42231.816828703704</v>
      </c>
      <c r="T1419" s="11">
        <f t="shared" si="136"/>
        <v>42262.132638888885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2E-3</v>
      </c>
      <c r="P1420" s="6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42395.123078703698</v>
      </c>
      <c r="T1420" s="11">
        <f t="shared" si="136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7.0634920634920634E-2</v>
      </c>
      <c r="P1421" s="6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42622.12290509259</v>
      </c>
      <c r="T1421" s="11">
        <f t="shared" si="136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2.7272727272727271E-2</v>
      </c>
      <c r="P1422" s="6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42524.334328703706</v>
      </c>
      <c r="T1422" s="11">
        <f t="shared" si="136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1E-3</v>
      </c>
      <c r="P1423" s="6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42013.582280092589</v>
      </c>
      <c r="T1423" s="11">
        <f t="shared" si="136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1.0399999999999999E-3</v>
      </c>
      <c r="P1424" s="6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42603.906296296293</v>
      </c>
      <c r="T1424" s="11">
        <f t="shared" si="136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3.3333333333333335E-3</v>
      </c>
      <c r="P1425" s="6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42340.026979166665</v>
      </c>
      <c r="T1425" s="11">
        <f t="shared" si="136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0.2036</v>
      </c>
      <c r="P1426" s="6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42676.384282407402</v>
      </c>
      <c r="T1426" s="11">
        <f t="shared" si="136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6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42092.798136574071</v>
      </c>
      <c r="T1427" s="11">
        <f t="shared" si="136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6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42180.056944444441</v>
      </c>
      <c r="T1428" s="11">
        <f t="shared" si="136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8.3799999999999999E-2</v>
      </c>
      <c r="P1429" s="6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42601.518344907403</v>
      </c>
      <c r="T1429" s="11">
        <f t="shared" si="136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4.4999999999999998E-2</v>
      </c>
      <c r="P1430" s="6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42432.046493055554</v>
      </c>
      <c r="T1430" s="11">
        <f t="shared" si="136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6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42073.727337962962</v>
      </c>
      <c r="T1431" s="11">
        <f t="shared" si="136"/>
        <v>42103.727337962962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8.0600000000000005E-2</v>
      </c>
      <c r="P1432" s="6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41961.480185185188</v>
      </c>
      <c r="T1432" s="11">
        <f t="shared" si="136"/>
        <v>41992.480185185188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0.31947058823529412</v>
      </c>
      <c r="P1433" s="6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42303.877499999995</v>
      </c>
      <c r="T1433" s="11">
        <f t="shared" si="136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6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42175.447083333333</v>
      </c>
      <c r="T1434" s="11">
        <f t="shared" si="136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6.7083333333333328E-2</v>
      </c>
      <c r="P1435" s="6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42673.292534722219</v>
      </c>
      <c r="T1435" s="11">
        <f t="shared" si="136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9.987804878048781E-2</v>
      </c>
      <c r="P1436" s="6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42142.433773148143</v>
      </c>
      <c r="T1436" s="11">
        <f t="shared" si="136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1E-3</v>
      </c>
      <c r="P1437" s="6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42258.44699074074</v>
      </c>
      <c r="T1437" s="11">
        <f t="shared" si="136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7.7000000000000002E-3</v>
      </c>
      <c r="P1438" s="6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42391.016863425924</v>
      </c>
      <c r="T1438" s="11">
        <f t="shared" si="136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0.26900000000000002</v>
      </c>
      <c r="P1439" s="6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41796.19836805555</v>
      </c>
      <c r="T1439" s="11">
        <f t="shared" si="136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0.03</v>
      </c>
      <c r="P1440" s="6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42457.538182870368</v>
      </c>
      <c r="T1440" s="11">
        <f t="shared" si="136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6.6055045871559637E-2</v>
      </c>
      <c r="P1441" s="6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42040.496539351851</v>
      </c>
      <c r="T1441" s="11">
        <f t="shared" si="136"/>
        <v>42070.496539351851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7.6923076923076926E-5</v>
      </c>
      <c r="P1442" s="6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42486.415081018517</v>
      </c>
      <c r="T1442" s="11">
        <f t="shared" si="136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1.1222222222222222E-2</v>
      </c>
      <c r="P1443" s="6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42198.432511574072</v>
      </c>
      <c r="T1443" s="11">
        <f t="shared" si="136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6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42485.312013888884</v>
      </c>
      <c r="T1444" s="11">
        <f t="shared" si="136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6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42707.59269675926</v>
      </c>
      <c r="T1445" s="11">
        <f t="shared" si="136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42199.540069444447</v>
      </c>
      <c r="T1446" s="11">
        <f t="shared" si="136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6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42139.208969907406</v>
      </c>
      <c r="T1447" s="11">
        <f t="shared" si="136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6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42461.114328703705</v>
      </c>
      <c r="T1448" s="11">
        <f t="shared" si="136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1.4999999999999999E-4</v>
      </c>
      <c r="P1449" s="6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42529.39738425926</v>
      </c>
      <c r="T1449" s="11">
        <f t="shared" si="136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6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42115.603217592587</v>
      </c>
      <c r="T1450" s="11">
        <f t="shared" si="136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6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42086.478067129625</v>
      </c>
      <c r="T1451" s="11">
        <f t="shared" si="136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1.0000000000000001E-5</v>
      </c>
      <c r="P1452" s="6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42389.837928240733</v>
      </c>
      <c r="T1452" s="11">
        <f t="shared" si="136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1.0554089709762533E-4</v>
      </c>
      <c r="P1453" s="6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41931.62568287037</v>
      </c>
      <c r="T1453" s="11">
        <f t="shared" si="136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6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41818.369942129626</v>
      </c>
      <c r="T1454" s="11">
        <f t="shared" si="136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6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42795.362812499996</v>
      </c>
      <c r="T1455" s="11">
        <f t="shared" si="136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8.5714285714285719E-3</v>
      </c>
      <c r="P1456" s="6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42463.533333333333</v>
      </c>
      <c r="T1456" s="11">
        <f t="shared" si="136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0.105</v>
      </c>
      <c r="P1457" s="6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41832.33935185185</v>
      </c>
      <c r="T1457" s="11">
        <f t="shared" si="136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2.9000000000000001E-2</v>
      </c>
      <c r="P1458" s="6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42708.335243055553</v>
      </c>
      <c r="T1458" s="11">
        <f t="shared" si="136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6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42289.563009259255</v>
      </c>
      <c r="T1459" s="11">
        <f t="shared" si="136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6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41831.37222222222</v>
      </c>
      <c r="T1460" s="11">
        <f t="shared" si="136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6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42311.871481481481</v>
      </c>
      <c r="T1461" s="11">
        <f t="shared" si="136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6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41915.563634259255</v>
      </c>
      <c r="T1462" s="11">
        <f t="shared" si="136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1.012446</v>
      </c>
      <c r="P1463" s="6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41899.311967592592</v>
      </c>
      <c r="T1463" s="11">
        <f t="shared" si="136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1.085175</v>
      </c>
      <c r="P1464" s="6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41344.329525462963</v>
      </c>
      <c r="T1464" s="11">
        <f t="shared" si="136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1.4766666666666666</v>
      </c>
      <c r="P1465" s="6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41326.577986111108</v>
      </c>
      <c r="T1465" s="11">
        <f t="shared" si="136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1.6319999999999999</v>
      </c>
      <c r="P1466" s="6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41291.328217592592</v>
      </c>
      <c r="T1466" s="11">
        <f t="shared" si="136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4.5641449999999999</v>
      </c>
      <c r="P1467" s="6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40959.401064814811</v>
      </c>
      <c r="T1467" s="11">
        <f t="shared" si="136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1.0787731249999999</v>
      </c>
      <c r="P1468" s="6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42339.838726851849</v>
      </c>
      <c r="T1468" s="11">
        <f t="shared" si="136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1.1508</v>
      </c>
      <c r="P1469" s="6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40933.468576388885</v>
      </c>
      <c r="T1469" s="11">
        <f t="shared" si="136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1.0236842105263158</v>
      </c>
      <c r="P1470" s="6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40645.681122685179</v>
      </c>
      <c r="T1470" s="11">
        <f t="shared" si="136"/>
        <v>40705.681122685179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1.0842485875706214</v>
      </c>
      <c r="P1471" s="6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41290.265150462961</v>
      </c>
      <c r="T1471" s="11">
        <f t="shared" si="136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1.2513333333333334</v>
      </c>
      <c r="P1472" s="6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41250.493784722217</v>
      </c>
      <c r="T1472" s="11">
        <f t="shared" si="136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1.03840625</v>
      </c>
      <c r="P1473" s="6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42073.624236111107</v>
      </c>
      <c r="T1473" s="11">
        <f t="shared" si="136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1.3870400000000001</v>
      </c>
      <c r="P1474" s="6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11">
        <f t="shared" si="135"/>
        <v>41533.20952546296</v>
      </c>
      <c r="T1474" s="11">
        <f t="shared" si="136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1.20516</v>
      </c>
      <c r="P1475" s="6">
        <f t="shared" ref="P1475:P1538" si="138">E1475/L1475</f>
        <v>38.462553191489363</v>
      </c>
      <c r="Q1475" t="str">
        <f t="shared" ref="Q1475:Q1538" si="139">LEFT(N1475, SEARCH("/",N1475,1)-1)</f>
        <v>publishing</v>
      </c>
      <c r="R1475" t="str">
        <f t="shared" ref="R1475:R1538" si="140">RIGHT(N1475,LEN(N1475)-SEARCH("/", N1475,1))</f>
        <v>radio &amp; podcasts</v>
      </c>
      <c r="S1475" s="11">
        <f t="shared" ref="S1475:S1538" si="141">(J1475/86400)+25569+(-8/24)</f>
        <v>40939.646284722221</v>
      </c>
      <c r="T1475" s="11">
        <f t="shared" ref="T1475:T1538" si="142">(I1475/86400)+25569+(-8/24)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7"/>
        <v>1.1226666666666667</v>
      </c>
      <c r="P1476" s="6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41500.394583333335</v>
      </c>
      <c r="T1476" s="11">
        <f t="shared" si="142"/>
        <v>41530.394583333335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ref="O1477:O1540" si="143">E1477/D1477</f>
        <v>1.8866966666666667</v>
      </c>
      <c r="P1477" s="6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41960.389618055553</v>
      </c>
      <c r="T1477" s="11">
        <f t="shared" si="142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6.6155466666666669</v>
      </c>
      <c r="P1478" s="6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40765.708587962959</v>
      </c>
      <c r="T1478" s="11">
        <f t="shared" si="142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1.1131</v>
      </c>
      <c r="P1479" s="6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40840.282453703701</v>
      </c>
      <c r="T1479" s="11">
        <f t="shared" si="142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11.8161422</v>
      </c>
      <c r="P1480" s="6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41394.538344907407</v>
      </c>
      <c r="T1480" s="11">
        <f t="shared" si="142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1.37375</v>
      </c>
      <c r="P1481" s="6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41754.411909722221</v>
      </c>
      <c r="T1481" s="11">
        <f t="shared" si="142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1.170404</v>
      </c>
      <c r="P1482" s="6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41464.600682870368</v>
      </c>
      <c r="T1482" s="11">
        <f t="shared" si="142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2.1000000000000001E-2</v>
      </c>
      <c r="P1483" s="6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41550.589641203704</v>
      </c>
      <c r="T1483" s="11">
        <f t="shared" si="142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1E-3</v>
      </c>
      <c r="P1484" s="6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41136.524722222217</v>
      </c>
      <c r="T1484" s="11">
        <f t="shared" si="142"/>
        <v>41158.993750000001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7.1428571428571426E-3</v>
      </c>
      <c r="P1485" s="6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42547.859664351847</v>
      </c>
      <c r="T1485" s="11">
        <f t="shared" si="142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41052.867627314808</v>
      </c>
      <c r="T1486" s="11">
        <f t="shared" si="142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2.2388059701492536E-2</v>
      </c>
      <c r="P1487" s="6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42130.462650462963</v>
      </c>
      <c r="T1487" s="11">
        <f t="shared" si="142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2.3999999999999998E-3</v>
      </c>
      <c r="P1488" s="6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42031.835196759253</v>
      </c>
      <c r="T1488" s="11">
        <f t="shared" si="142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6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42554.584155092591</v>
      </c>
      <c r="T1489" s="11">
        <f t="shared" si="142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2.4E-2</v>
      </c>
      <c r="P1490" s="6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41614.229861111111</v>
      </c>
      <c r="T1490" s="11">
        <f t="shared" si="142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6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41198.278379629628</v>
      </c>
      <c r="T1491" s="11">
        <f t="shared" si="142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0.30862068965517242</v>
      </c>
      <c r="P1492" s="6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41520.227708333332</v>
      </c>
      <c r="T1492" s="11">
        <f t="shared" si="142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8.3333333333333329E-2</v>
      </c>
      <c r="P1493" s="6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41991.380127314813</v>
      </c>
      <c r="T1493" s="11">
        <f t="shared" si="142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7.4999999999999997E-3</v>
      </c>
      <c r="P1494" s="6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40682.551458333335</v>
      </c>
      <c r="T1494" s="11">
        <f t="shared" si="142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6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41411.533275462956</v>
      </c>
      <c r="T1495" s="11">
        <f t="shared" si="142"/>
        <v>41441.533275462956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8.8999999999999996E-2</v>
      </c>
      <c r="P1496" s="6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42067.389039351845</v>
      </c>
      <c r="T1496" s="11">
        <f t="shared" si="142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6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40752.456377314811</v>
      </c>
      <c r="T1497" s="11">
        <f t="shared" si="142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6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41838.141886574071</v>
      </c>
      <c r="T1498" s="11">
        <f t="shared" si="142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6.666666666666667E-5</v>
      </c>
      <c r="P1499" s="6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41444.309282407405</v>
      </c>
      <c r="T1499" s="11">
        <f t="shared" si="142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1.9E-2</v>
      </c>
      <c r="P1500" s="6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41840.650208333333</v>
      </c>
      <c r="T1500" s="11">
        <f t="shared" si="142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2.5000000000000001E-3</v>
      </c>
      <c r="P1501" s="6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42526.673993055556</v>
      </c>
      <c r="T1501" s="11">
        <f t="shared" si="142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0.25035714285714283</v>
      </c>
      <c r="P1502" s="6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41365.57126157407</v>
      </c>
      <c r="T1502" s="11">
        <f t="shared" si="142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1.6633076923076924</v>
      </c>
      <c r="P1503" s="6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42163.2502662037</v>
      </c>
      <c r="T1503" s="11">
        <f t="shared" si="142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1.0144545454545455</v>
      </c>
      <c r="P1504" s="6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42426.20925925926</v>
      </c>
      <c r="T1504" s="11">
        <f t="shared" si="142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1.0789146666666667</v>
      </c>
      <c r="P1505" s="6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42606.01390046296</v>
      </c>
      <c r="T1505" s="11">
        <f t="shared" si="142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2.7793846153846156</v>
      </c>
      <c r="P1506" s="6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41772.32435185185</v>
      </c>
      <c r="T1506" s="11">
        <f t="shared" si="142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1.0358125</v>
      </c>
      <c r="P1507" s="6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42414.109988425924</v>
      </c>
      <c r="T1507" s="11">
        <f t="shared" si="142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1.1140000000000001</v>
      </c>
      <c r="P1508" s="6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41814.452592592592</v>
      </c>
      <c r="T1508" s="11">
        <f t="shared" si="142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2.15</v>
      </c>
      <c r="P1509" s="6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40254.117002314808</v>
      </c>
      <c r="T1509" s="11">
        <f t="shared" si="142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1.1076216216216217</v>
      </c>
      <c r="P1510" s="6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41786.281030092592</v>
      </c>
      <c r="T1510" s="11">
        <f t="shared" si="142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1.2364125714285714</v>
      </c>
      <c r="P1511" s="6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42751.200057870366</v>
      </c>
      <c r="T1511" s="11">
        <f t="shared" si="142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1.0103500000000001</v>
      </c>
      <c r="P1512" s="6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41809.051828703705</v>
      </c>
      <c r="T1512" s="11">
        <f t="shared" si="142"/>
        <v>41839.051828703705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1.1179285714285714</v>
      </c>
      <c r="P1513" s="6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42296.250046296293</v>
      </c>
      <c r="T1513" s="11">
        <f t="shared" si="142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5.5877142857142861</v>
      </c>
      <c r="P1514" s="6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42741.351145833331</v>
      </c>
      <c r="T1514" s="11">
        <f t="shared" si="142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1.5001875</v>
      </c>
      <c r="P1515" s="6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41806.30400462963</v>
      </c>
      <c r="T1515" s="11">
        <f t="shared" si="142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1.0647599999999999</v>
      </c>
      <c r="P1516" s="6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42234.264351851853</v>
      </c>
      <c r="T1516" s="11">
        <f t="shared" si="142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1.57189</v>
      </c>
      <c r="P1517" s="6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42414.92010416666</v>
      </c>
      <c r="T1517" s="11">
        <f t="shared" si="142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1.0865882352941176</v>
      </c>
      <c r="P1518" s="6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42619.133009259262</v>
      </c>
      <c r="T1518" s="11">
        <f t="shared" si="142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1.6197999999999999</v>
      </c>
      <c r="P1519" s="6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41948.233252314814</v>
      </c>
      <c r="T1519" s="11">
        <f t="shared" si="142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2.0536666666666665</v>
      </c>
      <c r="P1520" s="6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41760.486712962964</v>
      </c>
      <c r="T1520" s="11">
        <f t="shared" si="142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1.033638888888889</v>
      </c>
      <c r="P1521" s="6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41782.408368055556</v>
      </c>
      <c r="T1521" s="11">
        <f t="shared" si="142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1.0347222222222223</v>
      </c>
      <c r="P1522" s="6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41955.524456018517</v>
      </c>
      <c r="T1522" s="11">
        <f t="shared" si="142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1.0681333333333334</v>
      </c>
      <c r="P1523" s="6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42492.834386574068</v>
      </c>
      <c r="T1523" s="11">
        <f t="shared" si="142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1.3896574712643677</v>
      </c>
      <c r="P1524" s="6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41899.496979166666</v>
      </c>
      <c r="T1524" s="11">
        <f t="shared" si="142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1.2484324324324325</v>
      </c>
      <c r="P1525" s="6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41964.418009259258</v>
      </c>
      <c r="T1525" s="11">
        <f t="shared" si="142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2.0699999999999998</v>
      </c>
      <c r="P1526" s="6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42756.167708333327</v>
      </c>
      <c r="T1526" s="11">
        <f t="shared" si="142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1.7400576923076922</v>
      </c>
      <c r="P1527" s="6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42570.369652777772</v>
      </c>
      <c r="T1527" s="11">
        <f t="shared" si="142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1.2032608695652174</v>
      </c>
      <c r="P1528" s="6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42338.942673611113</v>
      </c>
      <c r="T1528" s="11">
        <f t="shared" si="142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1.1044428571428573</v>
      </c>
      <c r="P1529" s="6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42780.267199074071</v>
      </c>
      <c r="T1529" s="11">
        <f t="shared" si="142"/>
        <v>42808.225532407407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2.8156666666666665</v>
      </c>
      <c r="P1530" s="6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42736.399560185186</v>
      </c>
      <c r="T1530" s="11">
        <f t="shared" si="142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1.0067894736842105</v>
      </c>
      <c r="P1531" s="6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42052.295370370368</v>
      </c>
      <c r="T1531" s="11">
        <f t="shared" si="142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1.3482571428571428</v>
      </c>
      <c r="P1532" s="6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42275.433969907404</v>
      </c>
      <c r="T1532" s="11">
        <f t="shared" si="142"/>
        <v>42300.433969907404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1.7595744680851064</v>
      </c>
      <c r="P1533" s="6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41941.469050925924</v>
      </c>
      <c r="T1533" s="11">
        <f t="shared" si="142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4.8402000000000003</v>
      </c>
      <c r="P1534" s="6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42391.141956018517</v>
      </c>
      <c r="T1534" s="11">
        <f t="shared" si="142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1.4514</v>
      </c>
      <c r="P1535" s="6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42442.668715277774</v>
      </c>
      <c r="T1535" s="11">
        <f t="shared" si="142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4.1773333333333333</v>
      </c>
      <c r="P1536" s="6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42221.340995370367</v>
      </c>
      <c r="T1536" s="11">
        <f t="shared" si="142"/>
        <v>42251.340995370367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1.3242499999999999</v>
      </c>
      <c r="P1537" s="6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42484.495729166665</v>
      </c>
      <c r="T1537" s="11">
        <f t="shared" si="142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2.5030841666666666</v>
      </c>
      <c r="P1538" s="6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11">
        <f t="shared" si="141"/>
        <v>42213.468865740739</v>
      </c>
      <c r="T1538" s="11">
        <f t="shared" si="142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1.7989999999999999</v>
      </c>
      <c r="P1539" s="6">
        <f t="shared" ref="P1539:P1602" si="144">E1539/L1539</f>
        <v>96.375</v>
      </c>
      <c r="Q1539" t="str">
        <f t="shared" ref="Q1539:Q1602" si="145">LEFT(N1539, SEARCH("/",N1539,1)-1)</f>
        <v>photography</v>
      </c>
      <c r="R1539" t="str">
        <f t="shared" ref="R1539:R1602" si="146">RIGHT(N1539,LEN(N1539)-SEARCH("/", N1539,1))</f>
        <v>photobooks</v>
      </c>
      <c r="S1539" s="11">
        <f t="shared" ref="S1539:S1602" si="147">(J1539/86400)+25569+(-8/24)</f>
        <v>42551.981793981475</v>
      </c>
      <c r="T1539" s="11">
        <f t="shared" ref="T1539:T1602" si="148">(I1539/86400)+25569+(-8/24)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3"/>
        <v>1.0262857142857142</v>
      </c>
      <c r="P1540" s="6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41981.44872685185</v>
      </c>
      <c r="T1540" s="11">
        <f t="shared" si="148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ref="O1541:O1604" si="149">E1541/D1541</f>
        <v>1.359861</v>
      </c>
      <c r="P1541" s="6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42705.585868055554</v>
      </c>
      <c r="T1541" s="11">
        <f t="shared" si="148"/>
        <v>42738.585868055554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1.1786666666666668</v>
      </c>
      <c r="P1542" s="6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41938.673796296294</v>
      </c>
      <c r="T1542" s="11">
        <f t="shared" si="148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3.3333333333333332E-4</v>
      </c>
      <c r="P1543" s="6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41974.378912037035</v>
      </c>
      <c r="T1543" s="11">
        <f t="shared" si="148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0.04</v>
      </c>
      <c r="P1544" s="6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42170.663194444445</v>
      </c>
      <c r="T1544" s="11">
        <f t="shared" si="148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4.4444444444444444E-3</v>
      </c>
      <c r="P1545" s="6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41935.176319444443</v>
      </c>
      <c r="T1545" s="11">
        <f t="shared" si="148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42052.717870370368</v>
      </c>
      <c r="T1546" s="11">
        <f t="shared" si="148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3.3333333333333332E-4</v>
      </c>
      <c r="P1547" s="6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42031.551319444443</v>
      </c>
      <c r="T1547" s="11">
        <f t="shared" si="148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0.28899999999999998</v>
      </c>
      <c r="P1548" s="6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41838.879618055551</v>
      </c>
      <c r="T1548" s="11">
        <f t="shared" si="148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6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42782.093541666669</v>
      </c>
      <c r="T1549" s="11">
        <f t="shared" si="148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8.5714285714285715E-2</v>
      </c>
      <c r="P1550" s="6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42286.548842592594</v>
      </c>
      <c r="T1550" s="11">
        <f t="shared" si="148"/>
        <v>42316.590509259258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0.34</v>
      </c>
      <c r="P1551" s="6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42280.802766203698</v>
      </c>
      <c r="T1551" s="11">
        <f t="shared" si="148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0.13466666666666666</v>
      </c>
      <c r="P1552" s="6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42472.11613425926</v>
      </c>
      <c r="T1552" s="11">
        <f t="shared" si="148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6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42121.491192129623</v>
      </c>
      <c r="T1553" s="11">
        <f t="shared" si="148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0.49186046511627907</v>
      </c>
      <c r="P1554" s="6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41892.355416666665</v>
      </c>
      <c r="T1554" s="11">
        <f t="shared" si="148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6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42218.949618055551</v>
      </c>
      <c r="T1555" s="11">
        <f t="shared" si="148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42187.918865740743</v>
      </c>
      <c r="T1556" s="11">
        <f t="shared" si="148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6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42241.280462962961</v>
      </c>
      <c r="T1557" s="11">
        <f t="shared" si="148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0.45133333333333331</v>
      </c>
      <c r="P1558" s="6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42524.819722222215</v>
      </c>
      <c r="T1558" s="11">
        <f t="shared" si="148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0.04</v>
      </c>
      <c r="P1559" s="6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41871.319826388884</v>
      </c>
      <c r="T1559" s="11">
        <f t="shared" si="148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4.6666666666666669E-2</v>
      </c>
      <c r="P1560" s="6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42185.064340277771</v>
      </c>
      <c r="T1560" s="11">
        <f t="shared" si="148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3.3333333333333335E-3</v>
      </c>
      <c r="P1561" s="6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42107.719895833332</v>
      </c>
      <c r="T1561" s="11">
        <f t="shared" si="148"/>
        <v>42122.719895833332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3.7600000000000001E-2</v>
      </c>
      <c r="P1562" s="6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41935.687418981477</v>
      </c>
      <c r="T1562" s="11">
        <f t="shared" si="148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6.7000000000000002E-3</v>
      </c>
      <c r="P1563" s="6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41554.708368055552</v>
      </c>
      <c r="T1563" s="11">
        <f t="shared" si="148"/>
        <v>41584.750034722216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6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40079.232824074068</v>
      </c>
      <c r="T1564" s="11">
        <f t="shared" si="148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1.4166666666666666E-2</v>
      </c>
      <c r="P1565" s="6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41652.409155092588</v>
      </c>
      <c r="T1565" s="11">
        <f t="shared" si="148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1E-3</v>
      </c>
      <c r="P1566" s="6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42121.033668981479</v>
      </c>
      <c r="T1566" s="11">
        <f t="shared" si="148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2.5000000000000001E-2</v>
      </c>
      <c r="P1567" s="6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40672.396539351852</v>
      </c>
      <c r="T1567" s="11">
        <f t="shared" si="148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0.21249999999999999</v>
      </c>
      <c r="P1568" s="6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42549.583379629628</v>
      </c>
      <c r="T1568" s="11">
        <f t="shared" si="148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4.1176470588235294E-2</v>
      </c>
      <c r="P1569" s="6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41671.603530092594</v>
      </c>
      <c r="T1569" s="11">
        <f t="shared" si="148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0.13639999999999999</v>
      </c>
      <c r="P1570" s="6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41961.728993055549</v>
      </c>
      <c r="T1570" s="11">
        <f t="shared" si="148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6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41389.346226851849</v>
      </c>
      <c r="T1571" s="11">
        <f t="shared" si="148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0.41399999999999998</v>
      </c>
      <c r="P1572" s="6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42438.480115740742</v>
      </c>
      <c r="T1572" s="11">
        <f t="shared" si="148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6.6115702479338841E-3</v>
      </c>
      <c r="P1573" s="6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42144.43614583333</v>
      </c>
      <c r="T1573" s="11">
        <f t="shared" si="148"/>
        <v>42174.43614583333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0.05</v>
      </c>
      <c r="P1574" s="6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42403.699756944443</v>
      </c>
      <c r="T1574" s="11">
        <f t="shared" si="148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2.4777777777777777E-2</v>
      </c>
      <c r="P1575" s="6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42785.666689814818</v>
      </c>
      <c r="T1575" s="11">
        <f t="shared" si="148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5.0599999999999999E-2</v>
      </c>
      <c r="P1576" s="6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42017.594085648147</v>
      </c>
      <c r="T1576" s="11">
        <f t="shared" si="148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0.2291</v>
      </c>
      <c r="P1577" s="6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41799.190925925919</v>
      </c>
      <c r="T1577" s="11">
        <f t="shared" si="148"/>
        <v>41829.190925925919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0.13</v>
      </c>
      <c r="P1578" s="6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42140.545925925922</v>
      </c>
      <c r="T1578" s="11">
        <f t="shared" si="148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5.4999999999999997E-3</v>
      </c>
      <c r="P1579" s="6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41054.514444444438</v>
      </c>
      <c r="T1579" s="11">
        <f t="shared" si="148"/>
        <v>41114.514444444438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0.10806536636794939</v>
      </c>
      <c r="P1580" s="6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40398.732534722221</v>
      </c>
      <c r="T1580" s="11">
        <f t="shared" si="148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8.4008400840084006E-3</v>
      </c>
      <c r="P1581" s="6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41481.663090277776</v>
      </c>
      <c r="T1581" s="11">
        <f t="shared" si="148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6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40989.716736111106</v>
      </c>
      <c r="T1582" s="11">
        <f t="shared" si="148"/>
        <v>41049.716736111106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5.0000000000000001E-3</v>
      </c>
      <c r="P1583" s="6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42325.115624999999</v>
      </c>
      <c r="T1583" s="11">
        <f t="shared" si="148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9.2999999999999999E-2</v>
      </c>
      <c r="P1584" s="6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42246.456631944442</v>
      </c>
      <c r="T1584" s="11">
        <f t="shared" si="148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7.5000000000000002E-4</v>
      </c>
      <c r="P1585" s="6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41877.571655092594</v>
      </c>
      <c r="T1585" s="11">
        <f t="shared" si="148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41779.315983796296</v>
      </c>
      <c r="T1586" s="11">
        <f t="shared" si="148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0.79</v>
      </c>
      <c r="P1587" s="6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42707.562129629623</v>
      </c>
      <c r="T1587" s="11">
        <f t="shared" si="148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6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42068.771087962959</v>
      </c>
      <c r="T1588" s="11">
        <f t="shared" si="148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1.3333333333333334E-4</v>
      </c>
      <c r="P1589" s="6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41956.617650462962</v>
      </c>
      <c r="T1589" s="11">
        <f t="shared" si="148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6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42004.916655092595</v>
      </c>
      <c r="T1590" s="11">
        <f t="shared" si="148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6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42256.651458333326</v>
      </c>
      <c r="T1591" s="11">
        <f t="shared" si="148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1.7000000000000001E-2</v>
      </c>
      <c r="P1592" s="6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42240.523888888885</v>
      </c>
      <c r="T1592" s="11">
        <f t="shared" si="148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0.29228571428571426</v>
      </c>
      <c r="P1593" s="6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42433.392835648141</v>
      </c>
      <c r="T1593" s="11">
        <f t="shared" si="148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6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42045.73940972222</v>
      </c>
      <c r="T1594" s="11">
        <f t="shared" si="148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1.3636363636363637E-4</v>
      </c>
      <c r="P1595" s="6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42033.51221064815</v>
      </c>
      <c r="T1595" s="11">
        <f t="shared" si="148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0.20499999999999999</v>
      </c>
      <c r="P1596" s="6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42445.379421296289</v>
      </c>
      <c r="T1596" s="11">
        <f t="shared" si="148"/>
        <v>42505.347916666666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2.8E-3</v>
      </c>
      <c r="P1597" s="6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41779.71675925926</v>
      </c>
      <c r="T1597" s="11">
        <f t="shared" si="148"/>
        <v>41808.509027777771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2.3076923076923078E-2</v>
      </c>
      <c r="P1598" s="6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41941.096863425926</v>
      </c>
      <c r="T1598" s="11">
        <f t="shared" si="148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6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42603.020798611113</v>
      </c>
      <c r="T1599" s="11">
        <f t="shared" si="148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1.25E-3</v>
      </c>
      <c r="P1600" s="6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42151.334004629629</v>
      </c>
      <c r="T1600" s="11">
        <f t="shared" si="148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6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42438.205740740734</v>
      </c>
      <c r="T1601" s="11">
        <f t="shared" si="148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7.3400000000000007E-2</v>
      </c>
      <c r="P1602" s="6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11">
        <f t="shared" si="147"/>
        <v>41790.723981481475</v>
      </c>
      <c r="T1602" s="11">
        <f t="shared" si="148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1.082492</v>
      </c>
      <c r="P1603" s="6">
        <f t="shared" ref="P1603:P1666" si="150">E1603/L1603</f>
        <v>48.325535714285714</v>
      </c>
      <c r="Q1603" t="str">
        <f t="shared" ref="Q1603:Q1666" si="151">LEFT(N1603, SEARCH("/",N1603,1)-1)</f>
        <v>music</v>
      </c>
      <c r="R1603" t="str">
        <f t="shared" ref="R1603:R1666" si="152">RIGHT(N1603,LEN(N1603)-SEARCH("/", N1603,1))</f>
        <v>rock</v>
      </c>
      <c r="S1603" s="11">
        <f t="shared" ref="S1603:S1666" si="153">(J1603/86400)+25569+(-8/24)</f>
        <v>40637.759641203702</v>
      </c>
      <c r="T1603" s="11">
        <f t="shared" ref="T1603:T1666" si="154">(I1603/86400)+25569+(-8/24)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49"/>
        <v>1.0016666666666667</v>
      </c>
      <c r="P1604" s="6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40787.964317129627</v>
      </c>
      <c r="T1604" s="11">
        <f t="shared" si="154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ref="O1605:O1668" si="155">E1605/D1605</f>
        <v>1.0003299999999999</v>
      </c>
      <c r="P1605" s="6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40875.836331018516</v>
      </c>
      <c r="T1605" s="11">
        <f t="shared" si="154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1.2210714285714286</v>
      </c>
      <c r="P1606" s="6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40945.511979166666</v>
      </c>
      <c r="T1606" s="11">
        <f t="shared" si="154"/>
        <v>40985.470312500001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1.0069333333333335</v>
      </c>
      <c r="P1607" s="6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40746.679548611108</v>
      </c>
      <c r="T1607" s="11">
        <f t="shared" si="154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1.01004125</v>
      </c>
      <c r="P1608" s="6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40535.778217592589</v>
      </c>
      <c r="T1608" s="11">
        <f t="shared" si="154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1.4511000000000001</v>
      </c>
      <c r="P1609" s="6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41053.475127314814</v>
      </c>
      <c r="T1609" s="11">
        <f t="shared" si="154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1.0125</v>
      </c>
      <c r="P1610" s="6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41607.497523148144</v>
      </c>
      <c r="T1610" s="11">
        <f t="shared" si="154"/>
        <v>41639.893055555549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1.1833333333333333</v>
      </c>
      <c r="P1611" s="6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40795.667928240735</v>
      </c>
      <c r="T1611" s="11">
        <f t="shared" si="154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2.7185000000000001</v>
      </c>
      <c r="P1612" s="6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41228.591550925921</v>
      </c>
      <c r="T1612" s="11">
        <f t="shared" si="154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1.25125</v>
      </c>
      <c r="P1613" s="6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41408.667037037034</v>
      </c>
      <c r="T1613" s="11">
        <f t="shared" si="154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1.1000000000000001</v>
      </c>
      <c r="P1614" s="6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41246.541481481479</v>
      </c>
      <c r="T1614" s="11">
        <f t="shared" si="154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1.0149999999999999</v>
      </c>
      <c r="P1615" s="6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41081.736134259256</v>
      </c>
      <c r="T1615" s="11">
        <f t="shared" si="154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1.0269999999999999</v>
      </c>
      <c r="P1616" s="6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41794.647789351853</v>
      </c>
      <c r="T1616" s="11">
        <f t="shared" si="154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1.1412500000000001</v>
      </c>
      <c r="P1617" s="6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40844.717546296291</v>
      </c>
      <c r="T1617" s="11">
        <f t="shared" si="154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1.042</v>
      </c>
      <c r="P1618" s="6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41194.382187499999</v>
      </c>
      <c r="T1618" s="11">
        <f t="shared" si="154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1.4585714285714286</v>
      </c>
      <c r="P1619" s="6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41546.330879629626</v>
      </c>
      <c r="T1619" s="11">
        <f t="shared" si="154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1.0506666666666666</v>
      </c>
      <c r="P1620" s="6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41301.321006944439</v>
      </c>
      <c r="T1620" s="11">
        <f t="shared" si="154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1.3333333333333333</v>
      </c>
      <c r="P1621" s="6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41875.852847222217</v>
      </c>
      <c r="T1621" s="11">
        <f t="shared" si="154"/>
        <v>41896.852847222217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1.1299999999999999</v>
      </c>
      <c r="P1622" s="6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41321.006249999999</v>
      </c>
      <c r="T1622" s="11">
        <f t="shared" si="154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1.212</v>
      </c>
      <c r="P1623" s="6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41003.273321759254</v>
      </c>
      <c r="T1623" s="11">
        <f t="shared" si="154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1.0172463768115942</v>
      </c>
      <c r="P1624" s="6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41949.961504629631</v>
      </c>
      <c r="T1624" s="11">
        <f t="shared" si="154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1.0106666666666666</v>
      </c>
      <c r="P1625" s="6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41453.355196759258</v>
      </c>
      <c r="T1625" s="11">
        <f t="shared" si="154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1.18</v>
      </c>
      <c r="P1626" s="6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41243.033969907403</v>
      </c>
      <c r="T1626" s="11">
        <f t="shared" si="154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1.5533333333333332</v>
      </c>
      <c r="P1627" s="6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41135.366354166668</v>
      </c>
      <c r="T1627" s="11">
        <f t="shared" si="154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1.0118750000000001</v>
      </c>
      <c r="P1628" s="6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41579.514664351846</v>
      </c>
      <c r="T1628" s="11">
        <f t="shared" si="154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1.17</v>
      </c>
      <c r="P1629" s="6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41205.373715277776</v>
      </c>
      <c r="T1629" s="11">
        <f t="shared" si="154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1.00925</v>
      </c>
      <c r="P1630" s="6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41774.403726851851</v>
      </c>
      <c r="T1630" s="11">
        <f t="shared" si="154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1.0366666666666666</v>
      </c>
      <c r="P1631" s="6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41645.533946759257</v>
      </c>
      <c r="T1631" s="11">
        <f t="shared" si="154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2.6524999999999999</v>
      </c>
      <c r="P1632" s="6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40939.504340277774</v>
      </c>
      <c r="T1632" s="11">
        <f t="shared" si="154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1.5590999999999999</v>
      </c>
      <c r="P1633" s="6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41164.52616898148</v>
      </c>
      <c r="T1633" s="11">
        <f t="shared" si="154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1.0162500000000001</v>
      </c>
      <c r="P1634" s="6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40750.007569444446</v>
      </c>
      <c r="T1634" s="11">
        <f t="shared" si="154"/>
        <v>40810.007569444446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</v>
      </c>
      <c r="P1635" s="6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40896.550416666665</v>
      </c>
      <c r="T1635" s="11">
        <f t="shared" si="154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1.0049999999999999</v>
      </c>
      <c r="P1636" s="6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40657.856493055551</v>
      </c>
      <c r="T1636" s="11">
        <f t="shared" si="154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1.2529999999999999</v>
      </c>
      <c r="P1637" s="6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42502.535428240742</v>
      </c>
      <c r="T1637" s="11">
        <f t="shared" si="154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1.0355555555555556</v>
      </c>
      <c r="P1638" s="6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40662.753333333334</v>
      </c>
      <c r="T1638" s="11">
        <f t="shared" si="154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1.038</v>
      </c>
      <c r="P1639" s="6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40122.418287037035</v>
      </c>
      <c r="T1639" s="11">
        <f t="shared" si="154"/>
        <v>40178.652083333327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1.05</v>
      </c>
      <c r="P1640" s="6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41288.353796296295</v>
      </c>
      <c r="T1640" s="11">
        <f t="shared" si="154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</v>
      </c>
      <c r="P1641" s="6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40941.319039351853</v>
      </c>
      <c r="T1641" s="11">
        <f t="shared" si="154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1.6986000000000001</v>
      </c>
      <c r="P1642" s="6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40378.897627314815</v>
      </c>
      <c r="T1642" s="11">
        <f t="shared" si="154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1.014</v>
      </c>
      <c r="P1643" s="6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41962.263240740744</v>
      </c>
      <c r="T1643" s="11">
        <f t="shared" si="154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</v>
      </c>
      <c r="P1644" s="6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40687.691284722219</v>
      </c>
      <c r="T1644" s="11">
        <f t="shared" si="154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1.2470000000000001</v>
      </c>
      <c r="P1645" s="6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41146.490879629629</v>
      </c>
      <c r="T1645" s="11">
        <f t="shared" si="154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1.095</v>
      </c>
      <c r="P1646" s="6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41174.726388888885</v>
      </c>
      <c r="T1646" s="11">
        <f t="shared" si="154"/>
        <v>41234.768055555549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1.1080000000000001</v>
      </c>
      <c r="P1647" s="6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41521.28402777778</v>
      </c>
      <c r="T1647" s="11">
        <f t="shared" si="154"/>
        <v>41535.28402777778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1.1020000000000001</v>
      </c>
      <c r="P1648" s="6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41833.116932870369</v>
      </c>
      <c r="T1648" s="11">
        <f t="shared" si="154"/>
        <v>41865.424305555549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1.0471999999999999</v>
      </c>
      <c r="P1649" s="6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41039.076122685183</v>
      </c>
      <c r="T1649" s="11">
        <f t="shared" si="154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1.2526086956521738</v>
      </c>
      <c r="P1650" s="6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40592.371319444443</v>
      </c>
      <c r="T1650" s="11">
        <f t="shared" si="154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1.0058763157894737</v>
      </c>
      <c r="P1651" s="6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41737.351331018515</v>
      </c>
      <c r="T1651" s="11">
        <f t="shared" si="154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1.4155</v>
      </c>
      <c r="P1652" s="6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41526.102280092593</v>
      </c>
      <c r="T1652" s="11">
        <f t="shared" si="154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1.0075000000000001</v>
      </c>
      <c r="P1653" s="6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40625.567361111105</v>
      </c>
      <c r="T1653" s="11">
        <f t="shared" si="154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1.0066666666666666</v>
      </c>
      <c r="P1654" s="6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41572.159641203703</v>
      </c>
      <c r="T1654" s="11">
        <f t="shared" si="154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1.7423040000000001</v>
      </c>
      <c r="P1655" s="6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40626.501111111109</v>
      </c>
      <c r="T1655" s="11">
        <f t="shared" si="154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1.199090909090909</v>
      </c>
      <c r="P1656" s="6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40987.557407407403</v>
      </c>
      <c r="T1656" s="11">
        <f t="shared" si="154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1.4286666666666668</v>
      </c>
      <c r="P1657" s="6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40974.458564814813</v>
      </c>
      <c r="T1657" s="11">
        <f t="shared" si="154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1.0033493333333334</v>
      </c>
      <c r="P1658" s="6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41226.595509259256</v>
      </c>
      <c r="T1658" s="11">
        <f t="shared" si="154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1.0493380000000001</v>
      </c>
      <c r="P1659" s="6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41023.448703703703</v>
      </c>
      <c r="T1659" s="11">
        <f t="shared" si="154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1.3223333333333334</v>
      </c>
      <c r="P1660" s="6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41222.888506944444</v>
      </c>
      <c r="T1660" s="11">
        <f t="shared" si="154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1.1279999999999999</v>
      </c>
      <c r="P1661" s="6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41596.580104166664</v>
      </c>
      <c r="T1661" s="11">
        <f t="shared" si="154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12.5375</v>
      </c>
      <c r="P1662" s="6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42459.360532407409</v>
      </c>
      <c r="T1662" s="11">
        <f t="shared" si="154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1.0250632911392406</v>
      </c>
      <c r="P1663" s="6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42343.664710648147</v>
      </c>
      <c r="T1663" s="11">
        <f t="shared" si="154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1.026375</v>
      </c>
      <c r="P1664" s="6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40847.864999999998</v>
      </c>
      <c r="T1664" s="11">
        <f t="shared" si="154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1.08</v>
      </c>
      <c r="P1665" s="6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42005.688738425924</v>
      </c>
      <c r="T1665" s="11">
        <f t="shared" si="154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1.2240879999999998</v>
      </c>
      <c r="P1666" s="6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11">
        <f t="shared" si="153"/>
        <v>40939.428449074076</v>
      </c>
      <c r="T1666" s="11">
        <f t="shared" si="154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1.1945714285714286</v>
      </c>
      <c r="P1667" s="6">
        <f t="shared" ref="P1667:P1730" si="156">E1667/L1667</f>
        <v>44.956989247311824</v>
      </c>
      <c r="Q1667" t="str">
        <f t="shared" ref="Q1667:Q1730" si="157">LEFT(N1667, SEARCH("/",N1667,1)-1)</f>
        <v>music</v>
      </c>
      <c r="R1667" t="str">
        <f t="shared" ref="R1667:R1730" si="158">RIGHT(N1667,LEN(N1667)-SEARCH("/", N1667,1))</f>
        <v>pop</v>
      </c>
      <c r="S1667" s="11">
        <f t="shared" ref="S1667:S1730" si="159">(J1667/86400)+25569+(-8/24)</f>
        <v>40564.316122685181</v>
      </c>
      <c r="T1667" s="11">
        <f t="shared" ref="T1667:T1730" si="160">(I1667/86400)+25569+(-8/24)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5"/>
        <v>1.6088</v>
      </c>
      <c r="P1668" s="6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41330.91982638889</v>
      </c>
      <c r="T1668" s="11">
        <f t="shared" si="160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ref="O1669:O1732" si="161">E1669/D1669</f>
        <v>1.2685294117647059</v>
      </c>
      <c r="P1669" s="6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41681.737245370365</v>
      </c>
      <c r="T1669" s="11">
        <f t="shared" si="160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1.026375</v>
      </c>
      <c r="P1670" s="6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40844.816423611112</v>
      </c>
      <c r="T1670" s="11">
        <f t="shared" si="160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1.3975</v>
      </c>
      <c r="P1671" s="6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42461.551805555551</v>
      </c>
      <c r="T1671" s="11">
        <f t="shared" si="160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1.026</v>
      </c>
      <c r="P1672" s="6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40313.597210648142</v>
      </c>
      <c r="T1672" s="11">
        <f t="shared" si="160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1.0067349999999999</v>
      </c>
      <c r="P1673" s="6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42553.210810185185</v>
      </c>
      <c r="T1673" s="11">
        <f t="shared" si="160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1.1294117647058823</v>
      </c>
      <c r="P1674" s="6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41034.323263888888</v>
      </c>
      <c r="T1674" s="11">
        <f t="shared" si="160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1.2809523809523808</v>
      </c>
      <c r="P1675" s="6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42039.545046296298</v>
      </c>
      <c r="T1675" s="11">
        <f t="shared" si="160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2.0169999999999999</v>
      </c>
      <c r="P1676" s="6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42569.272060185183</v>
      </c>
      <c r="T1676" s="11">
        <f t="shared" si="160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1.37416</v>
      </c>
      <c r="P1677" s="6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40802.399768518517</v>
      </c>
      <c r="T1677" s="11">
        <f t="shared" si="160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1.1533333333333333</v>
      </c>
      <c r="P1678" s="6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40973.392905092587</v>
      </c>
      <c r="T1678" s="11">
        <f t="shared" si="160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1.1166666666666667</v>
      </c>
      <c r="P1679" s="6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42416.073796296296</v>
      </c>
      <c r="T1679" s="11">
        <f t="shared" si="160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1.1839999999999999</v>
      </c>
      <c r="P1680" s="6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41662.521655092591</v>
      </c>
      <c r="T1680" s="11">
        <f t="shared" si="160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1.75</v>
      </c>
      <c r="P1681" s="6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40722.735474537032</v>
      </c>
      <c r="T1681" s="11">
        <f t="shared" si="160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1.175</v>
      </c>
      <c r="P1682" s="6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41802.424386574072</v>
      </c>
      <c r="T1682" s="11">
        <f t="shared" si="160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1.0142212307692309</v>
      </c>
      <c r="P1683" s="6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42773.78800925926</v>
      </c>
      <c r="T1683" s="11">
        <f t="shared" si="160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6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42778.880324074074</v>
      </c>
      <c r="T1684" s="11">
        <f t="shared" si="160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0.21714285714285714</v>
      </c>
      <c r="P1685" s="6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42808.44835648148</v>
      </c>
      <c r="T1685" s="11">
        <f t="shared" si="160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1.0912500000000001</v>
      </c>
      <c r="P1686" s="6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42783.481956018521</v>
      </c>
      <c r="T1686" s="11">
        <f t="shared" si="160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1.0285714285714285</v>
      </c>
      <c r="P1687" s="6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42787.916932870365</v>
      </c>
      <c r="T1687" s="11">
        <f t="shared" si="160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3.5999999999999999E-3</v>
      </c>
      <c r="P1688" s="6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42792.510636574072</v>
      </c>
      <c r="T1688" s="11">
        <f t="shared" si="160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0.3125</v>
      </c>
      <c r="P1689" s="6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42801.713483796295</v>
      </c>
      <c r="T1689" s="11">
        <f t="shared" si="160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0.443</v>
      </c>
      <c r="P1690" s="6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42804.201319444437</v>
      </c>
      <c r="T1690" s="11">
        <f t="shared" si="160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</v>
      </c>
      <c r="P1691" s="6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42780.609143518515</v>
      </c>
      <c r="T1691" s="11">
        <f t="shared" si="160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0.254</v>
      </c>
      <c r="P1692" s="6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42801.097708333335</v>
      </c>
      <c r="T1692" s="11">
        <f t="shared" si="160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0.33473333333333333</v>
      </c>
      <c r="P1693" s="6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42795.368148148147</v>
      </c>
      <c r="T1693" s="11">
        <f t="shared" si="160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0.47799999999999998</v>
      </c>
      <c r="P1694" s="6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42787.81790509259</v>
      </c>
      <c r="T1694" s="11">
        <f t="shared" si="160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9.3333333333333338E-2</v>
      </c>
      <c r="P1695" s="6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42803.586944444447</v>
      </c>
      <c r="T1695" s="11">
        <f t="shared" si="160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5.0000000000000001E-4</v>
      </c>
      <c r="P1696" s="6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42791.336504629631</v>
      </c>
      <c r="T1696" s="11">
        <f t="shared" si="160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0.11708333333333333</v>
      </c>
      <c r="P1697" s="6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42800.698078703703</v>
      </c>
      <c r="T1697" s="11">
        <f t="shared" si="160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6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42795.736238425925</v>
      </c>
      <c r="T1698" s="11">
        <f t="shared" si="160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0.20208000000000001</v>
      </c>
      <c r="P1699" s="6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42804.699629629627</v>
      </c>
      <c r="T1699" s="11">
        <f t="shared" si="160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6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42795.874537037038</v>
      </c>
      <c r="T1700" s="11">
        <f t="shared" si="160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4.2311459353574929E-2</v>
      </c>
      <c r="P1701" s="6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42806.530613425923</v>
      </c>
      <c r="T1701" s="11">
        <f t="shared" si="160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0.2606</v>
      </c>
      <c r="P1702" s="6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42795.738310185181</v>
      </c>
      <c r="T1702" s="11">
        <f t="shared" si="160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1.9801980198019802E-3</v>
      </c>
      <c r="P1703" s="6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41989.331076388888</v>
      </c>
      <c r="T1703" s="11">
        <f t="shared" si="160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6.0606060606060605E-5</v>
      </c>
      <c r="P1704" s="6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42063.536458333336</v>
      </c>
      <c r="T1704" s="11">
        <f t="shared" si="160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1.0200000000000001E-2</v>
      </c>
      <c r="P1705" s="6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42186.948344907403</v>
      </c>
      <c r="T1705" s="11">
        <f t="shared" si="160"/>
        <v>42246.948344907403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0.65100000000000002</v>
      </c>
      <c r="P1706" s="6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42020.806400462963</v>
      </c>
      <c r="T1706" s="11">
        <f t="shared" si="160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6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42244.683402777773</v>
      </c>
      <c r="T1707" s="11">
        <f t="shared" si="160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6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42178.973055555551</v>
      </c>
      <c r="T1708" s="11">
        <f t="shared" si="160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9.74E-2</v>
      </c>
      <c r="P1709" s="6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42427.387673611105</v>
      </c>
      <c r="T1709" s="11">
        <f t="shared" si="160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6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42451.533634259256</v>
      </c>
      <c r="T1710" s="11">
        <f t="shared" si="160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4.8571428571428571E-2</v>
      </c>
      <c r="P1711" s="6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41841.230486111112</v>
      </c>
      <c r="T1711" s="11">
        <f t="shared" si="160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6.7999999999999996E-3</v>
      </c>
      <c r="P1712" s="6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42341.257962962962</v>
      </c>
      <c r="T1712" s="11">
        <f t="shared" si="160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0.105</v>
      </c>
      <c r="P1713" s="6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41852.312893518516</v>
      </c>
      <c r="T1713" s="11">
        <f t="shared" si="160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6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42125.580474537033</v>
      </c>
      <c r="T1714" s="11">
        <f t="shared" si="160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1.6666666666666666E-2</v>
      </c>
      <c r="P1715" s="6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41887.467731481483</v>
      </c>
      <c r="T1715" s="11">
        <f t="shared" si="160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7.868E-2</v>
      </c>
      <c r="P1716" s="6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42095.585196759253</v>
      </c>
      <c r="T1716" s="11">
        <f t="shared" si="160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2.2000000000000001E-3</v>
      </c>
      <c r="P1717" s="6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42063.884085648147</v>
      </c>
      <c r="T1717" s="11">
        <f t="shared" si="160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7.4999999999999997E-2</v>
      </c>
      <c r="P1718" s="6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42673.244201388887</v>
      </c>
      <c r="T1718" s="11">
        <f t="shared" si="160"/>
        <v>42713.285868055558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0.42725880551301687</v>
      </c>
      <c r="P1719" s="6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42460.648587962962</v>
      </c>
      <c r="T1719" s="11">
        <f t="shared" si="160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2.142857142857143E-3</v>
      </c>
      <c r="P1720" s="6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42460.277187499996</v>
      </c>
      <c r="T1720" s="11">
        <f t="shared" si="160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8.7500000000000008E-3</v>
      </c>
      <c r="P1721" s="6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41869.201284722221</v>
      </c>
      <c r="T1721" s="11">
        <f t="shared" si="160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5.6250000000000001E-2</v>
      </c>
      <c r="P1722" s="6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41922.449895833335</v>
      </c>
      <c r="T1722" s="11">
        <f t="shared" si="160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6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42319.12804398148</v>
      </c>
      <c r="T1723" s="11">
        <f t="shared" si="160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3.4722222222222224E-4</v>
      </c>
      <c r="P1724" s="6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42425.627650462957</v>
      </c>
      <c r="T1724" s="11">
        <f t="shared" si="160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6.5000000000000002E-2</v>
      </c>
      <c r="P1725" s="6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42129.492071759254</v>
      </c>
      <c r="T1725" s="11">
        <f t="shared" si="160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5.8333333333333336E-3</v>
      </c>
      <c r="P1726" s="6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41912.599097222221</v>
      </c>
      <c r="T1726" s="11">
        <f t="shared" si="160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0.10181818181818182</v>
      </c>
      <c r="P1727" s="6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41845.634826388887</v>
      </c>
      <c r="T1727" s="11">
        <f t="shared" si="160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0.33784615384615385</v>
      </c>
      <c r="P1728" s="6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41788.586388888885</v>
      </c>
      <c r="T1728" s="11">
        <f t="shared" si="160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3.3333333333333332E-4</v>
      </c>
      <c r="P1729" s="6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42044.594641203701</v>
      </c>
      <c r="T1729" s="11">
        <f t="shared" si="160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0.68400000000000005</v>
      </c>
      <c r="P1730" s="6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11">
        <f t="shared" si="159"/>
        <v>42268.292523148142</v>
      </c>
      <c r="T1730" s="11">
        <f t="shared" si="160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s="6" t="e">
        <f t="shared" ref="P1731:P1794" si="162">E1731/L1731</f>
        <v>#DIV/0!</v>
      </c>
      <c r="Q1731" t="str">
        <f t="shared" ref="Q1731:Q1794" si="163">LEFT(N1731, SEARCH("/",N1731,1)-1)</f>
        <v>music</v>
      </c>
      <c r="R1731" t="str">
        <f t="shared" ref="R1731:R1794" si="164">RIGHT(N1731,LEN(N1731)-SEARCH("/", N1731,1))</f>
        <v>faith</v>
      </c>
      <c r="S1731" s="11">
        <f t="shared" ref="S1731:S1794" si="165">(J1731/86400)+25569+(-8/24)</f>
        <v>42470.718819444439</v>
      </c>
      <c r="T1731" s="11">
        <f t="shared" ref="T1731:T1794" si="166">(I1731/86400)+25569+(-8/24)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1"/>
        <v>0</v>
      </c>
      <c r="P1732" s="6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42271.754432870366</v>
      </c>
      <c r="T1732" s="11">
        <f t="shared" si="166"/>
        <v>42301.754432870366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ref="O1733:O1796" si="167">E1733/D1733</f>
        <v>0</v>
      </c>
      <c r="P1733" s="6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42152.573518518511</v>
      </c>
      <c r="T1733" s="11">
        <f t="shared" si="166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6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42325.350474537037</v>
      </c>
      <c r="T1734" s="11">
        <f t="shared" si="166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6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42614.342291666668</v>
      </c>
      <c r="T1735" s="11">
        <f t="shared" si="166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2.2222222222222223E-4</v>
      </c>
      <c r="P1736" s="6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42101.703194444439</v>
      </c>
      <c r="T1736" s="11">
        <f t="shared" si="166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0.11</v>
      </c>
      <c r="P1737" s="6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42559.480844907404</v>
      </c>
      <c r="T1737" s="11">
        <f t="shared" si="166"/>
        <v>42589.480844907404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7.3333333333333332E-3</v>
      </c>
      <c r="P1738" s="6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42286.52815972222</v>
      </c>
      <c r="T1738" s="11">
        <f t="shared" si="166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0.21249999999999999</v>
      </c>
      <c r="P1739" s="6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42175.615648148145</v>
      </c>
      <c r="T1739" s="11">
        <f t="shared" si="166"/>
        <v>42205.615648148145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4.0000000000000001E-3</v>
      </c>
      <c r="P1740" s="6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41884.540995370371</v>
      </c>
      <c r="T1740" s="11">
        <f t="shared" si="166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1E-3</v>
      </c>
      <c r="P1741" s="6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42435.540879629632</v>
      </c>
      <c r="T1741" s="11">
        <f t="shared" si="166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6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42171.484050925923</v>
      </c>
      <c r="T1742" s="11">
        <f t="shared" si="166"/>
        <v>42201.484050925923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1.1083333333333334</v>
      </c>
      <c r="P1743" s="6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42120.294803240737</v>
      </c>
      <c r="T1743" s="11">
        <f t="shared" si="166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1.0874999999999999</v>
      </c>
      <c r="P1744" s="6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42710.543634259258</v>
      </c>
      <c r="T1744" s="11">
        <f t="shared" si="166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1.0041666666666667</v>
      </c>
      <c r="P1745" s="6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42586.592303240737</v>
      </c>
      <c r="T1745" s="11">
        <f t="shared" si="166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1.1845454545454546</v>
      </c>
      <c r="P1746" s="6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42026.271724537037</v>
      </c>
      <c r="T1746" s="11">
        <f t="shared" si="166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1.1401428571428571</v>
      </c>
      <c r="P1747" s="6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42689.926365740735</v>
      </c>
      <c r="T1747" s="11">
        <f t="shared" si="166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1.4810000000000001</v>
      </c>
      <c r="P1748" s="6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42667.843368055554</v>
      </c>
      <c r="T1748" s="11">
        <f t="shared" si="166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1.0495555555555556</v>
      </c>
      <c r="P1749" s="6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42292.10219907407</v>
      </c>
      <c r="T1749" s="11">
        <f t="shared" si="166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1.29948</v>
      </c>
      <c r="P1750" s="6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42219.617395833331</v>
      </c>
      <c r="T1750" s="11">
        <f t="shared" si="166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1.2348756218905472</v>
      </c>
      <c r="P1751" s="6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42758.642604166664</v>
      </c>
      <c r="T1751" s="11">
        <f t="shared" si="166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2.0162</v>
      </c>
      <c r="P1752" s="6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42454.503518518519</v>
      </c>
      <c r="T1752" s="11">
        <f t="shared" si="166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1.0289999999999999</v>
      </c>
      <c r="P1753" s="6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42052.448182870365</v>
      </c>
      <c r="T1753" s="11">
        <f t="shared" si="166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2.6016666666666666</v>
      </c>
      <c r="P1754" s="6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42626.919930555552</v>
      </c>
      <c r="T1754" s="11">
        <f t="shared" si="166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1.08</v>
      </c>
      <c r="P1755" s="6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42420.416296296295</v>
      </c>
      <c r="T1755" s="11">
        <f t="shared" si="166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1.1052941176470588</v>
      </c>
      <c r="P1756" s="6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42067.543437499997</v>
      </c>
      <c r="T1756" s="11">
        <f t="shared" si="166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1.2</v>
      </c>
      <c r="P1757" s="6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42252.455567129626</v>
      </c>
      <c r="T1757" s="11">
        <f t="shared" si="166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1.0282909090909091</v>
      </c>
      <c r="P1758" s="6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42570.834131944437</v>
      </c>
      <c r="T1758" s="11">
        <f t="shared" si="166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1.1599999999999999</v>
      </c>
      <c r="P1759" s="6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42733.494016203702</v>
      </c>
      <c r="T1759" s="11">
        <f t="shared" si="166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1.147</v>
      </c>
      <c r="P1760" s="6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42505.62259259259</v>
      </c>
      <c r="T1760" s="11">
        <f t="shared" si="166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1.0660000000000001</v>
      </c>
      <c r="P1761" s="6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42068.495706018519</v>
      </c>
      <c r="T1761" s="11">
        <f t="shared" si="166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1.6544000000000001</v>
      </c>
      <c r="P1762" s="6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42405.339270833334</v>
      </c>
      <c r="T1762" s="11">
        <f t="shared" si="166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1.55</v>
      </c>
      <c r="P1763" s="6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42209.234490740739</v>
      </c>
      <c r="T1763" s="11">
        <f t="shared" si="166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8.85</v>
      </c>
      <c r="P1764" s="6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42410.648668981477</v>
      </c>
      <c r="T1764" s="11">
        <f t="shared" si="166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1.0190833333333333</v>
      </c>
      <c r="P1765" s="6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42636.535185185181</v>
      </c>
      <c r="T1765" s="11">
        <f t="shared" si="166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0.19600000000000001</v>
      </c>
      <c r="P1766" s="6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41825.15253472222</v>
      </c>
      <c r="T1766" s="11">
        <f t="shared" si="166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0.59467839999999994</v>
      </c>
      <c r="P1767" s="6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41834.647129629629</v>
      </c>
      <c r="T1767" s="11">
        <f t="shared" si="166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6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41855.52648148148</v>
      </c>
      <c r="T1768" s="11">
        <f t="shared" si="166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0.4572</v>
      </c>
      <c r="P1769" s="6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41824.325046296297</v>
      </c>
      <c r="T1769" s="11">
        <f t="shared" si="166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3.7400000000000003E-2</v>
      </c>
      <c r="P1770" s="6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41849.227361111109</v>
      </c>
      <c r="T1770" s="11">
        <f t="shared" si="166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2.7025E-2</v>
      </c>
      <c r="P1771" s="6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41987.485636574071</v>
      </c>
      <c r="T1771" s="11">
        <f t="shared" si="166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0.56514285714285717</v>
      </c>
      <c r="P1772" s="6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41891.446689814817</v>
      </c>
      <c r="T1772" s="11">
        <f t="shared" si="166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0.21309523809523809</v>
      </c>
      <c r="P1773" s="6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41905.646296296291</v>
      </c>
      <c r="T1773" s="11">
        <f t="shared" si="166"/>
        <v>41935.646296296291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0.156</v>
      </c>
      <c r="P1774" s="6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41766.384675925925</v>
      </c>
      <c r="T1774" s="11">
        <f t="shared" si="166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6.2566666666666673E-2</v>
      </c>
      <c r="P1775" s="6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41978.427060185182</v>
      </c>
      <c r="T1775" s="11">
        <f t="shared" si="166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0.4592</v>
      </c>
      <c r="P1776" s="6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41929.885324074072</v>
      </c>
      <c r="T1776" s="11">
        <f t="shared" si="166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0.65101538461538466</v>
      </c>
      <c r="P1777" s="6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41891.643055555549</v>
      </c>
      <c r="T1777" s="11">
        <f t="shared" si="166"/>
        <v>41936.643055555549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6.7000000000000004E-2</v>
      </c>
      <c r="P1778" s="6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41905.623506944445</v>
      </c>
      <c r="T1778" s="11">
        <f t="shared" si="166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0.135625</v>
      </c>
      <c r="P1779" s="6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42025.02376157407</v>
      </c>
      <c r="T1779" s="11">
        <f t="shared" si="166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1.9900000000000001E-2</v>
      </c>
      <c r="P1780" s="6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42045.530034722215</v>
      </c>
      <c r="T1780" s="11">
        <f t="shared" si="166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0.36236363636363639</v>
      </c>
      <c r="P1781" s="6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42585.358564814807</v>
      </c>
      <c r="T1781" s="11">
        <f t="shared" si="166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0.39743333333333336</v>
      </c>
      <c r="P1782" s="6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42493.267476851848</v>
      </c>
      <c r="T1782" s="11">
        <f t="shared" si="166"/>
        <v>42553.267476851848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0.25763636363636366</v>
      </c>
      <c r="P1783" s="6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42597.284085648142</v>
      </c>
      <c r="T1783" s="11">
        <f t="shared" si="166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0.15491428571428573</v>
      </c>
      <c r="P1784" s="6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42388.241770833331</v>
      </c>
      <c r="T1784" s="11">
        <f t="shared" si="166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0.236925</v>
      </c>
      <c r="P1785" s="6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42115.616643518515</v>
      </c>
      <c r="T1785" s="11">
        <f t="shared" si="166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0.39760000000000001</v>
      </c>
      <c r="P1786" s="6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42003.322222222218</v>
      </c>
      <c r="T1786" s="11">
        <f t="shared" si="166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0.20220833333333332</v>
      </c>
      <c r="P1787" s="6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41896.801562499997</v>
      </c>
      <c r="T1787" s="11">
        <f t="shared" si="166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0.47631578947368419</v>
      </c>
      <c r="P1788" s="6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41958.217326388891</v>
      </c>
      <c r="T1788" s="11">
        <f t="shared" si="166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0.15329999999999999</v>
      </c>
      <c r="P1789" s="6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42068.322187499994</v>
      </c>
      <c r="T1789" s="11">
        <f t="shared" si="166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1.3818181818181818E-2</v>
      </c>
      <c r="P1790" s="6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41913.615069444444</v>
      </c>
      <c r="T1790" s="11">
        <f t="shared" si="166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5.0000000000000001E-3</v>
      </c>
      <c r="P1791" s="6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41955.916701388887</v>
      </c>
      <c r="T1791" s="11">
        <f t="shared" si="166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4.9575757575757579E-2</v>
      </c>
      <c r="P1792" s="6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42010.341180555552</v>
      </c>
      <c r="T1792" s="11">
        <f t="shared" si="166"/>
        <v>42040.341180555552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3.5666666666666666E-2</v>
      </c>
      <c r="P1793" s="6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41973.407002314816</v>
      </c>
      <c r="T1793" s="11">
        <f t="shared" si="166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0.61124000000000001</v>
      </c>
      <c r="P1794" s="6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11">
        <f t="shared" si="165"/>
        <v>42188.697708333326</v>
      </c>
      <c r="T1794" s="11">
        <f t="shared" si="166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1.3333333333333334E-2</v>
      </c>
      <c r="P1795" s="6">
        <f t="shared" ref="P1795:P1858" si="168">E1795/L1795</f>
        <v>20</v>
      </c>
      <c r="Q1795" t="str">
        <f t="shared" ref="Q1795:Q1858" si="169">LEFT(N1795, SEARCH("/",N1795,1)-1)</f>
        <v>photography</v>
      </c>
      <c r="R1795" t="str">
        <f t="shared" ref="R1795:R1858" si="170">RIGHT(N1795,LEN(N1795)-SEARCH("/", N1795,1))</f>
        <v>photobooks</v>
      </c>
      <c r="S1795" s="11">
        <f t="shared" ref="S1795:S1858" si="171">(J1795/86400)+25569+(-8/24)</f>
        <v>41940.558333333327</v>
      </c>
      <c r="T1795" s="11">
        <f t="shared" ref="T1795:T1858" si="172">(I1795/86400)+25569+(-8/24)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7"/>
        <v>0.11077777777777778</v>
      </c>
      <c r="P1796" s="6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42011.217847222222</v>
      </c>
      <c r="T1796" s="11">
        <f t="shared" si="172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ref="O1797:O1860" si="173">E1797/D1797</f>
        <v>0.38735714285714284</v>
      </c>
      <c r="P1797" s="6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42627.955335648141</v>
      </c>
      <c r="T1797" s="11">
        <f t="shared" si="172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0.22052631578947368</v>
      </c>
      <c r="P1798" s="6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42515.106087962959</v>
      </c>
      <c r="T1798" s="11">
        <f t="shared" si="172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0.67549999999999999</v>
      </c>
      <c r="P1799" s="6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42689.235983796294</v>
      </c>
      <c r="T1799" s="11">
        <f t="shared" si="172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0.136375</v>
      </c>
      <c r="P1800" s="6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42343.993437499994</v>
      </c>
      <c r="T1800" s="11">
        <f t="shared" si="172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1.7457500000000001E-2</v>
      </c>
      <c r="P1801" s="6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41934.509351851848</v>
      </c>
      <c r="T1801" s="11">
        <f t="shared" si="172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0.20449632511889321</v>
      </c>
      <c r="P1802" s="6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42623.272800925923</v>
      </c>
      <c r="T1802" s="11">
        <f t="shared" si="172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0.13852941176470587</v>
      </c>
      <c r="P1803" s="6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42321.327175925922</v>
      </c>
      <c r="T1803" s="11">
        <f t="shared" si="172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0.48485714285714288</v>
      </c>
      <c r="P1804" s="6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42159.139236111114</v>
      </c>
      <c r="T1804" s="11">
        <f t="shared" si="172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0.308</v>
      </c>
      <c r="P1805" s="6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42017.738217592589</v>
      </c>
      <c r="T1805" s="11">
        <f t="shared" si="172"/>
        <v>42048.738217592589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0.35174193548387095</v>
      </c>
      <c r="P1806" s="6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42282.344953703701</v>
      </c>
      <c r="T1806" s="11">
        <f t="shared" si="172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0.36404444444444445</v>
      </c>
      <c r="P1807" s="6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42247.470578703702</v>
      </c>
      <c r="T1807" s="11">
        <f t="shared" si="172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2.955E-2</v>
      </c>
      <c r="P1808" s="6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41877.304965277777</v>
      </c>
      <c r="T1808" s="11">
        <f t="shared" si="172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0.1106</v>
      </c>
      <c r="P1809" s="6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41879.735104166662</v>
      </c>
      <c r="T1809" s="11">
        <f t="shared" si="172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0.41407142857142859</v>
      </c>
      <c r="P1810" s="6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42742.347569444442</v>
      </c>
      <c r="T1810" s="11">
        <f t="shared" si="172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0.10857142857142857</v>
      </c>
      <c r="P1811" s="6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42029.574525462966</v>
      </c>
      <c r="T1811" s="11">
        <f t="shared" si="172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3.3333333333333333E-2</v>
      </c>
      <c r="P1812" s="6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41860.576689814814</v>
      </c>
      <c r="T1812" s="11">
        <f t="shared" si="172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7.407407407407407E-4</v>
      </c>
      <c r="P1813" s="6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41876.100347222222</v>
      </c>
      <c r="T1813" s="11">
        <f t="shared" si="172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0.13307692307692306</v>
      </c>
      <c r="P1814" s="6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42523.985370370363</v>
      </c>
      <c r="T1814" s="11">
        <f t="shared" si="172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6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41829.55569444444</v>
      </c>
      <c r="T1815" s="11">
        <f t="shared" si="172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0.49183333333333334</v>
      </c>
      <c r="P1816" s="6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42032.980740740742</v>
      </c>
      <c r="T1816" s="11">
        <f t="shared" si="172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6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42172.573344907403</v>
      </c>
      <c r="T1817" s="11">
        <f t="shared" si="172"/>
        <v>42186.573344907403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2.036E-2</v>
      </c>
      <c r="P1818" s="6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42548.542858796289</v>
      </c>
      <c r="T1818" s="11">
        <f t="shared" si="172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0.52327777777777773</v>
      </c>
      <c r="P1819" s="6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42705.328784722216</v>
      </c>
      <c r="T1819" s="11">
        <f t="shared" si="172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6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42066.901041666664</v>
      </c>
      <c r="T1820" s="11">
        <f t="shared" si="172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2.0833333333333332E-2</v>
      </c>
      <c r="P1821" s="6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41820.418935185182</v>
      </c>
      <c r="T1821" s="11">
        <f t="shared" si="172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6.565384615384616E-2</v>
      </c>
      <c r="P1822" s="6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42064.751041666663</v>
      </c>
      <c r="T1822" s="11">
        <f t="shared" si="172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1.3489</v>
      </c>
      <c r="P1823" s="6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40925.985729166663</v>
      </c>
      <c r="T1823" s="11">
        <f t="shared" si="172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</v>
      </c>
      <c r="P1824" s="6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41634.463680555556</v>
      </c>
      <c r="T1824" s="11">
        <f t="shared" si="172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1.1585714285714286</v>
      </c>
      <c r="P1825" s="6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41176.35157407407</v>
      </c>
      <c r="T1825" s="11">
        <f t="shared" si="172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1.0006666666666666</v>
      </c>
      <c r="P1826" s="6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41626.582951388882</v>
      </c>
      <c r="T1826" s="11">
        <f t="shared" si="172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1.0505</v>
      </c>
      <c r="P1827" s="6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41443.501192129625</v>
      </c>
      <c r="T1827" s="11">
        <f t="shared" si="172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1.01</v>
      </c>
      <c r="P1828" s="6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41657.590474537035</v>
      </c>
      <c r="T1828" s="11">
        <f t="shared" si="172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1.0066250000000001</v>
      </c>
      <c r="P1829" s="6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40554.992604166662</v>
      </c>
      <c r="T1829" s="11">
        <f t="shared" si="172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1.0016</v>
      </c>
      <c r="P1830" s="6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41736.566319444442</v>
      </c>
      <c r="T1830" s="11">
        <f t="shared" si="172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1.6668333333333334</v>
      </c>
      <c r="P1831" s="6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40515.754293981481</v>
      </c>
      <c r="T1831" s="11">
        <f t="shared" si="172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1.0153333333333334</v>
      </c>
      <c r="P1832" s="6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41664.350775462961</v>
      </c>
      <c r="T1832" s="11">
        <f t="shared" si="172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1.03</v>
      </c>
      <c r="P1833" s="6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41026.662766203699</v>
      </c>
      <c r="T1833" s="11">
        <f t="shared" si="172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1.4285714285714286</v>
      </c>
      <c r="P1834" s="6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40576.206331018519</v>
      </c>
      <c r="T1834" s="11">
        <f t="shared" si="172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2.625</v>
      </c>
      <c r="P1835" s="6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41302.710682870369</v>
      </c>
      <c r="T1835" s="11">
        <f t="shared" si="172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1.1805000000000001</v>
      </c>
      <c r="P1836" s="6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41988.630729166667</v>
      </c>
      <c r="T1836" s="11">
        <f t="shared" si="172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1.04</v>
      </c>
      <c r="P1837" s="6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42430.36887731481</v>
      </c>
      <c r="T1837" s="11">
        <f t="shared" si="172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2.0034000000000001</v>
      </c>
      <c r="P1838" s="6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41305.476030092592</v>
      </c>
      <c r="T1838" s="11">
        <f t="shared" si="172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3.0683333333333334</v>
      </c>
      <c r="P1839" s="6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40925.714525462965</v>
      </c>
      <c r="T1839" s="11">
        <f t="shared" si="172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1.00149</v>
      </c>
      <c r="P1840" s="6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40788.453206018516</v>
      </c>
      <c r="T1840" s="11">
        <f t="shared" si="172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2.0529999999999999</v>
      </c>
      <c r="P1841" s="6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42614.388680555552</v>
      </c>
      <c r="T1841" s="11">
        <f t="shared" si="172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1.0888888888888888</v>
      </c>
      <c r="P1842" s="6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41381.76284722222</v>
      </c>
      <c r="T1842" s="11">
        <f t="shared" si="172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1.0175000000000001</v>
      </c>
      <c r="P1843" s="6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41745.512094907404</v>
      </c>
      <c r="T1843" s="11">
        <f t="shared" si="172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1.2524999999999999</v>
      </c>
      <c r="P1844" s="6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42031.298391203702</v>
      </c>
      <c r="T1844" s="11">
        <f t="shared" si="172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1.2400610000000001</v>
      </c>
      <c r="P1845" s="6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40564.661504629628</v>
      </c>
      <c r="T1845" s="11">
        <f t="shared" si="172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1.014</v>
      </c>
      <c r="P1846" s="6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40666.640208333331</v>
      </c>
      <c r="T1846" s="11">
        <f t="shared" si="172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</v>
      </c>
      <c r="P1847" s="6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42522.999976851854</v>
      </c>
      <c r="T1847" s="11">
        <f t="shared" si="172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1.3792666666666666</v>
      </c>
      <c r="P1848" s="6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41228.316863425927</v>
      </c>
      <c r="T1848" s="11">
        <f t="shared" si="172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1.2088000000000001</v>
      </c>
      <c r="P1849" s="6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42093.903148148143</v>
      </c>
      <c r="T1849" s="11">
        <f t="shared" si="172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1.0736666666666668</v>
      </c>
      <c r="P1850" s="6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40691.454722222217</v>
      </c>
      <c r="T1850" s="11">
        <f t="shared" si="172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1.0033333333333334</v>
      </c>
      <c r="P1851" s="6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41169.512256944443</v>
      </c>
      <c r="T1851" s="11">
        <f t="shared" si="172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1.0152222222222222</v>
      </c>
      <c r="P1852" s="6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41800.626157407409</v>
      </c>
      <c r="T1852" s="11">
        <f t="shared" si="172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1.0007692307692309</v>
      </c>
      <c r="P1853" s="6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41827.57335648148</v>
      </c>
      <c r="T1853" s="11">
        <f t="shared" si="172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1.1696666666666666</v>
      </c>
      <c r="P1854" s="6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42081.438101851854</v>
      </c>
      <c r="T1854" s="11">
        <f t="shared" si="172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1.01875</v>
      </c>
      <c r="P1855" s="6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41176.727048611108</v>
      </c>
      <c r="T1855" s="11">
        <f t="shared" si="172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1.0212366666666666</v>
      </c>
      <c r="P1856" s="6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41387.687928240739</v>
      </c>
      <c r="T1856" s="11">
        <f t="shared" si="172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1.5405897142857143</v>
      </c>
      <c r="P1857" s="6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41600.205324074072</v>
      </c>
      <c r="T1857" s="11">
        <f t="shared" si="172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1.0125</v>
      </c>
      <c r="P1858" s="6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1">
        <f t="shared" si="171"/>
        <v>41817.52166666666</v>
      </c>
      <c r="T1858" s="11">
        <f t="shared" si="172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</v>
      </c>
      <c r="P1859" s="6">
        <f t="shared" ref="P1859:P1922" si="174">E1859/L1859</f>
        <v>136.36363636363637</v>
      </c>
      <c r="Q1859" t="str">
        <f t="shared" ref="Q1859:Q1922" si="175">LEFT(N1859, SEARCH("/",N1859,1)-1)</f>
        <v>music</v>
      </c>
      <c r="R1859" t="str">
        <f t="shared" ref="R1859:R1922" si="176">RIGHT(N1859,LEN(N1859)-SEARCH("/", N1859,1))</f>
        <v>rock</v>
      </c>
      <c r="S1859" s="11">
        <f t="shared" ref="S1859:S1922" si="177">(J1859/86400)+25569+(-8/24)</f>
        <v>41864.435335648144</v>
      </c>
      <c r="T1859" s="11">
        <f t="shared" ref="T1859:T1922" si="178">(I1859/86400)+25569+(-8/24)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3"/>
        <v>1.0874800874800874</v>
      </c>
      <c r="P1860" s="6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40832.8671412037</v>
      </c>
      <c r="T1860" s="11">
        <f t="shared" si="178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ref="O1861:O1924" si="179">E1861/D1861</f>
        <v>1.3183333333333334</v>
      </c>
      <c r="P1861" s="6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40778.436678240738</v>
      </c>
      <c r="T1861" s="11">
        <f t="shared" si="178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1.3346666666666667</v>
      </c>
      <c r="P1862" s="6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41655.375972222224</v>
      </c>
      <c r="T1862" s="11">
        <f t="shared" si="178"/>
        <v>41676.375972222224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6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41999.966909722221</v>
      </c>
      <c r="T1863" s="11">
        <f t="shared" si="178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8.0833333333333326E-2</v>
      </c>
      <c r="P1864" s="6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42755.159421296295</v>
      </c>
      <c r="T1864" s="11">
        <f t="shared" si="178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4.0000000000000001E-3</v>
      </c>
      <c r="P1865" s="6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41772.463946759257</v>
      </c>
      <c r="T1865" s="11">
        <f t="shared" si="178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0.42892307692307691</v>
      </c>
      <c r="P1866" s="6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41733.383101851847</v>
      </c>
      <c r="T1866" s="11">
        <f t="shared" si="178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3.6363636363636364E-5</v>
      </c>
      <c r="P1867" s="6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42645.034108796295</v>
      </c>
      <c r="T1867" s="11">
        <f t="shared" si="178"/>
        <v>42680.075775462959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5.0000000000000001E-3</v>
      </c>
      <c r="P1868" s="6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42741.913159722222</v>
      </c>
      <c r="T1868" s="11">
        <f t="shared" si="178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5.0000000000000001E-4</v>
      </c>
      <c r="P1869" s="6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42649.591574074067</v>
      </c>
      <c r="T1869" s="11">
        <f t="shared" si="178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4.8680000000000001E-2</v>
      </c>
      <c r="P1870" s="6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42328.445891203701</v>
      </c>
      <c r="T1870" s="11">
        <f t="shared" si="178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6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42708.669548611106</v>
      </c>
      <c r="T1871" s="11">
        <f t="shared" si="178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0.10314285714285715</v>
      </c>
      <c r="P1872" s="6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42371.02239583333</v>
      </c>
      <c r="T1872" s="11">
        <f t="shared" si="178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0.7178461538461538</v>
      </c>
      <c r="P1873" s="6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41923.450243055551</v>
      </c>
      <c r="T1873" s="11">
        <f t="shared" si="178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1.06E-2</v>
      </c>
      <c r="P1874" s="6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42154.796319444438</v>
      </c>
      <c r="T1874" s="11">
        <f t="shared" si="178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4.4999999999999997E-3</v>
      </c>
      <c r="P1875" s="6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42164.282523148147</v>
      </c>
      <c r="T1875" s="11">
        <f t="shared" si="178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1.6249999999999999E-4</v>
      </c>
      <c r="P1876" s="6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42529.635798611103</v>
      </c>
      <c r="T1876" s="11">
        <f t="shared" si="178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5.1000000000000004E-3</v>
      </c>
      <c r="P1877" s="6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42528.566064814811</v>
      </c>
      <c r="T1877" s="11">
        <f t="shared" si="178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6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41775.95144675926</v>
      </c>
      <c r="T1878" s="11">
        <f t="shared" si="178"/>
        <v>41805.95144675926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6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42034.695891203701</v>
      </c>
      <c r="T1879" s="11">
        <f t="shared" si="178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6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41772.675405092588</v>
      </c>
      <c r="T1880" s="11">
        <f t="shared" si="178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1.1999999999999999E-3</v>
      </c>
      <c r="P1881" s="6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42413.316307870373</v>
      </c>
      <c r="T1881" s="11">
        <f t="shared" si="178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0.20080000000000001</v>
      </c>
      <c r="P1882" s="6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42430.233564814807</v>
      </c>
      <c r="T1882" s="11">
        <f t="shared" si="178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1.726845</v>
      </c>
      <c r="P1883" s="6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42042.819317129623</v>
      </c>
      <c r="T1883" s="11">
        <f t="shared" si="178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1.008955223880597</v>
      </c>
      <c r="P1884" s="6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41067.615879629629</v>
      </c>
      <c r="T1884" s="11">
        <f t="shared" si="178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1.0480480480480481</v>
      </c>
      <c r="P1885" s="6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40977.614675925921</v>
      </c>
      <c r="T1885" s="11">
        <f t="shared" si="178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1.351</v>
      </c>
      <c r="P1886" s="6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41204.864988425921</v>
      </c>
      <c r="T1886" s="11">
        <f t="shared" si="178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1.1632786885245903</v>
      </c>
      <c r="P1887" s="6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41098.760532407403</v>
      </c>
      <c r="T1887" s="11">
        <f t="shared" si="178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1.0208333333333333</v>
      </c>
      <c r="P1888" s="6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41925.57335648148</v>
      </c>
      <c r="T1888" s="11">
        <f t="shared" si="178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1.1116666666666666</v>
      </c>
      <c r="P1889" s="6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42323.466805555552</v>
      </c>
      <c r="T1889" s="11">
        <f t="shared" si="178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1.6608000000000001</v>
      </c>
      <c r="P1890" s="6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40298.90662037037</v>
      </c>
      <c r="T1890" s="11">
        <f t="shared" si="178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1.0660000000000001</v>
      </c>
      <c r="P1891" s="6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41299.460023148145</v>
      </c>
      <c r="T1891" s="11">
        <f t="shared" si="178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1.4458441666666668</v>
      </c>
      <c r="P1892" s="6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41228.452870370369</v>
      </c>
      <c r="T1892" s="11">
        <f t="shared" si="178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1.0555000000000001</v>
      </c>
      <c r="P1893" s="6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40335.464745370366</v>
      </c>
      <c r="T1893" s="11">
        <f t="shared" si="178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1.3660000000000001</v>
      </c>
      <c r="P1894" s="6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40671.304178240738</v>
      </c>
      <c r="T1894" s="11">
        <f t="shared" si="178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1.04</v>
      </c>
      <c r="P1895" s="6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40632.608622685184</v>
      </c>
      <c r="T1895" s="11">
        <f t="shared" si="178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1.145</v>
      </c>
      <c r="P1896" s="6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40920.571562499994</v>
      </c>
      <c r="T1896" s="11">
        <f t="shared" si="178"/>
        <v>40951.571562499994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1.0171957671957672</v>
      </c>
      <c r="P1897" s="6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42267.413449074076</v>
      </c>
      <c r="T1897" s="11">
        <f t="shared" si="178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1.2394678492239468</v>
      </c>
      <c r="P1898" s="6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40981.376909722218</v>
      </c>
      <c r="T1898" s="11">
        <f t="shared" si="178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1.0245669291338582</v>
      </c>
      <c r="P1899" s="6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41680.250069444439</v>
      </c>
      <c r="T1899" s="11">
        <f t="shared" si="178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1.4450000000000001</v>
      </c>
      <c r="P1900" s="6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42365.8596412037</v>
      </c>
      <c r="T1900" s="11">
        <f t="shared" si="178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1.3333333333333333</v>
      </c>
      <c r="P1901" s="6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42058.608402777776</v>
      </c>
      <c r="T1901" s="11">
        <f t="shared" si="178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1.0936440000000001</v>
      </c>
      <c r="P1902" s="6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41160.538553240738</v>
      </c>
      <c r="T1902" s="11">
        <f t="shared" si="178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2.696969696969697E-2</v>
      </c>
      <c r="P1903" s="6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42116.209826388884</v>
      </c>
      <c r="T1903" s="11">
        <f t="shared" si="178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1.2E-2</v>
      </c>
      <c r="P1904" s="6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42037.456562499996</v>
      </c>
      <c r="T1904" s="11">
        <f t="shared" si="178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0.46600000000000003</v>
      </c>
      <c r="P1905" s="6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42702.437395833331</v>
      </c>
      <c r="T1905" s="11">
        <f t="shared" si="178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1E-3</v>
      </c>
      <c r="P1906" s="6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42326.352094907408</v>
      </c>
      <c r="T1906" s="11">
        <f t="shared" si="178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1.6800000000000001E-3</v>
      </c>
      <c r="P1907" s="6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41859.592523148145</v>
      </c>
      <c r="T1907" s="11">
        <f t="shared" si="178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0.42759999999999998</v>
      </c>
      <c r="P1908" s="6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42514.337766203702</v>
      </c>
      <c r="T1908" s="11">
        <f t="shared" si="178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2.8333333333333335E-3</v>
      </c>
      <c r="P1909" s="6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41767.253761574073</v>
      </c>
      <c r="T1909" s="11">
        <f t="shared" si="178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1.7319999999999999E-2</v>
      </c>
      <c r="P1910" s="6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42703.584490740737</v>
      </c>
      <c r="T1910" s="11">
        <f t="shared" si="178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0.14111428571428572</v>
      </c>
      <c r="P1911" s="6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41905.095821759256</v>
      </c>
      <c r="T1911" s="11">
        <f t="shared" si="178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0.39395294117647056</v>
      </c>
      <c r="P1912" s="6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42264.629826388882</v>
      </c>
      <c r="T1912" s="11">
        <f t="shared" si="178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2.3529411764705883E-4</v>
      </c>
      <c r="P1913" s="6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41829.700624999998</v>
      </c>
      <c r="T1913" s="11">
        <f t="shared" si="178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0.59299999999999997</v>
      </c>
      <c r="P1914" s="6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42128.893055555549</v>
      </c>
      <c r="T1914" s="11">
        <f t="shared" si="178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1.3270833333333334E-2</v>
      </c>
      <c r="P1915" s="6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41890.177986111106</v>
      </c>
      <c r="T1915" s="11">
        <f t="shared" si="178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9.0090090090090086E-2</v>
      </c>
      <c r="P1916" s="6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41928.841122685182</v>
      </c>
      <c r="T1916" s="11">
        <f t="shared" si="178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1.6E-2</v>
      </c>
      <c r="P1917" s="6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41863.715532407405</v>
      </c>
      <c r="T1917" s="11">
        <f t="shared" si="178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5.1000000000000004E-3</v>
      </c>
      <c r="P1918" s="6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42656.383969907409</v>
      </c>
      <c r="T1918" s="11">
        <f t="shared" si="178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0.52570512820512816</v>
      </c>
      <c r="P1919" s="6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42745.93672453703</v>
      </c>
      <c r="T1919" s="11">
        <f t="shared" si="178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1.04E-2</v>
      </c>
      <c r="P1920" s="6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41828.456608796296</v>
      </c>
      <c r="T1920" s="11">
        <f t="shared" si="178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0.47399999999999998</v>
      </c>
      <c r="P1921" s="6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42113.542233796295</v>
      </c>
      <c r="T1921" s="11">
        <f t="shared" si="178"/>
        <v>42143.542233796295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0.43030000000000002</v>
      </c>
      <c r="P1922" s="6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11">
        <f t="shared" si="177"/>
        <v>42270.54237268518</v>
      </c>
      <c r="T1922" s="11">
        <f t="shared" si="178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1.3680000000000001</v>
      </c>
      <c r="P1923" s="6">
        <f t="shared" ref="P1923:P1986" si="180">E1923/L1923</f>
        <v>54</v>
      </c>
      <c r="Q1923" t="str">
        <f t="shared" ref="Q1923:Q1986" si="181">LEFT(N1923, SEARCH("/",N1923,1)-1)</f>
        <v>music</v>
      </c>
      <c r="R1923" t="str">
        <f t="shared" ref="R1923:R1986" si="182">RIGHT(N1923,LEN(N1923)-SEARCH("/", N1923,1))</f>
        <v>indie rock</v>
      </c>
      <c r="S1923" s="11">
        <f t="shared" ref="S1923:S1986" si="183">(J1923/86400)+25569+(-8/24)</f>
        <v>41073.888229166667</v>
      </c>
      <c r="T1923" s="11">
        <f t="shared" ref="T1923:T1986" si="184">(I1923/86400)+25569+(-8/24)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79"/>
        <v>1.1555</v>
      </c>
      <c r="P1924" s="6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41589.922534722216</v>
      </c>
      <c r="T1924" s="11">
        <f t="shared" si="184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ref="O1925:O1988" si="185">E1925/D1925</f>
        <v>2.4079999999999999</v>
      </c>
      <c r="P1925" s="6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40772.515416666662</v>
      </c>
      <c r="T1925" s="11">
        <f t="shared" si="184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1.1439999999999999</v>
      </c>
      <c r="P1926" s="6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41626.427719907406</v>
      </c>
      <c r="T1926" s="11">
        <f t="shared" si="184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1.1033333333333333</v>
      </c>
      <c r="P1927" s="6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41535.568148148144</v>
      </c>
      <c r="T1927" s="11">
        <f t="shared" si="184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1.9537933333333333</v>
      </c>
      <c r="P1928" s="6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40456.621018518512</v>
      </c>
      <c r="T1928" s="11">
        <f t="shared" si="184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1.0333333333333334</v>
      </c>
      <c r="P1929" s="6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40960.528229166666</v>
      </c>
      <c r="T1929" s="11">
        <f t="shared" si="184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1.031372549019608</v>
      </c>
      <c r="P1930" s="6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41371.314745370364</v>
      </c>
      <c r="T1930" s="11">
        <f t="shared" si="184"/>
        <v>41401.314745370364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1.003125</v>
      </c>
      <c r="P1931" s="6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40686.688263888886</v>
      </c>
      <c r="T1931" s="11">
        <f t="shared" si="184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1.27</v>
      </c>
      <c r="P1932" s="6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41402.225486111107</v>
      </c>
      <c r="T1932" s="11">
        <f t="shared" si="184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1.20601</v>
      </c>
      <c r="P1933" s="6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41037.559131944443</v>
      </c>
      <c r="T1933" s="11">
        <f t="shared" si="184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1.0699047619047619</v>
      </c>
      <c r="P1934" s="6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40911.476539351854</v>
      </c>
      <c r="T1934" s="11">
        <f t="shared" si="184"/>
        <v>40932.476539351854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1.7243333333333333</v>
      </c>
      <c r="P1935" s="6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41878.797534722216</v>
      </c>
      <c r="T1935" s="11">
        <f t="shared" si="184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1.2362</v>
      </c>
      <c r="P1936" s="6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40865.533807870372</v>
      </c>
      <c r="T1936" s="11">
        <f t="shared" si="184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1.0840000000000001</v>
      </c>
      <c r="P1937" s="6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41773.599201388883</v>
      </c>
      <c r="T1937" s="11">
        <f t="shared" si="184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1.1652013333333333</v>
      </c>
      <c r="P1938" s="6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40852.55636574074</v>
      </c>
      <c r="T1938" s="11">
        <f t="shared" si="184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1.8724499999999999</v>
      </c>
      <c r="P1939" s="6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41058.78565972222</v>
      </c>
      <c r="T1939" s="11">
        <f t="shared" si="184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1.1593333333333333</v>
      </c>
      <c r="P1940" s="6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41425.92628472222</v>
      </c>
      <c r="T1940" s="11">
        <f t="shared" si="184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1.107</v>
      </c>
      <c r="P1941" s="6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41313.651712962957</v>
      </c>
      <c r="T1941" s="11">
        <f t="shared" si="184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1.7092307692307693</v>
      </c>
      <c r="P1942" s="6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40670.173993055556</v>
      </c>
      <c r="T1942" s="11">
        <f t="shared" si="184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1.2611835600000001</v>
      </c>
      <c r="P1943" s="6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41743.95753472222</v>
      </c>
      <c r="T1943" s="11">
        <f t="shared" si="184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1.3844033333333334</v>
      </c>
      <c r="P1944" s="6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40638.494675925926</v>
      </c>
      <c r="T1944" s="11">
        <f t="shared" si="184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17.052499999999998</v>
      </c>
      <c r="P1945" s="6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42547.936527777776</v>
      </c>
      <c r="T1945" s="11">
        <f t="shared" si="184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7.8805550000000002</v>
      </c>
      <c r="P1946" s="6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41730.251041666663</v>
      </c>
      <c r="T1946" s="11">
        <f t="shared" si="184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3.4801799999999998</v>
      </c>
      <c r="P1947" s="6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42156.918495370366</v>
      </c>
      <c r="T1947" s="11">
        <f t="shared" si="184"/>
        <v>42196.918495370366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1.4974666666666667</v>
      </c>
      <c r="P1948" s="6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41688.816678240742</v>
      </c>
      <c r="T1948" s="11">
        <f t="shared" si="184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1.0063375000000001</v>
      </c>
      <c r="P1949" s="6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40102.584722222222</v>
      </c>
      <c r="T1949" s="11">
        <f t="shared" si="184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8.0021100000000001</v>
      </c>
      <c r="P1950" s="6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42473.270937499998</v>
      </c>
      <c r="T1950" s="11">
        <f t="shared" si="184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1.0600260000000001</v>
      </c>
      <c r="P1951" s="6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41800.08971064815</v>
      </c>
      <c r="T1951" s="11">
        <f t="shared" si="184"/>
        <v>41830.08971064815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2.0051866666666669</v>
      </c>
      <c r="P1952" s="6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40623.848067129627</v>
      </c>
      <c r="T1952" s="11">
        <f t="shared" si="184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2.1244399999999999</v>
      </c>
      <c r="P1953" s="6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42651.087233796294</v>
      </c>
      <c r="T1953" s="11">
        <f t="shared" si="184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1.9847237142857144</v>
      </c>
      <c r="P1954" s="6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41526.273321759254</v>
      </c>
      <c r="T1954" s="11">
        <f t="shared" si="184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2.2594666666666665</v>
      </c>
      <c r="P1955" s="6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40940.866493055553</v>
      </c>
      <c r="T1955" s="11">
        <f t="shared" si="184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6.9894800000000004</v>
      </c>
      <c r="P1956" s="6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42394.247407407405</v>
      </c>
      <c r="T1956" s="11">
        <f t="shared" si="184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3.9859528571428569</v>
      </c>
      <c r="P1957" s="6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41019.938437500001</v>
      </c>
      <c r="T1957" s="11">
        <f t="shared" si="184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2.9403333333333332</v>
      </c>
      <c r="P1958" s="6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42067.59033564815</v>
      </c>
      <c r="T1958" s="11">
        <f t="shared" si="184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1.6750470000000002</v>
      </c>
      <c r="P1959" s="6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41178.765196759261</v>
      </c>
      <c r="T1959" s="11">
        <f t="shared" si="184"/>
        <v>41208.765196759261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14.355717142857143</v>
      </c>
      <c r="P1960" s="6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41326.654641203699</v>
      </c>
      <c r="T1960" s="11">
        <f t="shared" si="184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1.5673440000000001</v>
      </c>
      <c r="P1961" s="6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41871.512268518512</v>
      </c>
      <c r="T1961" s="11">
        <f t="shared" si="184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1.1790285714285715</v>
      </c>
      <c r="P1962" s="6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41964.029409722221</v>
      </c>
      <c r="T1962" s="11">
        <f t="shared" si="184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11.053811999999999</v>
      </c>
      <c r="P1963" s="6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41147.861307870371</v>
      </c>
      <c r="T1963" s="11">
        <f t="shared" si="184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1.9292499999999999</v>
      </c>
      <c r="P1964" s="6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41742.447175925925</v>
      </c>
      <c r="T1964" s="11">
        <f t="shared" si="184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1.268842105263158</v>
      </c>
      <c r="P1965" s="6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41863.096458333333</v>
      </c>
      <c r="T1965" s="11">
        <f t="shared" si="184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2.5957748878923765</v>
      </c>
      <c r="P1966" s="6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42451.939490740733</v>
      </c>
      <c r="T1966" s="11">
        <f t="shared" si="184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2.6227999999999998</v>
      </c>
      <c r="P1967" s="6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40897.755902777775</v>
      </c>
      <c r="T1967" s="11">
        <f t="shared" si="184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2.0674309000000002</v>
      </c>
      <c r="P1968" s="6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41835.207152777773</v>
      </c>
      <c r="T1968" s="11">
        <f t="shared" si="184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3.7012999999999998</v>
      </c>
      <c r="P1969" s="6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41730.330196759256</v>
      </c>
      <c r="T1969" s="11">
        <f t="shared" si="184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2.8496600000000001</v>
      </c>
      <c r="P1970" s="6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42676.253645833327</v>
      </c>
      <c r="T1970" s="11">
        <f t="shared" si="184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5.7907999999999999</v>
      </c>
      <c r="P1971" s="6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42557.459120370368</v>
      </c>
      <c r="T1971" s="11">
        <f t="shared" si="184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11.318</v>
      </c>
      <c r="P1972" s="6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41323.859965277778</v>
      </c>
      <c r="T1972" s="11">
        <f t="shared" si="184"/>
        <v>41383.818298611106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2.6302771750000002</v>
      </c>
      <c r="P1973" s="6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41561.16737268518</v>
      </c>
      <c r="T1973" s="11">
        <f t="shared" si="184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6.7447999999999997</v>
      </c>
      <c r="P1974" s="6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41200.678749999999</v>
      </c>
      <c r="T1974" s="11">
        <f t="shared" si="184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2.5683081313131315</v>
      </c>
      <c r="P1975" s="6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42549.389629629623</v>
      </c>
      <c r="T1975" s="11">
        <f t="shared" si="184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3.7549600000000001</v>
      </c>
      <c r="P1976" s="6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41445.000798611109</v>
      </c>
      <c r="T1976" s="11">
        <f t="shared" si="184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2.0870837499999997</v>
      </c>
      <c r="P1977" s="6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41313.42188657407</v>
      </c>
      <c r="T1977" s="11">
        <f t="shared" si="184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3.4660000000000002</v>
      </c>
      <c r="P1978" s="6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41438.566261574073</v>
      </c>
      <c r="T1978" s="11">
        <f t="shared" si="184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4.0232999999999999</v>
      </c>
      <c r="P1979" s="6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42310.883564814816</v>
      </c>
      <c r="T1979" s="11">
        <f t="shared" si="184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10.2684514</v>
      </c>
      <c r="P1980" s="6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41038.892268518517</v>
      </c>
      <c r="T1980" s="11">
        <f t="shared" si="184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1.14901155</v>
      </c>
      <c r="P1981" s="6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42290.12668981481</v>
      </c>
      <c r="T1981" s="11">
        <f t="shared" si="184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3.5482402000000004</v>
      </c>
      <c r="P1982" s="6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42423.209050925921</v>
      </c>
      <c r="T1982" s="11">
        <f t="shared" si="184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5.0799999999999998E-2</v>
      </c>
      <c r="P1983" s="6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41799.391956018517</v>
      </c>
      <c r="T1983" s="11">
        <f t="shared" si="184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6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42678.253321759257</v>
      </c>
      <c r="T1984" s="11">
        <f t="shared" si="184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4.2999999999999997E-2</v>
      </c>
      <c r="P1985" s="6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42592.678449074076</v>
      </c>
      <c r="T1985" s="11">
        <f t="shared" si="184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0.21146666666666666</v>
      </c>
      <c r="P1986" s="6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11">
        <f t="shared" si="183"/>
        <v>41913.456956018512</v>
      </c>
      <c r="T1986" s="11">
        <f t="shared" si="184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3.1875000000000001E-2</v>
      </c>
      <c r="P1987" s="6">
        <f t="shared" ref="P1987:P2050" si="186">E1987/L1987</f>
        <v>12.75</v>
      </c>
      <c r="Q1987" t="str">
        <f t="shared" ref="Q1987:Q2050" si="187">LEFT(N1987, SEARCH("/",N1987,1)-1)</f>
        <v>photography</v>
      </c>
      <c r="R1987" t="str">
        <f t="shared" ref="R1987:R2050" si="188">RIGHT(N1987,LEN(N1987)-SEARCH("/", N1987,1))</f>
        <v>people</v>
      </c>
      <c r="S1987" s="11">
        <f t="shared" ref="S1987:S2050" si="189">(J1987/86400)+25569+(-8/24)</f>
        <v>42555.365405092591</v>
      </c>
      <c r="T1987" s="11">
        <f t="shared" ref="T1987:T2050" si="190">(I1987/86400)+25569+(-8/24)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5"/>
        <v>5.0000000000000001E-4</v>
      </c>
      <c r="P1988" s="6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42413.100497685184</v>
      </c>
      <c r="T1988" s="11">
        <f t="shared" si="190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ref="O1989:O2052" si="191">E1989/D1989</f>
        <v>0.42472727272727273</v>
      </c>
      <c r="P1989" s="6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42034.306435185186</v>
      </c>
      <c r="T1989" s="11">
        <f t="shared" si="190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4.1666666666666666E-3</v>
      </c>
      <c r="P1990" s="6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42206.429884259262</v>
      </c>
      <c r="T1990" s="11">
        <f t="shared" si="190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0.01</v>
      </c>
      <c r="P1991" s="6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42685.347314814811</v>
      </c>
      <c r="T1991" s="11">
        <f t="shared" si="190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0.16966666666666666</v>
      </c>
      <c r="P1992" s="6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42397.862638888888</v>
      </c>
      <c r="T1992" s="11">
        <f t="shared" si="190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7.0000000000000007E-2</v>
      </c>
      <c r="P1993" s="6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42167.560023148144</v>
      </c>
      <c r="T1993" s="11">
        <f t="shared" si="190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1.3333333333333333E-3</v>
      </c>
      <c r="P1994" s="6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42022.810081018521</v>
      </c>
      <c r="T1994" s="11">
        <f t="shared" si="190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6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42329.255057870367</v>
      </c>
      <c r="T1995" s="11">
        <f t="shared" si="190"/>
        <v>42359.255057870367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42650.672939814809</v>
      </c>
      <c r="T1996" s="11">
        <f t="shared" si="190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7.8E-2</v>
      </c>
      <c r="P1997" s="6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42181.568703703706</v>
      </c>
      <c r="T1997" s="11">
        <f t="shared" si="190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6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41800.486238425925</v>
      </c>
      <c r="T1998" s="11">
        <f t="shared" si="190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6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41847.597361111111</v>
      </c>
      <c r="T1999" s="11">
        <f t="shared" si="190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0.26200000000000001</v>
      </c>
      <c r="P2000" s="6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41806.785162037035</v>
      </c>
      <c r="T2000" s="11">
        <f t="shared" si="190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7.6129032258064515E-3</v>
      </c>
      <c r="P2001" s="6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41926.149398148147</v>
      </c>
      <c r="T2001" s="11">
        <f t="shared" si="190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0.125</v>
      </c>
      <c r="P2002" s="6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42345.618206018517</v>
      </c>
      <c r="T2002" s="11">
        <f t="shared" si="190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3.8212909090909091</v>
      </c>
      <c r="P2003" s="6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42135.876342592594</v>
      </c>
      <c r="T2003" s="11">
        <f t="shared" si="190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2.1679422000000002</v>
      </c>
      <c r="P2004" s="6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42728.378969907404</v>
      </c>
      <c r="T2004" s="11">
        <f t="shared" si="190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3.12</v>
      </c>
      <c r="P2005" s="6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40346.792268518519</v>
      </c>
      <c r="T2005" s="11">
        <f t="shared" si="190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2.3442048</v>
      </c>
      <c r="P2006" s="6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41800.271562499998</v>
      </c>
      <c r="T2006" s="11">
        <f t="shared" si="190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1.236801</v>
      </c>
      <c r="P2007" s="6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41535.479374999995</v>
      </c>
      <c r="T2007" s="11">
        <f t="shared" si="190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2.4784000000000002</v>
      </c>
      <c r="P2008" s="6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41941.167187499996</v>
      </c>
      <c r="T2008" s="11">
        <f t="shared" si="190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1.157092</v>
      </c>
      <c r="P2009" s="6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40347.504467592589</v>
      </c>
      <c r="T2009" s="11">
        <f t="shared" si="190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1.1707484768810599</v>
      </c>
      <c r="P2010" s="6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40761.271087962959</v>
      </c>
      <c r="T2010" s="11">
        <f t="shared" si="190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3.05158</v>
      </c>
      <c r="P2011" s="6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42660.990081018514</v>
      </c>
      <c r="T2011" s="11">
        <f t="shared" si="190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3.2005299999999997</v>
      </c>
      <c r="P2012" s="6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42570.663090277776</v>
      </c>
      <c r="T2012" s="11">
        <f t="shared" si="190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8.1956399999999991</v>
      </c>
      <c r="P2013" s="6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42347.025150462963</v>
      </c>
      <c r="T2013" s="11">
        <f t="shared" si="190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2.3490000000000002</v>
      </c>
      <c r="P2014" s="6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42010.488900462959</v>
      </c>
      <c r="T2014" s="11">
        <f t="shared" si="190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4.9491375</v>
      </c>
      <c r="P2015" s="6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42499.627476851849</v>
      </c>
      <c r="T2015" s="11">
        <f t="shared" si="190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78.137822333333332</v>
      </c>
      <c r="P2016" s="6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41323.881238425922</v>
      </c>
      <c r="T2016" s="11">
        <f t="shared" si="190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1.1300013888888889</v>
      </c>
      <c r="P2017" s="6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40765.543553240735</v>
      </c>
      <c r="T2017" s="11">
        <f t="shared" si="190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9.2154220000000002</v>
      </c>
      <c r="P2018" s="6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41312.547442129631</v>
      </c>
      <c r="T2018" s="11">
        <f t="shared" si="190"/>
        <v>41342.547442129631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1.2510239999999999</v>
      </c>
      <c r="P2019" s="6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40960.724016203698</v>
      </c>
      <c r="T2019" s="11">
        <f t="shared" si="190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1.0224343076923077</v>
      </c>
      <c r="P2020" s="6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42199.032511574071</v>
      </c>
      <c r="T2020" s="11">
        <f t="shared" si="190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4.8490975000000001</v>
      </c>
      <c r="P2021" s="6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42605.375243055554</v>
      </c>
      <c r="T2021" s="11">
        <f t="shared" si="190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1.9233333333333333</v>
      </c>
      <c r="P2022" s="6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41736.764166666668</v>
      </c>
      <c r="T2022" s="11">
        <f t="shared" si="190"/>
        <v>41773.62777777778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2.8109999999999999</v>
      </c>
      <c r="P2023" s="6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41860.737233796295</v>
      </c>
      <c r="T2023" s="11">
        <f t="shared" si="190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1.2513700000000001</v>
      </c>
      <c r="P2024" s="6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42502.23578703704</v>
      </c>
      <c r="T2024" s="11">
        <f t="shared" si="190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1.61459</v>
      </c>
      <c r="P2025" s="6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42136.087418981479</v>
      </c>
      <c r="T2025" s="11">
        <f t="shared" si="190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5.8535000000000004</v>
      </c>
      <c r="P2026" s="6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41099.633611111109</v>
      </c>
      <c r="T2026" s="11">
        <f t="shared" si="190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2.0114999999999998</v>
      </c>
      <c r="P2027" s="6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42135.851226851846</v>
      </c>
      <c r="T2027" s="11">
        <f t="shared" si="190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1.3348307999999998</v>
      </c>
      <c r="P2028" s="6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41704.402604166666</v>
      </c>
      <c r="T2028" s="11">
        <f t="shared" si="190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1.2024900000000001</v>
      </c>
      <c r="P2029" s="6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42048.480543981474</v>
      </c>
      <c r="T2029" s="11">
        <f t="shared" si="190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1.2616666666666667</v>
      </c>
      <c r="P2030" s="6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40215.585717592592</v>
      </c>
      <c r="T2030" s="11">
        <f t="shared" si="190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3.6120000000000001</v>
      </c>
      <c r="P2031" s="6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41847.688437500001</v>
      </c>
      <c r="T2031" s="11">
        <f t="shared" si="190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2.26239013671875</v>
      </c>
      <c r="P2032" s="6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41212.663148148145</v>
      </c>
      <c r="T2032" s="11">
        <f t="shared" si="190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1.2035</v>
      </c>
      <c r="P2033" s="6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41974.995983796289</v>
      </c>
      <c r="T2033" s="11">
        <f t="shared" si="190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3.0418799999999999</v>
      </c>
      <c r="P2034" s="6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42689.23233796296</v>
      </c>
      <c r="T2034" s="11">
        <f t="shared" si="190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1.7867599999999999</v>
      </c>
      <c r="P2035" s="6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41724.749050925922</v>
      </c>
      <c r="T2035" s="11">
        <f t="shared" si="190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3.868199871794872</v>
      </c>
      <c r="P2036" s="6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42075.796678240738</v>
      </c>
      <c r="T2036" s="11">
        <f t="shared" si="190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2.1103642500000004</v>
      </c>
      <c r="P2037" s="6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42311.29174768518</v>
      </c>
      <c r="T2037" s="11">
        <f t="shared" si="190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1.3166833333333334</v>
      </c>
      <c r="P2038" s="6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41738.531469907401</v>
      </c>
      <c r="T2038" s="11">
        <f t="shared" si="190"/>
        <v>41768.531469907401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3.0047639999999998</v>
      </c>
      <c r="P2039" s="6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41577.876770833333</v>
      </c>
      <c r="T2039" s="11">
        <f t="shared" si="190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4.2051249999999998</v>
      </c>
      <c r="P2040" s="6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41423.937743055554</v>
      </c>
      <c r="T2040" s="11">
        <f t="shared" si="190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1.362168</v>
      </c>
      <c r="P2041" s="6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42675.10561342592</v>
      </c>
      <c r="T2041" s="11">
        <f t="shared" si="190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2.4817133333333334</v>
      </c>
      <c r="P2042" s="6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41578.593784722216</v>
      </c>
      <c r="T2042" s="11">
        <f t="shared" si="190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1.8186315789473684</v>
      </c>
      <c r="P2043" s="6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42654.192442129628</v>
      </c>
      <c r="T2043" s="11">
        <f t="shared" si="190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1.2353000000000001</v>
      </c>
      <c r="P2044" s="6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42331.374699074069</v>
      </c>
      <c r="T2044" s="11">
        <f t="shared" si="190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5.0620938628158845</v>
      </c>
      <c r="P2045" s="6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42660.843483796292</v>
      </c>
      <c r="T2045" s="11">
        <f t="shared" si="190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1.0821333333333334</v>
      </c>
      <c r="P2046" s="6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42138.350856481477</v>
      </c>
      <c r="T2046" s="11">
        <f t="shared" si="190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8.1918387755102042</v>
      </c>
      <c r="P2047" s="6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41068.755173611113</v>
      </c>
      <c r="T2047" s="11">
        <f t="shared" si="190"/>
        <v>41098.755173611113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1.2110000000000001</v>
      </c>
      <c r="P2048" s="6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41386.838472222218</v>
      </c>
      <c r="T2048" s="11">
        <f t="shared" si="190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1.0299897959183673</v>
      </c>
      <c r="P2049" s="6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42081.570254629631</v>
      </c>
      <c r="T2049" s="11">
        <f t="shared" si="190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1.4833229411764706</v>
      </c>
      <c r="P2050" s="6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11">
        <f t="shared" si="189"/>
        <v>41387.318182870367</v>
      </c>
      <c r="T2050" s="11">
        <f t="shared" si="190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1.2019070000000001</v>
      </c>
      <c r="P2051" s="6">
        <f t="shared" ref="P2051:P2114" si="192">E2051/L2051</f>
        <v>80.991037735849048</v>
      </c>
      <c r="Q2051" t="str">
        <f t="shared" ref="Q2051:Q2114" si="193">LEFT(N2051, SEARCH("/",N2051,1)-1)</f>
        <v>technology</v>
      </c>
      <c r="R2051" t="str">
        <f t="shared" ref="R2051:R2114" si="194">RIGHT(N2051,LEN(N2051)-SEARCH("/", N2051,1))</f>
        <v>hardware</v>
      </c>
      <c r="S2051" s="11">
        <f t="shared" ref="S2051:S2114" si="195">(J2051/86400)+25569+(-8/24)</f>
        <v>41575.194016203699</v>
      </c>
      <c r="T2051" s="11">
        <f t="shared" ref="T2051:T2114" si="196">(I2051/86400)+25569+(-8/24)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1"/>
        <v>4.7327000000000004</v>
      </c>
      <c r="P2052" s="6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42114.738171296289</v>
      </c>
      <c r="T2052" s="11">
        <f t="shared" si="196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ref="O2053:O2116" si="197">E2053/D2053</f>
        <v>1.303625</v>
      </c>
      <c r="P2053" s="6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41603.689085648148</v>
      </c>
      <c r="T2053" s="11">
        <f t="shared" si="196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3.5304799999999998</v>
      </c>
      <c r="P2054" s="6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42374.750613425924</v>
      </c>
      <c r="T2054" s="11">
        <f t="shared" si="196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1.0102</v>
      </c>
      <c r="P2055" s="6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42303.284155092588</v>
      </c>
      <c r="T2055" s="11">
        <f t="shared" si="196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1.1359142857142857</v>
      </c>
      <c r="P2056" s="6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41731.187615740739</v>
      </c>
      <c r="T2056" s="11">
        <f t="shared" si="196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1.6741666666666666</v>
      </c>
      <c r="P2057" s="6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41946.340775462959</v>
      </c>
      <c r="T2057" s="11">
        <f t="shared" si="196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1.5345200000000001</v>
      </c>
      <c r="P2058" s="6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41351.427569444444</v>
      </c>
      <c r="T2058" s="11">
        <f t="shared" si="196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2.022322</v>
      </c>
      <c r="P2059" s="6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42396.161249999997</v>
      </c>
      <c r="T2059" s="11">
        <f t="shared" si="196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1.6828125</v>
      </c>
      <c r="P2060" s="6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42026.03738425926</v>
      </c>
      <c r="T2060" s="11">
        <f t="shared" si="196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1.4345666666666668</v>
      </c>
      <c r="P2061" s="6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42361.269143518519</v>
      </c>
      <c r="T2061" s="11">
        <f t="shared" si="196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1.964</v>
      </c>
      <c r="P2062" s="6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41783.309606481482</v>
      </c>
      <c r="T2062" s="11">
        <f t="shared" si="196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1.0791999999999999</v>
      </c>
      <c r="P2063" s="6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42705.431180555555</v>
      </c>
      <c r="T2063" s="11">
        <f t="shared" si="196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1.14977</v>
      </c>
      <c r="P2064" s="6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42423.049745370365</v>
      </c>
      <c r="T2064" s="11">
        <f t="shared" si="196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1.4804999999999999</v>
      </c>
      <c r="P2065" s="6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42472.399317129624</v>
      </c>
      <c r="T2065" s="11">
        <f t="shared" si="196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1.9116676082790633</v>
      </c>
      <c r="P2066" s="6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41389.0315162037</v>
      </c>
      <c r="T2066" s="11">
        <f t="shared" si="196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1.99215125</v>
      </c>
      <c r="P2067" s="6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41603.000335648147</v>
      </c>
      <c r="T2067" s="11">
        <f t="shared" si="196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2.1859999999999999</v>
      </c>
      <c r="P2068" s="6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41844.438460648147</v>
      </c>
      <c r="T2068" s="11">
        <f t="shared" si="196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1.2686868686868686</v>
      </c>
      <c r="P2069" s="6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42115.520555555551</v>
      </c>
      <c r="T2069" s="11">
        <f t="shared" si="196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1.0522388</v>
      </c>
      <c r="P2070" s="6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42633.508275462962</v>
      </c>
      <c r="T2070" s="11">
        <f t="shared" si="196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1.2840666000000001</v>
      </c>
      <c r="P2071" s="6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42340.638784722221</v>
      </c>
      <c r="T2071" s="11">
        <f t="shared" si="196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3.1732719999999999</v>
      </c>
      <c r="P2072" s="6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42519.323182870365</v>
      </c>
      <c r="T2072" s="11">
        <f t="shared" si="196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2.8073000000000001</v>
      </c>
      <c r="P2073" s="6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42599.945416666662</v>
      </c>
      <c r="T2073" s="11">
        <f t="shared" si="196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1.1073146853146854</v>
      </c>
      <c r="P2074" s="6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42467.248055555552</v>
      </c>
      <c r="T2074" s="11">
        <f t="shared" si="196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1.5260429999999998</v>
      </c>
      <c r="P2075" s="6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42087.334699074076</v>
      </c>
      <c r="T2075" s="11">
        <f t="shared" si="196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1.0249999999999999</v>
      </c>
      <c r="P2076" s="6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42466.492847222216</v>
      </c>
      <c r="T2076" s="11">
        <f t="shared" si="196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16.783738373837384</v>
      </c>
      <c r="P2077" s="6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41450.348240740735</v>
      </c>
      <c r="T2077" s="11">
        <f t="shared" si="196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5.4334915642458101</v>
      </c>
      <c r="P2078" s="6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41803.547326388885</v>
      </c>
      <c r="T2078" s="11">
        <f t="shared" si="196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1.1550800000000001</v>
      </c>
      <c r="P2079" s="6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42102.70921296296</v>
      </c>
      <c r="T2079" s="11">
        <f t="shared" si="196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1.3120499999999999</v>
      </c>
      <c r="P2080" s="6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42692.438159722216</v>
      </c>
      <c r="T2080" s="11">
        <f t="shared" si="196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2.8816999999999999</v>
      </c>
      <c r="P2081" s="6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42150.377233796295</v>
      </c>
      <c r="T2081" s="11">
        <f t="shared" si="196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5.0780000000000003</v>
      </c>
      <c r="P2082" s="6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42289.623842592591</v>
      </c>
      <c r="T2082" s="11">
        <f t="shared" si="196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1.1457142857142857</v>
      </c>
      <c r="P2083" s="6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41003.823553240734</v>
      </c>
      <c r="T2083" s="11">
        <f t="shared" si="196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1.1073333333333333</v>
      </c>
      <c r="P2084" s="6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40810.786990740737</v>
      </c>
      <c r="T2084" s="11">
        <f t="shared" si="196"/>
        <v>40870.828657407408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1.1333333333333333</v>
      </c>
      <c r="P2085" s="6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41034.388831018514</v>
      </c>
      <c r="T2085" s="11">
        <f t="shared" si="196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1.0833333333333333</v>
      </c>
      <c r="P2086" s="6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41731.499791666662</v>
      </c>
      <c r="T2086" s="11">
        <f t="shared" si="196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1.2353333333333334</v>
      </c>
      <c r="P2087" s="6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41075.502164351848</v>
      </c>
      <c r="T2087" s="11">
        <f t="shared" si="196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1.0069999999999999</v>
      </c>
      <c r="P2088" s="6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40860.337175925924</v>
      </c>
      <c r="T2088" s="11">
        <f t="shared" si="196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1.0353333333333334</v>
      </c>
      <c r="P2089" s="6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40763.871041666665</v>
      </c>
      <c r="T2089" s="11">
        <f t="shared" si="196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1.1551066666666667</v>
      </c>
      <c r="P2090" s="6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40395.381388888891</v>
      </c>
      <c r="T2090" s="11">
        <f t="shared" si="196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1.2040040000000001</v>
      </c>
      <c r="P2091" s="6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41452.742986111109</v>
      </c>
      <c r="T2091" s="11">
        <f t="shared" si="196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1.1504037499999999</v>
      </c>
      <c r="P2092" s="6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41299.048090277771</v>
      </c>
      <c r="T2092" s="11">
        <f t="shared" si="196"/>
        <v>41329.048090277771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1.2046777777777777</v>
      </c>
      <c r="P2093" s="6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40554.989328703705</v>
      </c>
      <c r="T2093" s="11">
        <f t="shared" si="196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1.0128333333333333</v>
      </c>
      <c r="P2094" s="6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40763.374212962961</v>
      </c>
      <c r="T2094" s="11">
        <f t="shared" si="196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1.0246666666666666</v>
      </c>
      <c r="P2095" s="6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41205.521203703705</v>
      </c>
      <c r="T2095" s="11">
        <f t="shared" si="196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1.2054285714285715</v>
      </c>
      <c r="P2096" s="6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40938.686689814815</v>
      </c>
      <c r="T2096" s="11">
        <f t="shared" si="196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</v>
      </c>
      <c r="P2097" s="6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40758.400150462963</v>
      </c>
      <c r="T2097" s="11">
        <f t="shared" si="196"/>
        <v>40818.400150462963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1.0166666666666666</v>
      </c>
      <c r="P2098" s="6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41192.425173611111</v>
      </c>
      <c r="T2098" s="11">
        <f t="shared" si="196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</v>
      </c>
      <c r="P2099" s="6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40818.251562500001</v>
      </c>
      <c r="T2099" s="11">
        <f t="shared" si="196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1.0033333333333334</v>
      </c>
      <c r="P2100" s="6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40945.780497685184</v>
      </c>
      <c r="T2100" s="11">
        <f t="shared" si="196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1.3236666666666668</v>
      </c>
      <c r="P2101" s="6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42173.41300925926</v>
      </c>
      <c r="T2101" s="11">
        <f t="shared" si="196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1.3666666666666667</v>
      </c>
      <c r="P2102" s="6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41074.50163194444</v>
      </c>
      <c r="T2102" s="11">
        <f t="shared" si="196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1.1325000000000001</v>
      </c>
      <c r="P2103" s="6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40891.816134259258</v>
      </c>
      <c r="T2103" s="11">
        <f t="shared" si="196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1.36</v>
      </c>
      <c r="P2104" s="6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40638.535277777773</v>
      </c>
      <c r="T2104" s="11">
        <f t="shared" si="196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1.4612318374694613</v>
      </c>
      <c r="P2105" s="6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41192.421608796292</v>
      </c>
      <c r="T2105" s="11">
        <f t="shared" si="196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1.2949999999999999</v>
      </c>
      <c r="P2106" s="6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41393.74113425926</v>
      </c>
      <c r="T2106" s="11">
        <f t="shared" si="196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2.54</v>
      </c>
      <c r="P2107" s="6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41951.455474537033</v>
      </c>
      <c r="T2107" s="11">
        <f t="shared" si="196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1.0704545454545455</v>
      </c>
      <c r="P2108" s="6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41269.881643518514</v>
      </c>
      <c r="T2108" s="11">
        <f t="shared" si="196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1.0773299999999999</v>
      </c>
      <c r="P2109" s="6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41934.377233796295</v>
      </c>
      <c r="T2109" s="11">
        <f t="shared" si="196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1.0731250000000001</v>
      </c>
      <c r="P2110" s="6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41134.842361111107</v>
      </c>
      <c r="T2110" s="11">
        <f t="shared" si="196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1.06525</v>
      </c>
      <c r="P2111" s="6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42160.375196759262</v>
      </c>
      <c r="T2111" s="11">
        <f t="shared" si="196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1.0035000000000001</v>
      </c>
      <c r="P2112" s="6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41759.337604166663</v>
      </c>
      <c r="T2112" s="11">
        <f t="shared" si="196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1.0649999999999999</v>
      </c>
      <c r="P2113" s="6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40702.863715277774</v>
      </c>
      <c r="T2113" s="11">
        <f t="shared" si="196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</v>
      </c>
      <c r="P2114" s="6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11">
        <f t="shared" si="195"/>
        <v>41365.594826388886</v>
      </c>
      <c r="T2114" s="11">
        <f t="shared" si="196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1.0485714285714285</v>
      </c>
      <c r="P2115" s="6">
        <f t="shared" ref="P2115:P2178" si="198">E2115/L2115</f>
        <v>68.598130841121488</v>
      </c>
      <c r="Q2115" t="str">
        <f t="shared" ref="Q2115:Q2178" si="199">LEFT(N2115, SEARCH("/",N2115,1)-1)</f>
        <v>music</v>
      </c>
      <c r="R2115" t="str">
        <f t="shared" ref="R2115:R2178" si="200">RIGHT(N2115,LEN(N2115)-SEARCH("/", N2115,1))</f>
        <v>indie rock</v>
      </c>
      <c r="S2115" s="11">
        <f t="shared" ref="S2115:S2178" si="201">(J2115/86400)+25569+(-8/24)</f>
        <v>41870.532129629624</v>
      </c>
      <c r="T2115" s="11">
        <f t="shared" ref="T2115:T2178" si="202">(I2115/86400)+25569+(-8/24)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7"/>
        <v>1.0469999999999999</v>
      </c>
      <c r="P2116" s="6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40458.482291666667</v>
      </c>
      <c r="T2116" s="11">
        <f t="shared" si="202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ref="O2117:O2180" si="203">E2117/D2117</f>
        <v>2.2566666666666668</v>
      </c>
      <c r="P2117" s="6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40563.747696759259</v>
      </c>
      <c r="T2117" s="11">
        <f t="shared" si="202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1.0090416666666666</v>
      </c>
      <c r="P2118" s="6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41136.444479166668</v>
      </c>
      <c r="T2118" s="11">
        <f t="shared" si="202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1.4775</v>
      </c>
      <c r="P2119" s="6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42289.726261574069</v>
      </c>
      <c r="T2119" s="11">
        <f t="shared" si="202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1.3461099999999999</v>
      </c>
      <c r="P2120" s="6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40718.506203703699</v>
      </c>
      <c r="T2120" s="11">
        <f t="shared" si="202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1.0075000000000001</v>
      </c>
      <c r="P2121" s="6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41106.796817129631</v>
      </c>
      <c r="T2121" s="11">
        <f t="shared" si="202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1.00880375</v>
      </c>
      <c r="P2122" s="6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41591.631203703699</v>
      </c>
      <c r="T2122" s="11">
        <f t="shared" si="202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5.6800000000000002E-3</v>
      </c>
      <c r="P2123" s="6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42716.409120370365</v>
      </c>
      <c r="T2123" s="11">
        <f t="shared" si="202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3.875E-3</v>
      </c>
      <c r="P2124" s="6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42711.967233796291</v>
      </c>
      <c r="T2124" s="11">
        <f t="shared" si="202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0.1</v>
      </c>
      <c r="P2125" s="6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40198.091516203705</v>
      </c>
      <c r="T2125" s="11">
        <f t="shared" si="202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0.10454545454545454</v>
      </c>
      <c r="P2126" s="6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40463.694849537038</v>
      </c>
      <c r="T2126" s="11">
        <f t="shared" si="202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1.4200000000000001E-2</v>
      </c>
      <c r="P2127" s="6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42190.690196759257</v>
      </c>
      <c r="T2127" s="11">
        <f t="shared" si="202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5.0000000000000001E-4</v>
      </c>
      <c r="P2128" s="6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41951.63989583333</v>
      </c>
      <c r="T2128" s="11">
        <f t="shared" si="202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0.28842857142857142</v>
      </c>
      <c r="P2129" s="6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42045.172025462962</v>
      </c>
      <c r="T2129" s="11">
        <f t="shared" si="202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1.6666666666666668E-3</v>
      </c>
      <c r="P2130" s="6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41843.439456018517</v>
      </c>
      <c r="T2130" s="11">
        <f t="shared" si="202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0.11799999999999999</v>
      </c>
      <c r="P2131" s="6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42408.690972222219</v>
      </c>
      <c r="T2131" s="11">
        <f t="shared" si="202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2.0238095238095236E-3</v>
      </c>
      <c r="P2132" s="6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41831.75304398148</v>
      </c>
      <c r="T2132" s="11">
        <f t="shared" si="202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0.05</v>
      </c>
      <c r="P2133" s="6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42166.873738425922</v>
      </c>
      <c r="T2133" s="11">
        <f t="shared" si="202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2.1129899999999997E-2</v>
      </c>
      <c r="P2134" s="6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41643.15384259259</v>
      </c>
      <c r="T2134" s="11">
        <f t="shared" si="202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1.6E-2</v>
      </c>
      <c r="P2135" s="6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40618.763877314814</v>
      </c>
      <c r="T2135" s="11">
        <f t="shared" si="202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1.7333333333333333E-2</v>
      </c>
      <c r="P2136" s="6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41361.553136574068</v>
      </c>
      <c r="T2136" s="11">
        <f t="shared" si="202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9.5600000000000004E-2</v>
      </c>
      <c r="P2137" s="6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41156.630011574074</v>
      </c>
      <c r="T2137" s="11">
        <f t="shared" si="202"/>
        <v>41186.630011574074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5.9612499999999998E-4</v>
      </c>
      <c r="P2138" s="6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41536.175763888888</v>
      </c>
      <c r="T2138" s="11">
        <f t="shared" si="202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0.28405999999999998</v>
      </c>
      <c r="P2139" s="6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41948.437835648147</v>
      </c>
      <c r="T2139" s="11">
        <f t="shared" si="202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0.128</v>
      </c>
      <c r="P2140" s="6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41556.679849537039</v>
      </c>
      <c r="T2140" s="11">
        <f t="shared" si="202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5.4199999999999998E-2</v>
      </c>
      <c r="P2141" s="6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42647.416759259257</v>
      </c>
      <c r="T2141" s="11">
        <f t="shared" si="202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1.1199999999999999E-3</v>
      </c>
      <c r="P2142" s="6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41255.500277777777</v>
      </c>
      <c r="T2142" s="11">
        <f t="shared" si="202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6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41926.902303240735</v>
      </c>
      <c r="T2143" s="11">
        <f t="shared" si="202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5.7238095238095241E-2</v>
      </c>
      <c r="P2144" s="6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42340.368171296293</v>
      </c>
      <c r="T2144" s="11">
        <f t="shared" si="202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0.1125</v>
      </c>
      <c r="P2145" s="6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40332.553379629629</v>
      </c>
      <c r="T2145" s="11">
        <f t="shared" si="202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1.7098591549295775E-2</v>
      </c>
      <c r="P2146" s="6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41499.213425925926</v>
      </c>
      <c r="T2146" s="11">
        <f t="shared" si="202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0.30433333333333334</v>
      </c>
      <c r="P2147" s="6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41574.904097222221</v>
      </c>
      <c r="T2147" s="11">
        <f t="shared" si="202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2.0000000000000001E-4</v>
      </c>
      <c r="P2148" s="6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42397.346180555549</v>
      </c>
      <c r="T2148" s="11">
        <f t="shared" si="202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6.9641025641025639E-3</v>
      </c>
      <c r="P2149" s="6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41926.962361111109</v>
      </c>
      <c r="T2149" s="11">
        <f t="shared" si="202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0.02</v>
      </c>
      <c r="P2150" s="6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42066.400254629632</v>
      </c>
      <c r="T2150" s="11">
        <f t="shared" si="202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6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40354.691620370366</v>
      </c>
      <c r="T2151" s="11">
        <f t="shared" si="202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8.0999999999999996E-3</v>
      </c>
      <c r="P2152" s="6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42533.951377314814</v>
      </c>
      <c r="T2152" s="11">
        <f t="shared" si="202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2.6222222222222224E-3</v>
      </c>
      <c r="P2153" s="6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42520.514050925922</v>
      </c>
      <c r="T2153" s="11">
        <f t="shared" si="202"/>
        <v>42550.514050925922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1.6666666666666668E-3</v>
      </c>
      <c r="P2154" s="6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41683.49894675926</v>
      </c>
      <c r="T2154" s="11">
        <f t="shared" si="202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9.1244548809124457E-5</v>
      </c>
      <c r="P2155" s="6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41974.577754629623</v>
      </c>
      <c r="T2155" s="11">
        <f t="shared" si="202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8.0000000000000002E-3</v>
      </c>
      <c r="P2156" s="6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41647.29892361111</v>
      </c>
      <c r="T2156" s="11">
        <f t="shared" si="202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2.3E-2</v>
      </c>
      <c r="P2157" s="6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42430.414178240739</v>
      </c>
      <c r="T2157" s="11">
        <f t="shared" si="202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2.6660714285714284E-2</v>
      </c>
      <c r="P2158" s="6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41488.520902777775</v>
      </c>
      <c r="T2158" s="11">
        <f t="shared" si="202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0.28192</v>
      </c>
      <c r="P2159" s="6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42694.647951388884</v>
      </c>
      <c r="T2159" s="11">
        <f t="shared" si="202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6.5900366666666668E-2</v>
      </c>
      <c r="P2160" s="6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41264.520532407405</v>
      </c>
      <c r="T2160" s="11">
        <f t="shared" si="202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7.2222222222222219E-3</v>
      </c>
      <c r="P2161" s="6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40710.397847222222</v>
      </c>
      <c r="T2161" s="11">
        <f t="shared" si="202"/>
        <v>40740.397847222222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8.5000000000000006E-3</v>
      </c>
      <c r="P2162" s="6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41018.378530092588</v>
      </c>
      <c r="T2162" s="11">
        <f t="shared" si="202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1.1575</v>
      </c>
      <c r="P2163" s="6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42240.519201388888</v>
      </c>
      <c r="T2163" s="11">
        <f t="shared" si="202"/>
        <v>42270.519201388888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1.1226666666666667</v>
      </c>
      <c r="P2164" s="6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41813.432766203703</v>
      </c>
      <c r="T2164" s="11">
        <f t="shared" si="202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1.3220000000000001</v>
      </c>
      <c r="P2165" s="6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42111.566203703704</v>
      </c>
      <c r="T2165" s="11">
        <f t="shared" si="202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1.0263636363636364</v>
      </c>
      <c r="P2166" s="6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42515.384421296294</v>
      </c>
      <c r="T2166" s="11">
        <f t="shared" si="202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1.3864000000000001</v>
      </c>
      <c r="P2167" s="6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42438.333738425928</v>
      </c>
      <c r="T2167" s="11">
        <f t="shared" si="202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1.466</v>
      </c>
      <c r="P2168" s="6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41933.504837962959</v>
      </c>
      <c r="T2168" s="11">
        <f t="shared" si="202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1.2</v>
      </c>
      <c r="P2169" s="6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41152.733067129629</v>
      </c>
      <c r="T2169" s="11">
        <f t="shared" si="202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1.215816111111111</v>
      </c>
      <c r="P2170" s="6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42745.266909722217</v>
      </c>
      <c r="T2170" s="11">
        <f t="shared" si="202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</v>
      </c>
      <c r="P2171" s="6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42793.367488425924</v>
      </c>
      <c r="T2171" s="11">
        <f t="shared" si="202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1.8085714285714285</v>
      </c>
      <c r="P2172" s="6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42198.416921296295</v>
      </c>
      <c r="T2172" s="11">
        <f t="shared" si="202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1.0607500000000001</v>
      </c>
      <c r="P2173" s="6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42141.623784722215</v>
      </c>
      <c r="T2173" s="11">
        <f t="shared" si="202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</v>
      </c>
      <c r="P2174" s="6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42082.246759259258</v>
      </c>
      <c r="T2174" s="11">
        <f t="shared" si="202"/>
        <v>42112.246759259258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1.2692857142857144</v>
      </c>
      <c r="P2175" s="6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41495.359293981477</v>
      </c>
      <c r="T2175" s="11">
        <f t="shared" si="202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1.0297499999999999</v>
      </c>
      <c r="P2176" s="6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42465.209571759253</v>
      </c>
      <c r="T2176" s="11">
        <f t="shared" si="202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2.5</v>
      </c>
      <c r="P2177" s="6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42564.675763888888</v>
      </c>
      <c r="T2177" s="11">
        <f t="shared" si="202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1.2602</v>
      </c>
      <c r="P2178" s="6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11">
        <f t="shared" si="201"/>
        <v>42096.299872685187</v>
      </c>
      <c r="T2178" s="11">
        <f t="shared" si="202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1.0012000000000001</v>
      </c>
      <c r="P2179" s="6">
        <f t="shared" ref="P2179:P2242" si="204">E2179/L2179</f>
        <v>65.868421052631575</v>
      </c>
      <c r="Q2179" t="str">
        <f t="shared" ref="Q2179:Q2242" si="205">LEFT(N2179, SEARCH("/",N2179,1)-1)</f>
        <v>music</v>
      </c>
      <c r="R2179" t="str">
        <f t="shared" ref="R2179:R2242" si="206">RIGHT(N2179,LEN(N2179)-SEARCH("/", N2179,1))</f>
        <v>rock</v>
      </c>
      <c r="S2179" s="11">
        <f t="shared" ref="S2179:S2242" si="207">(J2179/86400)+25569+(-8/24)</f>
        <v>42501.917442129627</v>
      </c>
      <c r="T2179" s="11">
        <f t="shared" ref="T2179:T2242" si="208">(I2179/86400)+25569+(-8/24)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3"/>
        <v>1.3864000000000001</v>
      </c>
      <c r="P2180" s="6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42723.303206018514</v>
      </c>
      <c r="T2180" s="11">
        <f t="shared" si="208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ref="O2181:O2244" si="209">E2181/D2181</f>
        <v>1.6140000000000001</v>
      </c>
      <c r="P2181" s="6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42074.837870370371</v>
      </c>
      <c r="T2181" s="11">
        <f t="shared" si="208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1.071842</v>
      </c>
      <c r="P2182" s="6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42279.336435185185</v>
      </c>
      <c r="T2182" s="11">
        <f t="shared" si="208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1.5309999999999999</v>
      </c>
      <c r="P2183" s="6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42772.671909722216</v>
      </c>
      <c r="T2183" s="11">
        <f t="shared" si="208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5.2416666666666663</v>
      </c>
      <c r="P2184" s="6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41879.567418981482</v>
      </c>
      <c r="T2184" s="11">
        <f t="shared" si="208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4.8927777777777779</v>
      </c>
      <c r="P2185" s="6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42745.032141203701</v>
      </c>
      <c r="T2185" s="11">
        <f t="shared" si="208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2.8473999999999999</v>
      </c>
      <c r="P2186" s="6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42380.356956018521</v>
      </c>
      <c r="T2186" s="11">
        <f t="shared" si="208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18.569700000000001</v>
      </c>
      <c r="P2187" s="6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41319.016655092586</v>
      </c>
      <c r="T2187" s="11">
        <f t="shared" si="208"/>
        <v>41359.016655092586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1.0967499999999999</v>
      </c>
      <c r="P2188" s="6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42583.281747685185</v>
      </c>
      <c r="T2188" s="11">
        <f t="shared" si="208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10.146425000000001</v>
      </c>
      <c r="P2189" s="6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42067.875763888886</v>
      </c>
      <c r="T2189" s="11">
        <f t="shared" si="208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4.1217692027666546</v>
      </c>
      <c r="P2190" s="6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42633.252789351849</v>
      </c>
      <c r="T2190" s="11">
        <f t="shared" si="208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5.0324999999999998</v>
      </c>
      <c r="P2191" s="6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42467.454861111109</v>
      </c>
      <c r="T2191" s="11">
        <f t="shared" si="208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1.8461052631578947</v>
      </c>
      <c r="P2192" s="6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42417.291712962957</v>
      </c>
      <c r="T2192" s="11">
        <f t="shared" si="208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1.1973333333333334</v>
      </c>
      <c r="P2193" s="6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42768.5003125</v>
      </c>
      <c r="T2193" s="11">
        <f t="shared" si="208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10.812401666666668</v>
      </c>
      <c r="P2194" s="6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42691.517870370364</v>
      </c>
      <c r="T2194" s="11">
        <f t="shared" si="208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4.5237333333333334</v>
      </c>
      <c r="P2195" s="6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42664.072592592587</v>
      </c>
      <c r="T2195" s="11">
        <f t="shared" si="208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5.3737000000000004</v>
      </c>
      <c r="P2196" s="6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42425.42465277778</v>
      </c>
      <c r="T2196" s="11">
        <f t="shared" si="208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1.2032608695652174</v>
      </c>
      <c r="P2197" s="6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42197.438657407409</v>
      </c>
      <c r="T2197" s="11">
        <f t="shared" si="208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1.1383571428571428</v>
      </c>
      <c r="P2198" s="6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42675.153958333329</v>
      </c>
      <c r="T2198" s="11">
        <f t="shared" si="208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9.5103109999999997</v>
      </c>
      <c r="P2199" s="6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42033.25068287037</v>
      </c>
      <c r="T2199" s="11">
        <f t="shared" si="208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1.3289249999999999</v>
      </c>
      <c r="P2200" s="6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42292.180555555555</v>
      </c>
      <c r="T2200" s="11">
        <f t="shared" si="208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1.4697777777777778</v>
      </c>
      <c r="P2201" s="6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42262.083310185182</v>
      </c>
      <c r="T2201" s="11">
        <f t="shared" si="208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5.4215</v>
      </c>
      <c r="P2202" s="6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42163.292453703696</v>
      </c>
      <c r="T2202" s="11">
        <f t="shared" si="208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3.8271818181818182</v>
      </c>
      <c r="P2203" s="6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41276.513483796291</v>
      </c>
      <c r="T2203" s="11">
        <f t="shared" si="208"/>
        <v>41290.513483796291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7.0418124999999998</v>
      </c>
      <c r="P2204" s="6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41184.515833333331</v>
      </c>
      <c r="T2204" s="11">
        <f t="shared" si="208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1.0954999999999999</v>
      </c>
      <c r="P2205" s="6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42241.526412037034</v>
      </c>
      <c r="T2205" s="11">
        <f t="shared" si="208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1.3286666666666667</v>
      </c>
      <c r="P2206" s="6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41311.978229166663</v>
      </c>
      <c r="T2206" s="11">
        <f t="shared" si="208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1.52</v>
      </c>
      <c r="P2207" s="6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41031.488298611112</v>
      </c>
      <c r="T2207" s="11">
        <f t="shared" si="208"/>
        <v>41061.488298611112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1.0272727272727273</v>
      </c>
      <c r="P2208" s="6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40996.923888888887</v>
      </c>
      <c r="T2208" s="11">
        <f t="shared" si="208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</v>
      </c>
      <c r="P2209" s="6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41563.860798611109</v>
      </c>
      <c r="T2209" s="11">
        <f t="shared" si="208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1.016</v>
      </c>
      <c r="P2210" s="6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40946.548912037033</v>
      </c>
      <c r="T2210" s="11">
        <f t="shared" si="208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1.508</v>
      </c>
      <c r="P2211" s="6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41732.14634259259</v>
      </c>
      <c r="T2211" s="11">
        <f t="shared" si="208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1.11425</v>
      </c>
      <c r="P2212" s="6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40955.732754629629</v>
      </c>
      <c r="T2212" s="11">
        <f t="shared" si="208"/>
        <v>41013.4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1.956</v>
      </c>
      <c r="P2213" s="6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41716.451678240737</v>
      </c>
      <c r="T2213" s="11">
        <f t="shared" si="208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1.1438333333333333</v>
      </c>
      <c r="P2214" s="6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41548.414085648146</v>
      </c>
      <c r="T2214" s="11">
        <f t="shared" si="208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</v>
      </c>
      <c r="P2215" s="6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42109.492812499993</v>
      </c>
      <c r="T2215" s="11">
        <f t="shared" si="208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2.9250166666666666</v>
      </c>
      <c r="P2216" s="6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41646.45888888889</v>
      </c>
      <c r="T2216" s="11">
        <f t="shared" si="208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1.5636363636363637</v>
      </c>
      <c r="P2217" s="6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40958.383935185186</v>
      </c>
      <c r="T2217" s="11">
        <f t="shared" si="208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1.0566666666666666</v>
      </c>
      <c r="P2218" s="6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42194.418344907404</v>
      </c>
      <c r="T2218" s="11">
        <f t="shared" si="208"/>
        <v>42208.418344907404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1.0119047619047619</v>
      </c>
      <c r="P2219" s="6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42299.443437499998</v>
      </c>
      <c r="T2219" s="11">
        <f t="shared" si="208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1.2283299999999999</v>
      </c>
      <c r="P2220" s="6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41127.478969907403</v>
      </c>
      <c r="T2220" s="11">
        <f t="shared" si="208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1.0149999999999999</v>
      </c>
      <c r="P2221" s="6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42205.385555555556</v>
      </c>
      <c r="T2221" s="11">
        <f t="shared" si="208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1.0114285714285713</v>
      </c>
      <c r="P2222" s="6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41451.727268518516</v>
      </c>
      <c r="T2222" s="11">
        <f t="shared" si="208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1.0811999999999999</v>
      </c>
      <c r="P2223" s="6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42452.333437499998</v>
      </c>
      <c r="T2223" s="11">
        <f t="shared" si="208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1.6259999999999999</v>
      </c>
      <c r="P2224" s="6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40906.454247685186</v>
      </c>
      <c r="T2224" s="11">
        <f t="shared" si="208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1.0580000000000001</v>
      </c>
      <c r="P2225" s="6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42152.307500000003</v>
      </c>
      <c r="T2225" s="11">
        <f t="shared" si="208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2.4315000000000002</v>
      </c>
      <c r="P2226" s="6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42644.334201388883</v>
      </c>
      <c r="T2226" s="11">
        <f t="shared" si="208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9.4483338095238096</v>
      </c>
      <c r="P2227" s="6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41873.458506944444</v>
      </c>
      <c r="T2227" s="11">
        <f t="shared" si="208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1.0846283333333333</v>
      </c>
      <c r="P2228" s="6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42381.465532407405</v>
      </c>
      <c r="T2228" s="11">
        <f t="shared" si="208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1.5737692307692308</v>
      </c>
      <c r="P2229" s="6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41561.474016203698</v>
      </c>
      <c r="T2229" s="11">
        <f t="shared" si="208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11.744899999999999</v>
      </c>
      <c r="P2230" s="6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42201.944861111107</v>
      </c>
      <c r="T2230" s="11">
        <f t="shared" si="208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1.7104755366949576</v>
      </c>
      <c r="P2231" s="6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41484.330914351849</v>
      </c>
      <c r="T2231" s="11">
        <f t="shared" si="208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1.2595294117647058</v>
      </c>
      <c r="P2232" s="6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41724.547766203701</v>
      </c>
      <c r="T2232" s="11">
        <f t="shared" si="208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12.121296000000001</v>
      </c>
      <c r="P2233" s="6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41423.577557870369</v>
      </c>
      <c r="T2233" s="11">
        <f t="shared" si="208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4.9580000000000002</v>
      </c>
      <c r="P2234" s="6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41806.460740740738</v>
      </c>
      <c r="T2234" s="11">
        <f t="shared" si="208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3.3203999999999998</v>
      </c>
      <c r="P2235" s="6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42331.045590277776</v>
      </c>
      <c r="T2235" s="11">
        <f t="shared" si="208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11.65</v>
      </c>
      <c r="P2236" s="6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42710.491284722222</v>
      </c>
      <c r="T2236" s="11">
        <f t="shared" si="208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1.5331538461538461</v>
      </c>
      <c r="P2237" s="6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42061.688784722217</v>
      </c>
      <c r="T2237" s="11">
        <f t="shared" si="208"/>
        <v>42091.647118055553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5.3710714285714287</v>
      </c>
      <c r="P2238" s="6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42371.283831018511</v>
      </c>
      <c r="T2238" s="11">
        <f t="shared" si="208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3.5292777777777777</v>
      </c>
      <c r="P2239" s="6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41914.669942129629</v>
      </c>
      <c r="T2239" s="11">
        <f t="shared" si="208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1.3740000000000001</v>
      </c>
      <c r="P2240" s="6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42774.28837962963</v>
      </c>
      <c r="T2240" s="11">
        <f t="shared" si="208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1.2802667999999999</v>
      </c>
      <c r="P2241" s="6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41572.625162037039</v>
      </c>
      <c r="T2241" s="11">
        <f t="shared" si="208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2.7067999999999999</v>
      </c>
      <c r="P2242" s="6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11">
        <f t="shared" si="207"/>
        <v>42452.492407407401</v>
      </c>
      <c r="T2242" s="11">
        <f t="shared" si="208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8.0640000000000001</v>
      </c>
      <c r="P2243" s="6">
        <f t="shared" ref="P2243:P2306" si="210">E2243/L2243</f>
        <v>49.472392638036808</v>
      </c>
      <c r="Q2243" t="str">
        <f t="shared" ref="Q2243:Q2306" si="211">LEFT(N2243, SEARCH("/",N2243,1)-1)</f>
        <v>games</v>
      </c>
      <c r="R2243" t="str">
        <f t="shared" ref="R2243:R2306" si="212">RIGHT(N2243,LEN(N2243)-SEARCH("/", N2243,1))</f>
        <v>tabletop games</v>
      </c>
      <c r="S2243" s="11">
        <f t="shared" ref="S2243:S2306" si="213">(J2243/86400)+25569+(-8/24)</f>
        <v>42766.494212962956</v>
      </c>
      <c r="T2243" s="11">
        <f t="shared" ref="T2243:T2306" si="214">(I2243/86400)+25569+(-8/24)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09"/>
        <v>13.600976000000001</v>
      </c>
      <c r="P2244" s="6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41569.242280092592</v>
      </c>
      <c r="T2244" s="11">
        <f t="shared" si="214"/>
        <v>41604.793055555558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ref="O2245:O2308" si="215">E2245/D2245</f>
        <v>9302.5</v>
      </c>
      <c r="P2245" s="6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42800.417708333327</v>
      </c>
      <c r="T2245" s="11">
        <f t="shared" si="214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3.7702</v>
      </c>
      <c r="P2246" s="6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42647.485486111109</v>
      </c>
      <c r="T2246" s="11">
        <f t="shared" si="214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26.47025</v>
      </c>
      <c r="P2247" s="6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41660.375196759254</v>
      </c>
      <c r="T2247" s="11">
        <f t="shared" si="214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1.0012000000000001</v>
      </c>
      <c r="P2248" s="6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42221.458449074074</v>
      </c>
      <c r="T2248" s="11">
        <f t="shared" si="214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1.0445405405405406</v>
      </c>
      <c r="P2249" s="6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42200.332928240743</v>
      </c>
      <c r="T2249" s="11">
        <f t="shared" si="214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1.0721428571428571</v>
      </c>
      <c r="P2250" s="6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42688.542569444442</v>
      </c>
      <c r="T2250" s="11">
        <f t="shared" si="214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1.6877142857142857</v>
      </c>
      <c r="P2251" s="6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41336.36996527778</v>
      </c>
      <c r="T2251" s="11">
        <f t="shared" si="214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9.7511200000000002</v>
      </c>
      <c r="P2252" s="6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42676.6721412037</v>
      </c>
      <c r="T2252" s="11">
        <f t="shared" si="214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1.3444929411764706</v>
      </c>
      <c r="P2253" s="6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41846.012465277774</v>
      </c>
      <c r="T2253" s="11">
        <f t="shared" si="214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2.722777777777778</v>
      </c>
      <c r="P2254" s="6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42572.994652777772</v>
      </c>
      <c r="T2254" s="11">
        <f t="shared" si="214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1.1268750000000001</v>
      </c>
      <c r="P2255" s="6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42296.297997685186</v>
      </c>
      <c r="T2255" s="11">
        <f t="shared" si="214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4.5979999999999999</v>
      </c>
      <c r="P2256" s="6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42752.314444444441</v>
      </c>
      <c r="T2256" s="11">
        <f t="shared" si="214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2.8665822784810127</v>
      </c>
      <c r="P2257" s="6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42467.618645833332</v>
      </c>
      <c r="T2257" s="11">
        <f t="shared" si="214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2.2270833333333333</v>
      </c>
      <c r="P2258" s="6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42682.118587962956</v>
      </c>
      <c r="T2258" s="11">
        <f t="shared" si="214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6.3613999999999997</v>
      </c>
      <c r="P2259" s="6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42505.603344907409</v>
      </c>
      <c r="T2259" s="11">
        <f t="shared" si="214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1.4650000000000001</v>
      </c>
      <c r="P2260" s="6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42136.417673611104</v>
      </c>
      <c r="T2260" s="11">
        <f t="shared" si="214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18.670999999999999</v>
      </c>
      <c r="P2261" s="6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42702.47148148148</v>
      </c>
      <c r="T2261" s="11">
        <f t="shared" si="214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3.2692000000000001</v>
      </c>
      <c r="P2262" s="6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41694.683449074073</v>
      </c>
      <c r="T2262" s="11">
        <f t="shared" si="214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7.7949999999999999</v>
      </c>
      <c r="P2263" s="6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42759.391435185178</v>
      </c>
      <c r="T2263" s="11">
        <f t="shared" si="214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1.5415151515151515</v>
      </c>
      <c r="P2264" s="6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41926.251828703702</v>
      </c>
      <c r="T2264" s="11">
        <f t="shared" si="214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1.1554666666666666</v>
      </c>
      <c r="P2265" s="6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42014.498993055553</v>
      </c>
      <c r="T2265" s="11">
        <f t="shared" si="214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1.8003333333333333</v>
      </c>
      <c r="P2266" s="6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42496.249004629623</v>
      </c>
      <c r="T2266" s="11">
        <f t="shared" si="214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2.9849999999999999</v>
      </c>
      <c r="P2267" s="6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42689.519756944443</v>
      </c>
      <c r="T2267" s="11">
        <f t="shared" si="214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3.2026666666666666</v>
      </c>
      <c r="P2268" s="6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42469.541574074072</v>
      </c>
      <c r="T2268" s="11">
        <f t="shared" si="214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3.80525</v>
      </c>
      <c r="P2269" s="6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41968.496493055551</v>
      </c>
      <c r="T2269" s="11">
        <f t="shared" si="214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1.026</v>
      </c>
      <c r="P2270" s="6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42775.749016203707</v>
      </c>
      <c r="T2270" s="11">
        <f t="shared" si="214"/>
        <v>42805.749016203707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18.016400000000001</v>
      </c>
      <c r="P2271" s="6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42776.371099537035</v>
      </c>
      <c r="T2271" s="11">
        <f t="shared" si="214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7.2024800000000004</v>
      </c>
      <c r="P2272" s="6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42725.536030092589</v>
      </c>
      <c r="T2272" s="11">
        <f t="shared" si="214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2.8309000000000002</v>
      </c>
      <c r="P2273" s="6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42683.666712962957</v>
      </c>
      <c r="T2273" s="11">
        <f t="shared" si="214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13.566000000000001</v>
      </c>
      <c r="P2274" s="6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42315.366157407407</v>
      </c>
      <c r="T2274" s="11">
        <f t="shared" si="214"/>
        <v>42345.366157407407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2.2035999999999998</v>
      </c>
      <c r="P2275" s="6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42781.215763888882</v>
      </c>
      <c r="T2275" s="11">
        <f t="shared" si="214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1.196</v>
      </c>
      <c r="P2276" s="6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41663.167326388888</v>
      </c>
      <c r="T2276" s="11">
        <f t="shared" si="214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4.0776923076923079</v>
      </c>
      <c r="P2277" s="6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41965.283321759256</v>
      </c>
      <c r="T2277" s="11">
        <f t="shared" si="214"/>
        <v>41995.283321759256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1.0581826105905425</v>
      </c>
      <c r="P2278" s="6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41614.318159722221</v>
      </c>
      <c r="T2278" s="11">
        <f t="shared" si="214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1.4108235294117648</v>
      </c>
      <c r="P2279" s="6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40936.345173611109</v>
      </c>
      <c r="T2279" s="11">
        <f t="shared" si="214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2.7069999999999999</v>
      </c>
      <c r="P2280" s="6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42338.375775462962</v>
      </c>
      <c r="T2280" s="11">
        <f t="shared" si="214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1.538</v>
      </c>
      <c r="P2281" s="6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42020.473368055558</v>
      </c>
      <c r="T2281" s="11">
        <f t="shared" si="214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4.0357653061224488</v>
      </c>
      <c r="P2282" s="6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42234.291562499995</v>
      </c>
      <c r="T2282" s="11">
        <f t="shared" si="214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1.85</v>
      </c>
      <c r="P2283" s="6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40686.952511574069</v>
      </c>
      <c r="T2283" s="11">
        <f t="shared" si="214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1.8533333333333333</v>
      </c>
      <c r="P2284" s="6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42322.841273148144</v>
      </c>
      <c r="T2284" s="11">
        <f t="shared" si="214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1.0085533333333332</v>
      </c>
      <c r="P2285" s="6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40977.791712962957</v>
      </c>
      <c r="T2285" s="11">
        <f t="shared" si="214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1.0622116666666668</v>
      </c>
      <c r="P2286" s="6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40585.463483796295</v>
      </c>
      <c r="T2286" s="11">
        <f t="shared" si="214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1.2136666666666667</v>
      </c>
      <c r="P2287" s="6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41058.852349537039</v>
      </c>
      <c r="T2287" s="11">
        <f t="shared" si="214"/>
        <v>41088.852349537039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1.0006666666666666</v>
      </c>
      <c r="P2288" s="6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41494.630254629628</v>
      </c>
      <c r="T2288" s="11">
        <f t="shared" si="214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1.1997755555555556</v>
      </c>
      <c r="P2289" s="6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41792.334027777775</v>
      </c>
      <c r="T2289" s="11">
        <f t="shared" si="214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1.0009999999999999</v>
      </c>
      <c r="P2290" s="6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41067.494085648148</v>
      </c>
      <c r="T2290" s="11">
        <f t="shared" si="214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1.0740000000000001</v>
      </c>
      <c r="P2291" s="6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41571.665046296293</v>
      </c>
      <c r="T2291" s="11">
        <f t="shared" si="214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1.0406666666666666</v>
      </c>
      <c r="P2292" s="6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40069.920486111107</v>
      </c>
      <c r="T2292" s="11">
        <f t="shared" si="214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1.728</v>
      </c>
      <c r="P2293" s="6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40987.643726851849</v>
      </c>
      <c r="T2293" s="11">
        <f t="shared" si="214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1.072505</v>
      </c>
      <c r="P2294" s="6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40987.364305555551</v>
      </c>
      <c r="T2294" s="11">
        <f t="shared" si="214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1.0823529411764705</v>
      </c>
      <c r="P2295" s="6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41151.374988425923</v>
      </c>
      <c r="T2295" s="11">
        <f t="shared" si="214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1.4608079999999999</v>
      </c>
      <c r="P2296" s="6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41264.389814814815</v>
      </c>
      <c r="T2296" s="11">
        <f t="shared" si="214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1.2524999999999999</v>
      </c>
      <c r="P2297" s="6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41270.621018518512</v>
      </c>
      <c r="T2297" s="11">
        <f t="shared" si="214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1.4907142857142857</v>
      </c>
      <c r="P2298" s="6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40927.39844907407</v>
      </c>
      <c r="T2298" s="11">
        <f t="shared" si="214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1.006</v>
      </c>
      <c r="P2299" s="6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40947.70890046296</v>
      </c>
      <c r="T2299" s="11">
        <f t="shared" si="214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1.0507333333333333</v>
      </c>
      <c r="P2300" s="6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41694.507326388884</v>
      </c>
      <c r="T2300" s="11">
        <f t="shared" si="214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3.5016666666666665</v>
      </c>
      <c r="P2301" s="6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40564.699178240735</v>
      </c>
      <c r="T2301" s="11">
        <f t="shared" si="214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1.0125</v>
      </c>
      <c r="P2302" s="6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41074.393703703703</v>
      </c>
      <c r="T2302" s="11">
        <f t="shared" si="214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1.336044</v>
      </c>
      <c r="P2303" s="6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41415.813611111109</v>
      </c>
      <c r="T2303" s="11">
        <f t="shared" si="214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1.7065217391304348</v>
      </c>
      <c r="P2304" s="6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41605.535115740735</v>
      </c>
      <c r="T2304" s="11">
        <f t="shared" si="214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1.0935829457364341</v>
      </c>
      <c r="P2305" s="6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40849.777731481481</v>
      </c>
      <c r="T2305" s="11">
        <f t="shared" si="214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1.0070033333333335</v>
      </c>
      <c r="P2306" s="6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11">
        <f t="shared" si="213"/>
        <v>40502.482534722221</v>
      </c>
      <c r="T2306" s="11">
        <f t="shared" si="214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1.0122777777777778</v>
      </c>
      <c r="P2307" s="6">
        <f t="shared" ref="P2307:P2370" si="216">E2307/L2307</f>
        <v>109.10778443113773</v>
      </c>
      <c r="Q2307" t="str">
        <f t="shared" ref="Q2307:Q2370" si="217">LEFT(N2307, SEARCH("/",N2307,1)-1)</f>
        <v>music</v>
      </c>
      <c r="R2307" t="str">
        <f t="shared" ref="R2307:R2370" si="218">RIGHT(N2307,LEN(N2307)-SEARCH("/", N2307,1))</f>
        <v>indie rock</v>
      </c>
      <c r="S2307" s="11">
        <f t="shared" ref="S2307:S2370" si="219">(J2307/86400)+25569+(-8/24)</f>
        <v>41834.361944444441</v>
      </c>
      <c r="T2307" s="11">
        <f t="shared" ref="T2307:T2370" si="220">(I2307/86400)+25569+(-8/24)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5"/>
        <v>1.0675857142857144</v>
      </c>
      <c r="P2308" s="6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40947.834826388884</v>
      </c>
      <c r="T2308" s="11">
        <f t="shared" si="220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ref="O2309:O2372" si="221">E2309/D2309</f>
        <v>1.0665777537961894</v>
      </c>
      <c r="P2309" s="6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41004.469131944446</v>
      </c>
      <c r="T2309" s="11">
        <f t="shared" si="220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1.0130622</v>
      </c>
      <c r="P2310" s="6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41851.629583333335</v>
      </c>
      <c r="T2310" s="11">
        <f t="shared" si="220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1.0667450000000001</v>
      </c>
      <c r="P2311" s="6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41307.654363425921</v>
      </c>
      <c r="T2311" s="11">
        <f t="shared" si="220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4.288397837837838</v>
      </c>
      <c r="P2312" s="6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41324.460821759254</v>
      </c>
      <c r="T2312" s="11">
        <f t="shared" si="220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1.0411111111111111</v>
      </c>
      <c r="P2313" s="6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41735.671168981477</v>
      </c>
      <c r="T2313" s="11">
        <f t="shared" si="220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1.0786666666666667</v>
      </c>
      <c r="P2314" s="6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41716.299513888887</v>
      </c>
      <c r="T2314" s="11">
        <f t="shared" si="220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1.7584040000000001</v>
      </c>
      <c r="P2315" s="6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41002.625300925924</v>
      </c>
      <c r="T2315" s="11">
        <f t="shared" si="220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1.5697000000000001</v>
      </c>
      <c r="P2316" s="6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41037.218252314815</v>
      </c>
      <c r="T2316" s="11">
        <f t="shared" si="220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1.026</v>
      </c>
      <c r="P2317" s="6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41004.392858796295</v>
      </c>
      <c r="T2317" s="11">
        <f t="shared" si="220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1.0404266666666666</v>
      </c>
      <c r="P2318" s="6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40079.391782407409</v>
      </c>
      <c r="T2318" s="11">
        <f t="shared" si="220"/>
        <v>40156.433333333327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1.04</v>
      </c>
      <c r="P2319" s="6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40192.20890046296</v>
      </c>
      <c r="T2319" s="11">
        <f t="shared" si="220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1.2105999999999999</v>
      </c>
      <c r="P2320" s="6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40050.310347222221</v>
      </c>
      <c r="T2320" s="11">
        <f t="shared" si="220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1.077</v>
      </c>
      <c r="P2321" s="6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41592.748668981476</v>
      </c>
      <c r="T2321" s="11">
        <f t="shared" si="220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1.0866</v>
      </c>
      <c r="P2322" s="6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41696.483796296292</v>
      </c>
      <c r="T2322" s="11">
        <f t="shared" si="220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0.39120962394619685</v>
      </c>
      <c r="P2323" s="6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42798.927094907405</v>
      </c>
      <c r="T2323" s="11">
        <f t="shared" si="220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3.1481481481481478E-2</v>
      </c>
      <c r="P2324" s="6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42804.5621412037</v>
      </c>
      <c r="T2324" s="11">
        <f t="shared" si="220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0.48</v>
      </c>
      <c r="P2325" s="6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42807.421840277777</v>
      </c>
      <c r="T2325" s="11">
        <f t="shared" si="220"/>
        <v>42814.421840277777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0.20733333333333334</v>
      </c>
      <c r="P2326" s="6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42790.55190972222</v>
      </c>
      <c r="T2326" s="11">
        <f t="shared" si="220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0.08</v>
      </c>
      <c r="P2327" s="6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42793.689016203702</v>
      </c>
      <c r="T2327" s="11">
        <f t="shared" si="220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7.1999999999999998E-3</v>
      </c>
      <c r="P2328" s="6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42803.700787037036</v>
      </c>
      <c r="T2328" s="11">
        <f t="shared" si="220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5.2609431428571432</v>
      </c>
      <c r="P2329" s="6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41842.583796296291</v>
      </c>
      <c r="T2329" s="11">
        <f t="shared" si="220"/>
        <v>41877.583796296291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2.5445000000000002</v>
      </c>
      <c r="P2330" s="6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42139.448344907403</v>
      </c>
      <c r="T2330" s="11">
        <f t="shared" si="220"/>
        <v>42169.448344907403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1.0591999999999999</v>
      </c>
      <c r="P2331" s="6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41807.291041666664</v>
      </c>
      <c r="T2331" s="11">
        <f t="shared" si="220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1.0242285714285715</v>
      </c>
      <c r="P2332" s="6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42332.566469907404</v>
      </c>
      <c r="T2332" s="11">
        <f t="shared" si="220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1.4431375</v>
      </c>
      <c r="P2333" s="6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41838.672337962962</v>
      </c>
      <c r="T2333" s="11">
        <f t="shared" si="220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1.06308</v>
      </c>
      <c r="P2334" s="6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42011.294803240737</v>
      </c>
      <c r="T2334" s="11">
        <f t="shared" si="220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2.1216666666666666</v>
      </c>
      <c r="P2335" s="6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41767.317013888889</v>
      </c>
      <c r="T2335" s="11">
        <f t="shared" si="220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1.0195000000000001</v>
      </c>
      <c r="P2336" s="6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41918.336782407401</v>
      </c>
      <c r="T2336" s="11">
        <f t="shared" si="220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1.0227200000000001</v>
      </c>
      <c r="P2337" s="6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41771.238923611112</v>
      </c>
      <c r="T2337" s="11">
        <f t="shared" si="220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5.2073254999999996</v>
      </c>
      <c r="P2338" s="6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41666.591377314813</v>
      </c>
      <c r="T2338" s="11">
        <f t="shared" si="220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1.1065833333333333</v>
      </c>
      <c r="P2339" s="6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41786.307210648149</v>
      </c>
      <c r="T2339" s="11">
        <f t="shared" si="220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1.0114333333333334</v>
      </c>
      <c r="P2340" s="6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41789.563472222224</v>
      </c>
      <c r="T2340" s="11">
        <f t="shared" si="220"/>
        <v>41819.563472222224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2.9420799999999998</v>
      </c>
      <c r="P2341" s="6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42692.466539351844</v>
      </c>
      <c r="T2341" s="11">
        <f t="shared" si="220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1.0577749999999999</v>
      </c>
      <c r="P2342" s="6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42643.309467592589</v>
      </c>
      <c r="T2342" s="11">
        <f t="shared" si="220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6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42167.480370370373</v>
      </c>
      <c r="T2343" s="11">
        <f t="shared" si="220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6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41897.36886574074</v>
      </c>
      <c r="T2344" s="11">
        <f t="shared" si="220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0.03</v>
      </c>
      <c r="P2345" s="6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42327.491956018515</v>
      </c>
      <c r="T2345" s="11">
        <f t="shared" si="220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1E-3</v>
      </c>
      <c r="P2346" s="6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42515.394317129627</v>
      </c>
      <c r="T2346" s="11">
        <f t="shared" si="220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6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42059.66847222222</v>
      </c>
      <c r="T2347" s="11">
        <f t="shared" si="220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6.4999999999999997E-4</v>
      </c>
      <c r="P2348" s="6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42615.465636574074</v>
      </c>
      <c r="T2348" s="11">
        <f t="shared" si="220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1.4999999999999999E-2</v>
      </c>
      <c r="P2349" s="6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42577.27402777777</v>
      </c>
      <c r="T2349" s="11">
        <f t="shared" si="220"/>
        <v>42607.27402777777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3.8571428571428572E-3</v>
      </c>
      <c r="P2350" s="6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42360.598819444444</v>
      </c>
      <c r="T2350" s="11">
        <f t="shared" si="220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6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42198.442453703705</v>
      </c>
      <c r="T2351" s="11">
        <f t="shared" si="220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6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42708.508912037032</v>
      </c>
      <c r="T2352" s="11">
        <f t="shared" si="220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5.7142857142857143E-3</v>
      </c>
      <c r="P2353" s="6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42093.767812500002</v>
      </c>
      <c r="T2353" s="11">
        <f t="shared" si="220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6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42101.300370370365</v>
      </c>
      <c r="T2354" s="11">
        <f t="shared" si="220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6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42103.342847222222</v>
      </c>
      <c r="T2355" s="11">
        <f t="shared" si="220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7.1428571428571429E-4</v>
      </c>
      <c r="P2356" s="6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41954.38958333333</v>
      </c>
      <c r="T2356" s="11">
        <f t="shared" si="220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6.875E-3</v>
      </c>
      <c r="P2357" s="6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42096.584907407407</v>
      </c>
      <c r="T2357" s="11">
        <f t="shared" si="220"/>
        <v>42126.584907407407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6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42130.450277777774</v>
      </c>
      <c r="T2358" s="11">
        <f t="shared" si="220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6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42264.286782407406</v>
      </c>
      <c r="T2359" s="11">
        <f t="shared" si="220"/>
        <v>42294.286782407406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6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41978.597638888888</v>
      </c>
      <c r="T2360" s="11">
        <f t="shared" si="220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0.14680000000000001</v>
      </c>
      <c r="P2361" s="6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42159.316249999996</v>
      </c>
      <c r="T2361" s="11">
        <f t="shared" si="220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4.0000000000000002E-4</v>
      </c>
      <c r="P2362" s="6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42377.373611111114</v>
      </c>
      <c r="T2362" s="11">
        <f t="shared" si="220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6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42466.525555555556</v>
      </c>
      <c r="T2363" s="11">
        <f t="shared" si="220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0.2857142857142857</v>
      </c>
      <c r="P2364" s="6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41954.35497685185</v>
      </c>
      <c r="T2364" s="11">
        <f t="shared" si="220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6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42321.678240740737</v>
      </c>
      <c r="T2365" s="11">
        <f t="shared" si="220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42248.601342592585</v>
      </c>
      <c r="T2366" s="11">
        <f t="shared" si="220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6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42346.403067129628</v>
      </c>
      <c r="T2367" s="11">
        <f t="shared" si="220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0.1052</v>
      </c>
      <c r="P2368" s="6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42268.198298611103</v>
      </c>
      <c r="T2368" s="11">
        <f t="shared" si="220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1.34E-2</v>
      </c>
      <c r="P2369" s="6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42425.636759259258</v>
      </c>
      <c r="T2369" s="11">
        <f t="shared" si="220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2.5000000000000001E-3</v>
      </c>
      <c r="P2370" s="6">
        <f t="shared" si="216"/>
        <v>50</v>
      </c>
      <c r="Q2370" t="str">
        <f t="shared" si="217"/>
        <v>technology</v>
      </c>
      <c r="R2370" t="str">
        <f t="shared" si="218"/>
        <v>web</v>
      </c>
      <c r="S2370" s="11">
        <f t="shared" si="219"/>
        <v>42063.388483796291</v>
      </c>
      <c r="T2370" s="11">
        <f t="shared" si="220"/>
        <v>42108.346817129626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s="6" t="e">
        <f t="shared" ref="P2371:P2434" si="222">E2371/L2371</f>
        <v>#DIV/0!</v>
      </c>
      <c r="Q2371" t="str">
        <f t="shared" ref="Q2371:Q2434" si="223">LEFT(N2371, SEARCH("/",N2371,1)-1)</f>
        <v>technology</v>
      </c>
      <c r="R2371" t="str">
        <f t="shared" ref="R2371:R2434" si="224">RIGHT(N2371,LEN(N2371)-SEARCH("/", N2371,1))</f>
        <v>web</v>
      </c>
      <c r="S2371" s="11">
        <f t="shared" ref="S2371:S2434" si="225">(J2371/86400)+25569+(-8/24)</f>
        <v>42380.47929398148</v>
      </c>
      <c r="T2371" s="11">
        <f t="shared" ref="T2371:T2434" si="226">(I2371/86400)+25569+(-8/24)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1"/>
        <v>3.2799999999999999E-3</v>
      </c>
      <c r="P2372" s="6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41960.855798611105</v>
      </c>
      <c r="T2372" s="11">
        <f t="shared" si="226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ref="O2373:O2436" si="227">E2373/D2373</f>
        <v>0</v>
      </c>
      <c r="P2373" s="6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42150.444398148145</v>
      </c>
      <c r="T2373" s="11">
        <f t="shared" si="226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3.272727272727273E-2</v>
      </c>
      <c r="P2374" s="6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42087.735775462956</v>
      </c>
      <c r="T2374" s="11">
        <f t="shared" si="226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5.8823529411764708E-5</v>
      </c>
      <c r="P2375" s="6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42215.328981481478</v>
      </c>
      <c r="T2375" s="11">
        <f t="shared" si="226"/>
        <v>42245.328981481478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4.5454545454545455E-4</v>
      </c>
      <c r="P2376" s="6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42017.509953703702</v>
      </c>
      <c r="T2376" s="11">
        <f t="shared" si="226"/>
        <v>42047.509953703702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6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42592.502743055556</v>
      </c>
      <c r="T2377" s="11">
        <f t="shared" si="226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0.10877666666666666</v>
      </c>
      <c r="P2378" s="6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42318.592199074068</v>
      </c>
      <c r="T2378" s="11">
        <f t="shared" si="226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6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42669.536840277775</v>
      </c>
      <c r="T2379" s="11">
        <f t="shared" si="226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6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42212.679745370369</v>
      </c>
      <c r="T2380" s="11">
        <f t="shared" si="226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6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42236.683055555557</v>
      </c>
      <c r="T2381" s="11">
        <f t="shared" si="226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3.6666666666666666E-3</v>
      </c>
      <c r="P2382" s="6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42248.459976851846</v>
      </c>
      <c r="T2382" s="11">
        <f t="shared" si="226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1.8193398957730169E-2</v>
      </c>
      <c r="P2383" s="6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42074.602407407401</v>
      </c>
      <c r="T2383" s="11">
        <f t="shared" si="226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2.5000000000000001E-2</v>
      </c>
      <c r="P2384" s="6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42194.854201388887</v>
      </c>
      <c r="T2384" s="11">
        <f t="shared" si="226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4.3499999999999997E-2</v>
      </c>
      <c r="P2385" s="6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42026.723460648143</v>
      </c>
      <c r="T2385" s="11">
        <f t="shared" si="226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8.0000000000000002E-3</v>
      </c>
      <c r="P2386" s="6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41926.734293981477</v>
      </c>
      <c r="T2386" s="11">
        <f t="shared" si="226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1.2123076923076924E-2</v>
      </c>
      <c r="P2387" s="6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42191.368425925924</v>
      </c>
      <c r="T2387" s="11">
        <f t="shared" si="226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6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41954.504907407405</v>
      </c>
      <c r="T2388" s="11">
        <f t="shared" si="226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6.8399999999999997E-3</v>
      </c>
      <c r="P2389" s="6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42528.293287037035</v>
      </c>
      <c r="T2389" s="11">
        <f t="shared" si="226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1.2513513513513513E-2</v>
      </c>
      <c r="P2390" s="6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41989.520358796297</v>
      </c>
      <c r="T2390" s="11">
        <f t="shared" si="226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1.8749999999999999E-3</v>
      </c>
      <c r="P2391" s="6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42179.320046296292</v>
      </c>
      <c r="T2391" s="11">
        <f t="shared" si="226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6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41967.928981481477</v>
      </c>
      <c r="T2392" s="11">
        <f t="shared" si="226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1.25E-3</v>
      </c>
      <c r="P2393" s="6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42064.461157407401</v>
      </c>
      <c r="T2393" s="11">
        <f t="shared" si="226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6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42275.787303240737</v>
      </c>
      <c r="T2394" s="11">
        <f t="shared" si="226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5.0000000000000001E-4</v>
      </c>
      <c r="P2395" s="6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42194.315011574072</v>
      </c>
      <c r="T2395" s="11">
        <f t="shared" si="226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5.9999999999999995E-4</v>
      </c>
      <c r="P2396" s="6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42031.02885416666</v>
      </c>
      <c r="T2396" s="11">
        <f t="shared" si="226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6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42716.788043981483</v>
      </c>
      <c r="T2397" s="11">
        <f t="shared" si="226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2E-3</v>
      </c>
      <c r="P2398" s="6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42262.515717592592</v>
      </c>
      <c r="T2398" s="11">
        <f t="shared" si="226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6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41976.551574074074</v>
      </c>
      <c r="T2399" s="11">
        <f t="shared" si="226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6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42157.583148148151</v>
      </c>
      <c r="T2400" s="11">
        <f t="shared" si="226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6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41956.519745370366</v>
      </c>
      <c r="T2401" s="11">
        <f t="shared" si="226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6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42443.934768518513</v>
      </c>
      <c r="T2402" s="11">
        <f t="shared" si="226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7.1785714285714283E-3</v>
      </c>
      <c r="P2403" s="6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42374.489537037036</v>
      </c>
      <c r="T2403" s="11">
        <f t="shared" si="226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4.3333333333333331E-3</v>
      </c>
      <c r="P2404" s="6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42107.34642361111</v>
      </c>
      <c r="T2404" s="11">
        <f t="shared" si="226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0.16833333333333333</v>
      </c>
      <c r="P2405" s="6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42399.54928240741</v>
      </c>
      <c r="T2405" s="11">
        <f t="shared" si="226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42341.706099537034</v>
      </c>
      <c r="T2406" s="11">
        <f t="shared" si="226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0.22520000000000001</v>
      </c>
      <c r="P2407" s="6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42595.252025462956</v>
      </c>
      <c r="T2407" s="11">
        <f t="shared" si="226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0.41384615384615386</v>
      </c>
      <c r="P2408" s="6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41982.777662037035</v>
      </c>
      <c r="T2408" s="11">
        <f t="shared" si="226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0.25259090909090909</v>
      </c>
      <c r="P2409" s="6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42082.242222222216</v>
      </c>
      <c r="T2409" s="11">
        <f t="shared" si="226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2E-3</v>
      </c>
      <c r="P2410" s="6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41918.80737268518</v>
      </c>
      <c r="T2410" s="11">
        <f t="shared" si="226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1.84E-2</v>
      </c>
      <c r="P2411" s="6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42204.542534722219</v>
      </c>
      <c r="T2411" s="11">
        <f t="shared" si="226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6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42224.074942129628</v>
      </c>
      <c r="T2412" s="11">
        <f t="shared" si="226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6.0400000000000002E-3</v>
      </c>
      <c r="P2413" s="6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42211.399097222216</v>
      </c>
      <c r="T2413" s="11">
        <f t="shared" si="226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6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42655.403622685182</v>
      </c>
      <c r="T2414" s="11">
        <f t="shared" si="226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8.3333333333333332E-3</v>
      </c>
      <c r="P2415" s="6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41759.776412037034</v>
      </c>
      <c r="T2415" s="11">
        <f t="shared" si="226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3.0666666666666665E-2</v>
      </c>
      <c r="P2416" s="6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42198.361805555549</v>
      </c>
      <c r="T2416" s="11">
        <f t="shared" si="226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5.5833333333333334E-3</v>
      </c>
      <c r="P2417" s="6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42536.529467592591</v>
      </c>
      <c r="T2417" s="11">
        <f t="shared" si="226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2.5000000000000001E-4</v>
      </c>
      <c r="P2418" s="6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42019.404432870368</v>
      </c>
      <c r="T2418" s="11">
        <f t="shared" si="226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6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41831.550775462958</v>
      </c>
      <c r="T2419" s="11">
        <f t="shared" si="226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2.0000000000000001E-4</v>
      </c>
      <c r="P2420" s="6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42027.523657407401</v>
      </c>
      <c r="T2420" s="11">
        <f t="shared" si="226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6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41993.404965277776</v>
      </c>
      <c r="T2421" s="11">
        <f t="shared" si="226"/>
        <v>42053.404965277776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0.14825133372851215</v>
      </c>
      <c r="P2422" s="6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41892.695543981477</v>
      </c>
      <c r="T2422" s="11">
        <f t="shared" si="226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1.6666666666666666E-4</v>
      </c>
      <c r="P2423" s="6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42026.354120370372</v>
      </c>
      <c r="T2423" s="11">
        <f t="shared" si="226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2E-3</v>
      </c>
      <c r="P2424" s="6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42044.391620370363</v>
      </c>
      <c r="T2424" s="11">
        <f t="shared" si="226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1.3333333333333334E-4</v>
      </c>
      <c r="P2425" s="6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41974.371412037035</v>
      </c>
      <c r="T2425" s="11">
        <f t="shared" si="226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1.24E-2</v>
      </c>
      <c r="P2426" s="6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41909.559120370366</v>
      </c>
      <c r="T2426" s="11">
        <f t="shared" si="226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2.8571428571428574E-4</v>
      </c>
      <c r="P2427" s="6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42502.580428240741</v>
      </c>
      <c r="T2427" s="11">
        <f t="shared" si="226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6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42163.836712962962</v>
      </c>
      <c r="T2428" s="11">
        <f t="shared" si="226"/>
        <v>42223.836712962962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2.0000000000000002E-5</v>
      </c>
      <c r="P2429" s="6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42411.985335648147</v>
      </c>
      <c r="T2429" s="11">
        <f t="shared" si="226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2.8571428571428571E-5</v>
      </c>
      <c r="P2430" s="6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42045.450821759259</v>
      </c>
      <c r="T2430" s="11">
        <f t="shared" si="226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1.4321428571428572E-2</v>
      </c>
      <c r="P2431" s="6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42734.545902777776</v>
      </c>
      <c r="T2431" s="11">
        <f t="shared" si="226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7.0000000000000001E-3</v>
      </c>
      <c r="P2432" s="6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42381.797499999993</v>
      </c>
      <c r="T2432" s="11">
        <f t="shared" si="226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2.0000000000000002E-5</v>
      </c>
      <c r="P2433" s="6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42488.766354166662</v>
      </c>
      <c r="T2433" s="11">
        <f t="shared" si="226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1.4285714285714287E-4</v>
      </c>
      <c r="P2434" s="6">
        <f t="shared" si="222"/>
        <v>1</v>
      </c>
      <c r="Q2434" t="str">
        <f t="shared" si="223"/>
        <v>food</v>
      </c>
      <c r="R2434" t="str">
        <f t="shared" si="224"/>
        <v>food trucks</v>
      </c>
      <c r="S2434" s="11">
        <f t="shared" si="225"/>
        <v>42040.885381944441</v>
      </c>
      <c r="T2434" s="11">
        <f t="shared" si="226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s="6" t="e">
        <f t="shared" ref="P2435:P2498" si="228">E2435/L2435</f>
        <v>#DIV/0!</v>
      </c>
      <c r="Q2435" t="str">
        <f t="shared" ref="Q2435:Q2498" si="229">LEFT(N2435, SEARCH("/",N2435,1)-1)</f>
        <v>food</v>
      </c>
      <c r="R2435" t="str">
        <f t="shared" ref="R2435:R2498" si="230">RIGHT(N2435,LEN(N2435)-SEARCH("/", N2435,1))</f>
        <v>food trucks</v>
      </c>
      <c r="S2435" s="11">
        <f t="shared" ref="S2435:S2498" si="231">(J2435/86400)+25569+(-8/24)</f>
        <v>42397.566469907404</v>
      </c>
      <c r="T2435" s="11">
        <f t="shared" ref="T2435:T2498" si="232">(I2435/86400)+25569+(-8/24)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7"/>
        <v>1.2999999999999999E-3</v>
      </c>
      <c r="P2436" s="6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42179.852708333332</v>
      </c>
      <c r="T2436" s="11">
        <f t="shared" si="232"/>
        <v>42219.852708333332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ref="O2437:O2500" si="233">E2437/D2437</f>
        <v>4.8960000000000002E-3</v>
      </c>
      <c r="P2437" s="6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42251.944282407407</v>
      </c>
      <c r="T2437" s="11">
        <f t="shared" si="232"/>
        <v>42281.944282407407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3.8461538461538462E-4</v>
      </c>
      <c r="P2438" s="6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42338.282060185178</v>
      </c>
      <c r="T2438" s="11">
        <f t="shared" si="232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6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42031.631805555553</v>
      </c>
      <c r="T2439" s="11">
        <f t="shared" si="232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3.3333333333333335E-3</v>
      </c>
      <c r="P2440" s="6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42285.581736111104</v>
      </c>
      <c r="T2440" s="11">
        <f t="shared" si="232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6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42265.485289351847</v>
      </c>
      <c r="T2441" s="11">
        <f t="shared" si="232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2E-3</v>
      </c>
      <c r="P2442" s="6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42383.566122685188</v>
      </c>
      <c r="T2442" s="11">
        <f t="shared" si="232"/>
        <v>42413.566122685188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1.0788</v>
      </c>
      <c r="P2443" s="6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42186.792291666665</v>
      </c>
      <c r="T2443" s="11">
        <f t="shared" si="232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1.2594166666666666</v>
      </c>
      <c r="P2444" s="6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42052.333657407406</v>
      </c>
      <c r="T2444" s="11">
        <f t="shared" si="232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2.0251494999999999</v>
      </c>
      <c r="P2445" s="6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41836.291921296295</v>
      </c>
      <c r="T2445" s="11">
        <f t="shared" si="232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1.0860000000000001</v>
      </c>
      <c r="P2446" s="6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42485.42119212963</v>
      </c>
      <c r="T2446" s="11">
        <f t="shared" si="232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1.728</v>
      </c>
      <c r="P2447" s="6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42242.856724537036</v>
      </c>
      <c r="T2447" s="11">
        <f t="shared" si="232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1.6798</v>
      </c>
      <c r="P2448" s="6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42670.269340277773</v>
      </c>
      <c r="T2448" s="11">
        <f t="shared" si="232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4.2720000000000002</v>
      </c>
      <c r="P2449" s="6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42654.13649305555</v>
      </c>
      <c r="T2449" s="11">
        <f t="shared" si="232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1.075</v>
      </c>
      <c r="P2450" s="6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42606.982789351845</v>
      </c>
      <c r="T2450" s="11">
        <f t="shared" si="232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1.08</v>
      </c>
      <c r="P2451" s="6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41942.809201388889</v>
      </c>
      <c r="T2451" s="11">
        <f t="shared" si="232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1.0153353333333335</v>
      </c>
      <c r="P2452" s="6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41901.739074074074</v>
      </c>
      <c r="T2452" s="11">
        <f t="shared" si="232"/>
        <v>41939.799305555549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1.1545000000000001</v>
      </c>
      <c r="P2453" s="6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42779.575115740743</v>
      </c>
      <c r="T2453" s="11">
        <f t="shared" si="232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1.335</v>
      </c>
      <c r="P2454" s="6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42338.510416666664</v>
      </c>
      <c r="T2454" s="11">
        <f t="shared" si="232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1.5469999999999999</v>
      </c>
      <c r="P2455" s="6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42738.358900462961</v>
      </c>
      <c r="T2455" s="11">
        <f t="shared" si="232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1.0084571428571429</v>
      </c>
      <c r="P2456" s="6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42769.868148148147</v>
      </c>
      <c r="T2456" s="11">
        <f t="shared" si="232"/>
        <v>42804.868148148147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1.82</v>
      </c>
      <c r="P2457" s="6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42452.448495370372</v>
      </c>
      <c r="T2457" s="11">
        <f t="shared" si="232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1.8086666666666666</v>
      </c>
      <c r="P2458" s="6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42761.627766203703</v>
      </c>
      <c r="T2458" s="11">
        <f t="shared" si="232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1.0230434782608695</v>
      </c>
      <c r="P2459" s="6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42423.269166666665</v>
      </c>
      <c r="T2459" s="11">
        <f t="shared" si="232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1.1017999999999999</v>
      </c>
      <c r="P2460" s="6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42495.538402777776</v>
      </c>
      <c r="T2460" s="11">
        <f t="shared" si="232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1.0225</v>
      </c>
      <c r="P2461" s="6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42407.304224537038</v>
      </c>
      <c r="T2461" s="11">
        <f t="shared" si="232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1.0078823529411765</v>
      </c>
      <c r="P2462" s="6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42703.853784722225</v>
      </c>
      <c r="T2462" s="11">
        <f t="shared" si="232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1.038</v>
      </c>
      <c r="P2463" s="6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40783.679363425923</v>
      </c>
      <c r="T2463" s="11">
        <f t="shared" si="232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1.1070833333333334</v>
      </c>
      <c r="P2464" s="6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41088.852962962963</v>
      </c>
      <c r="T2464" s="11">
        <f t="shared" si="232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1.1625000000000001</v>
      </c>
      <c r="P2465" s="6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41340.778067129628</v>
      </c>
      <c r="T2465" s="11">
        <f t="shared" si="232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1.111</v>
      </c>
      <c r="P2466" s="6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42248.567094907405</v>
      </c>
      <c r="T2466" s="11">
        <f t="shared" si="232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1.8014285714285714</v>
      </c>
      <c r="P2467" s="6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41145.385972222219</v>
      </c>
      <c r="T2467" s="11">
        <f t="shared" si="232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</v>
      </c>
      <c r="P2468" s="6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41372.769131944442</v>
      </c>
      <c r="T2468" s="11">
        <f t="shared" si="232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1.1850000000000001</v>
      </c>
      <c r="P2469" s="6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41025.540868055556</v>
      </c>
      <c r="T2469" s="11">
        <f t="shared" si="232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1.0721700000000001</v>
      </c>
      <c r="P2470" s="6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41173.820844907408</v>
      </c>
      <c r="T2470" s="11">
        <f t="shared" si="232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1.1366666666666667</v>
      </c>
      <c r="P2471" s="6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40557.096400462957</v>
      </c>
      <c r="T2471" s="11">
        <f t="shared" si="232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1.0316400000000001</v>
      </c>
      <c r="P2472" s="6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41022.741377314815</v>
      </c>
      <c r="T2472" s="11">
        <f t="shared" si="232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1.28</v>
      </c>
      <c r="P2473" s="6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40893.659629629627</v>
      </c>
      <c r="T2473" s="11">
        <f t="shared" si="232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1.3576026666666667</v>
      </c>
      <c r="P2474" s="6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40353.782175925924</v>
      </c>
      <c r="T2474" s="11">
        <f t="shared" si="232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</v>
      </c>
      <c r="P2475" s="6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41193.415150462963</v>
      </c>
      <c r="T2475" s="11">
        <f t="shared" si="232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1.0000360000000001</v>
      </c>
      <c r="P2476" s="6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40416.67796296296</v>
      </c>
      <c r="T2476" s="11">
        <f t="shared" si="232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1.0471999999999999</v>
      </c>
      <c r="P2477" s="6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40309.954340277771</v>
      </c>
      <c r="T2477" s="11">
        <f t="shared" si="232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1.050225</v>
      </c>
      <c r="P2478" s="6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41912.995023148142</v>
      </c>
      <c r="T2478" s="11">
        <f t="shared" si="232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1.7133333333333334</v>
      </c>
      <c r="P2479" s="6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41088.358159722222</v>
      </c>
      <c r="T2479" s="11">
        <f t="shared" si="232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1.2749999999999999</v>
      </c>
      <c r="P2480" s="6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41257.617048611108</v>
      </c>
      <c r="T2480" s="11">
        <f t="shared" si="232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1.3344333333333334</v>
      </c>
      <c r="P2481" s="6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41107.393449074072</v>
      </c>
      <c r="T2481" s="11">
        <f t="shared" si="232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</v>
      </c>
      <c r="P2482" s="6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42227.602824074071</v>
      </c>
      <c r="T2482" s="11">
        <f t="shared" si="232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1.1291099999999998</v>
      </c>
      <c r="P2483" s="6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40999.312592592592</v>
      </c>
      <c r="T2483" s="11">
        <f t="shared" si="232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1.0009999999999999</v>
      </c>
      <c r="P2484" s="6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40711.448877314811</v>
      </c>
      <c r="T2484" s="11">
        <f t="shared" si="232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1.1372727272727272</v>
      </c>
      <c r="P2485" s="6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40970.416701388887</v>
      </c>
      <c r="T2485" s="11">
        <f t="shared" si="232"/>
        <v>41030.375034722216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1.1931742857142855</v>
      </c>
      <c r="P2486" s="6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40771.583368055552</v>
      </c>
      <c r="T2486" s="11">
        <f t="shared" si="232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1.0325</v>
      </c>
      <c r="P2487" s="6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40793.665266203701</v>
      </c>
      <c r="T2487" s="11">
        <f t="shared" si="232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2.6566666666666667</v>
      </c>
      <c r="P2488" s="6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40991.374722222223</v>
      </c>
      <c r="T2488" s="11">
        <f t="shared" si="232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1.0005066666666667</v>
      </c>
      <c r="P2489" s="6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41025.749965277777</v>
      </c>
      <c r="T2489" s="11">
        <f t="shared" si="232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1.0669999999999999</v>
      </c>
      <c r="P2490" s="6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40833.299861111111</v>
      </c>
      <c r="T2490" s="11">
        <f t="shared" si="232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1.3367142857142857</v>
      </c>
      <c r="P2491" s="6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41373.356932870367</v>
      </c>
      <c r="T2491" s="11">
        <f t="shared" si="232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1.214</v>
      </c>
      <c r="P2492" s="6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41022.89439814815</v>
      </c>
      <c r="T2492" s="11">
        <f t="shared" si="232"/>
        <v>41082.89439814815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1.032</v>
      </c>
      <c r="P2493" s="6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40542.505949074075</v>
      </c>
      <c r="T2493" s="11">
        <f t="shared" si="232"/>
        <v>40558.743750000001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1.25</v>
      </c>
      <c r="P2494" s="6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41024.652638888889</v>
      </c>
      <c r="T2494" s="11">
        <f t="shared" si="232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1.2869999999999999</v>
      </c>
      <c r="P2495" s="6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41347.834953703699</v>
      </c>
      <c r="T2495" s="11">
        <f t="shared" si="232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1.0100533333333332</v>
      </c>
      <c r="P2496" s="6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41022.311851851853</v>
      </c>
      <c r="T2496" s="11">
        <f t="shared" si="232"/>
        <v>41052.311851851853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1.2753666666666665</v>
      </c>
      <c r="P2497" s="6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41036.613136574073</v>
      </c>
      <c r="T2497" s="11">
        <f t="shared" si="232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</v>
      </c>
      <c r="P2498" s="6">
        <f t="shared" si="228"/>
        <v>600</v>
      </c>
      <c r="Q2498" t="str">
        <f t="shared" si="229"/>
        <v>music</v>
      </c>
      <c r="R2498" t="str">
        <f t="shared" si="230"/>
        <v>indie rock</v>
      </c>
      <c r="S2498" s="11">
        <f t="shared" si="231"/>
        <v>41327.663101851846</v>
      </c>
      <c r="T2498" s="11">
        <f t="shared" si="232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1.127715</v>
      </c>
      <c r="P2499" s="6">
        <f t="shared" ref="P2499:P2562" si="234">E2499/L2499</f>
        <v>80.551071428571419</v>
      </c>
      <c r="Q2499" t="str">
        <f t="shared" ref="Q2499:Q2562" si="235">LEFT(N2499, SEARCH("/",N2499,1)-1)</f>
        <v>music</v>
      </c>
      <c r="R2499" t="str">
        <f t="shared" ref="R2499:R2562" si="236">RIGHT(N2499,LEN(N2499)-SEARCH("/", N2499,1))</f>
        <v>indie rock</v>
      </c>
      <c r="S2499" s="11">
        <f t="shared" ref="S2499:S2562" si="237">(J2499/86400)+25569+(-8/24)</f>
        <v>40730.545578703699</v>
      </c>
      <c r="T2499" s="11">
        <f t="shared" ref="T2499:T2562" si="238">(I2499/86400)+25569+(-8/24)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3"/>
        <v>1.056</v>
      </c>
      <c r="P2500" s="6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42017.634108796294</v>
      </c>
      <c r="T2500" s="11">
        <f t="shared" si="238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ref="O2501:O2564" si="239">E2501/D2501</f>
        <v>2.0262500000000001</v>
      </c>
      <c r="P2501" s="6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41226.315243055556</v>
      </c>
      <c r="T2501" s="11">
        <f t="shared" si="238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1.1333333333333333</v>
      </c>
      <c r="P2502" s="6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41053.439525462956</v>
      </c>
      <c r="T2502" s="11">
        <f t="shared" si="238"/>
        <v>41083.439525462956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2.5545454545454545E-2</v>
      </c>
      <c r="P2503" s="6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42244.443333333336</v>
      </c>
      <c r="T2503" s="11">
        <f t="shared" si="238"/>
        <v>42274.443333333336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7.8181818181818181E-4</v>
      </c>
      <c r="P2504" s="6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41858.492106481477</v>
      </c>
      <c r="T2504" s="11">
        <f t="shared" si="238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6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42498.566064814811</v>
      </c>
      <c r="T2505" s="11">
        <f t="shared" si="238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41927.682106481479</v>
      </c>
      <c r="T2506" s="11">
        <f t="shared" si="238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6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42046.722407407404</v>
      </c>
      <c r="T2507" s="11">
        <f t="shared" si="238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6.0000000000000001E-3</v>
      </c>
      <c r="P2508" s="6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42257.963761574072</v>
      </c>
      <c r="T2508" s="11">
        <f t="shared" si="238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6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42104.739629629628</v>
      </c>
      <c r="T2509" s="11">
        <f t="shared" si="238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6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41835.618449074071</v>
      </c>
      <c r="T2510" s="11">
        <f t="shared" si="238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1.0526315789473684E-2</v>
      </c>
      <c r="P2511" s="6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42058.476261574069</v>
      </c>
      <c r="T2511" s="11">
        <f t="shared" si="238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1.5E-3</v>
      </c>
      <c r="P2512" s="6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42078.664027777777</v>
      </c>
      <c r="T2512" s="11">
        <f t="shared" si="238"/>
        <v>42138.664027777777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6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42371.113576388881</v>
      </c>
      <c r="T2513" s="11">
        <f t="shared" si="238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6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41971.543530092589</v>
      </c>
      <c r="T2514" s="11">
        <f t="shared" si="238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6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42731.673483796294</v>
      </c>
      <c r="T2515" s="11">
        <f t="shared" si="238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1.7500000000000002E-2</v>
      </c>
      <c r="P2516" s="6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41854.056446759256</v>
      </c>
      <c r="T2516" s="11">
        <f t="shared" si="238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0.186</v>
      </c>
      <c r="P2517" s="6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42027.50640046296</v>
      </c>
      <c r="T2517" s="11">
        <f t="shared" si="238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6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41942.320046296292</v>
      </c>
      <c r="T2518" s="11">
        <f t="shared" si="238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9.8166666666666666E-2</v>
      </c>
      <c r="P2519" s="6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42052.469097222223</v>
      </c>
      <c r="T2519" s="11">
        <f t="shared" si="238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6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41926.347546296296</v>
      </c>
      <c r="T2520" s="11">
        <f t="shared" si="238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4.3333333333333331E-4</v>
      </c>
      <c r="P2521" s="6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41808.821805555555</v>
      </c>
      <c r="T2521" s="11">
        <f t="shared" si="238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6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42612.267187500001</v>
      </c>
      <c r="T2522" s="11">
        <f t="shared" si="238"/>
        <v>42658.472916666666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1.0948792000000001</v>
      </c>
      <c r="P2523" s="6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42269.63450231481</v>
      </c>
      <c r="T2523" s="11">
        <f t="shared" si="238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</v>
      </c>
      <c r="P2524" s="6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42460.240277777775</v>
      </c>
      <c r="T2524" s="11">
        <f t="shared" si="238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1.5644444444444445</v>
      </c>
      <c r="P2525" s="6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41930.642268518517</v>
      </c>
      <c r="T2525" s="11">
        <f t="shared" si="238"/>
        <v>41960.683935185181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1.016</v>
      </c>
      <c r="P2526" s="6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41961.474039351851</v>
      </c>
      <c r="T2526" s="11">
        <f t="shared" si="238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1.00325</v>
      </c>
      <c r="P2527" s="6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41058.511238425919</v>
      </c>
      <c r="T2527" s="11">
        <f t="shared" si="238"/>
        <v>41088.511238425919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1.1294999999999999</v>
      </c>
      <c r="P2528" s="6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41952.757800925923</v>
      </c>
      <c r="T2528" s="11">
        <f t="shared" si="238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1.02125</v>
      </c>
      <c r="P2529" s="6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41546.417719907404</v>
      </c>
      <c r="T2529" s="11">
        <f t="shared" si="238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1.0724974999999999</v>
      </c>
      <c r="P2530" s="6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42217.501192129632</v>
      </c>
      <c r="T2530" s="11">
        <f t="shared" si="238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1.0428333333333333</v>
      </c>
      <c r="P2531" s="6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40947.747395833328</v>
      </c>
      <c r="T2531" s="11">
        <f t="shared" si="238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</v>
      </c>
      <c r="P2532" s="6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42081.531307870369</v>
      </c>
      <c r="T2532" s="11">
        <f t="shared" si="238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1.004</v>
      </c>
      <c r="P2533" s="6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42208.346689814811</v>
      </c>
      <c r="T2533" s="11">
        <f t="shared" si="238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1.26125</v>
      </c>
      <c r="P2534" s="6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41107.515810185185</v>
      </c>
      <c r="T2534" s="11">
        <f t="shared" si="238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1.1066666666666667</v>
      </c>
      <c r="P2535" s="6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41304.417951388888</v>
      </c>
      <c r="T2535" s="11">
        <f t="shared" si="238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1.05</v>
      </c>
      <c r="P2536" s="6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40127.367037037031</v>
      </c>
      <c r="T2536" s="11">
        <f t="shared" si="238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1.03775</v>
      </c>
      <c r="P2537" s="6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41943.457696759258</v>
      </c>
      <c r="T2537" s="11">
        <f t="shared" si="238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1.1599999999999999</v>
      </c>
      <c r="P2538" s="6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41463.77275462963</v>
      </c>
      <c r="T2538" s="11">
        <f t="shared" si="238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1.1000000000000001</v>
      </c>
      <c r="P2539" s="6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40696.315451388888</v>
      </c>
      <c r="T2539" s="11">
        <f t="shared" si="238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1.130176111111111</v>
      </c>
      <c r="P2540" s="6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41298.176631944443</v>
      </c>
      <c r="T2540" s="11">
        <f t="shared" si="238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1.0024999999999999</v>
      </c>
      <c r="P2541" s="6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41977.568888888891</v>
      </c>
      <c r="T2541" s="11">
        <f t="shared" si="238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1.034</v>
      </c>
      <c r="P2542" s="6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40785.341678240737</v>
      </c>
      <c r="T2542" s="11">
        <f t="shared" si="238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1.0702857142857143</v>
      </c>
      <c r="P2543" s="6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41483.115949074076</v>
      </c>
      <c r="T2543" s="11">
        <f t="shared" si="238"/>
        <v>41543.115949074076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1.0357142857142858</v>
      </c>
      <c r="P2544" s="6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41509.093252314815</v>
      </c>
      <c r="T2544" s="11">
        <f t="shared" si="238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1.5640000000000001</v>
      </c>
      <c r="P2545" s="6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40513.774282407401</v>
      </c>
      <c r="T2545" s="11">
        <f t="shared" si="238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1.0082</v>
      </c>
      <c r="P2546" s="6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41068.1871412037</v>
      </c>
      <c r="T2546" s="11">
        <f t="shared" si="238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1.9530000000000001</v>
      </c>
      <c r="P2547" s="6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42026.804837962962</v>
      </c>
      <c r="T2547" s="11">
        <f t="shared" si="238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1.1171428571428572</v>
      </c>
      <c r="P2548" s="6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41524.525219907409</v>
      </c>
      <c r="T2548" s="11">
        <f t="shared" si="238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1.1985454545454546</v>
      </c>
      <c r="P2549" s="6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40973.439849537033</v>
      </c>
      <c r="T2549" s="11">
        <f t="shared" si="238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1.0185</v>
      </c>
      <c r="P2550" s="6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42618.292094907403</v>
      </c>
      <c r="T2550" s="11">
        <f t="shared" si="238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1.0280254777070064</v>
      </c>
      <c r="P2551" s="6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41390.424421296295</v>
      </c>
      <c r="T2551" s="11">
        <f t="shared" si="238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1.0084615384615385</v>
      </c>
      <c r="P2552" s="6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42228.300995370366</v>
      </c>
      <c r="T2552" s="11">
        <f t="shared" si="238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1.0273469387755103</v>
      </c>
      <c r="P2553" s="6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40960.918807870366</v>
      </c>
      <c r="T2553" s="11">
        <f t="shared" si="238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1.0649999999999999</v>
      </c>
      <c r="P2554" s="6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42769.476631944439</v>
      </c>
      <c r="T2554" s="11">
        <f t="shared" si="238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1.5553333333333332</v>
      </c>
      <c r="P2555" s="6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41112.865821759253</v>
      </c>
      <c r="T2555" s="11">
        <f t="shared" si="238"/>
        <v>41172.865821759253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1.228</v>
      </c>
      <c r="P2556" s="6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42124.744942129626</v>
      </c>
      <c r="T2556" s="11">
        <f t="shared" si="238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1.0734999999999999</v>
      </c>
      <c r="P2557" s="6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41026.32167824074</v>
      </c>
      <c r="T2557" s="11">
        <f t="shared" si="238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1.0550335570469798</v>
      </c>
      <c r="P2558" s="6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41222.658067129625</v>
      </c>
      <c r="T2558" s="11">
        <f t="shared" si="238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1.1844444444444444</v>
      </c>
      <c r="P2559" s="6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41744.411874999998</v>
      </c>
      <c r="T2559" s="11">
        <f t="shared" si="238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1.0888</v>
      </c>
      <c r="P2560" s="6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42093.526689814811</v>
      </c>
      <c r="T2560" s="11">
        <f t="shared" si="238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1.1125</v>
      </c>
      <c r="P2561" s="6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40829.540324074071</v>
      </c>
      <c r="T2561" s="11">
        <f t="shared" si="238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1.0009999999999999</v>
      </c>
      <c r="P2562" s="6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11">
        <f t="shared" si="237"/>
        <v>42039.617754629631</v>
      </c>
      <c r="T2562" s="11">
        <f t="shared" si="238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s="6" t="e">
        <f t="shared" ref="P2563:P2626" si="240">E2563/L2563</f>
        <v>#DIV/0!</v>
      </c>
      <c r="Q2563" t="str">
        <f t="shared" ref="Q2563:Q2626" si="241">LEFT(N2563, SEARCH("/",N2563,1)-1)</f>
        <v>food</v>
      </c>
      <c r="R2563" t="str">
        <f t="shared" ref="R2563:R2626" si="242">RIGHT(N2563,LEN(N2563)-SEARCH("/", N2563,1))</f>
        <v>food trucks</v>
      </c>
      <c r="S2563" s="11">
        <f t="shared" ref="S2563:S2626" si="243">(J2563/86400)+25569+(-8/24)</f>
        <v>42260.195474537039</v>
      </c>
      <c r="T2563" s="11">
        <f t="shared" ref="T2563:T2626" si="244">(I2563/86400)+25569+(-8/24)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39"/>
        <v>7.4999999999999997E-3</v>
      </c>
      <c r="P2564" s="6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42594.191423611112</v>
      </c>
      <c r="T2564" s="11">
        <f t="shared" si="244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ref="O2565:O2628" si="245">E2565/D2565</f>
        <v>0</v>
      </c>
      <c r="P2565" s="6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42154.806145833332</v>
      </c>
      <c r="T2565" s="11">
        <f t="shared" si="244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41821.70716435185</v>
      </c>
      <c r="T2566" s="11">
        <f t="shared" si="244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0.01</v>
      </c>
      <c r="P2567" s="6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42440.317002314812</v>
      </c>
      <c r="T2567" s="11">
        <f t="shared" si="244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6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41842.647546296292</v>
      </c>
      <c r="T2568" s="11">
        <f t="shared" si="244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2.6666666666666666E-3</v>
      </c>
      <c r="P2569" s="6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42087.545578703699</v>
      </c>
      <c r="T2569" s="11">
        <f t="shared" si="244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5.0000000000000001E-3</v>
      </c>
      <c r="P2570" s="6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42584.33326388889</v>
      </c>
      <c r="T2570" s="11">
        <f t="shared" si="244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2.2307692307692306E-2</v>
      </c>
      <c r="P2571" s="6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42233.772129629629</v>
      </c>
      <c r="T2571" s="11">
        <f t="shared" si="244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8.4285714285714294E-3</v>
      </c>
      <c r="P2572" s="6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42744.569849537038</v>
      </c>
      <c r="T2572" s="11">
        <f t="shared" si="244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2.5000000000000001E-3</v>
      </c>
      <c r="P2573" s="6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42449.008344907408</v>
      </c>
      <c r="T2573" s="11">
        <f t="shared" si="244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6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42076.786076388882</v>
      </c>
      <c r="T2574" s="11">
        <f t="shared" si="244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6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41829.258668981478</v>
      </c>
      <c r="T2575" s="11">
        <f t="shared" si="244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42487.492418981477</v>
      </c>
      <c r="T2576" s="11">
        <f t="shared" si="244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6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41985.775393518517</v>
      </c>
      <c r="T2577" s="11">
        <f t="shared" si="244"/>
        <v>42015.775393518517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6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42059.676469907405</v>
      </c>
      <c r="T2578" s="11">
        <f t="shared" si="244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6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41830.487233796295</v>
      </c>
      <c r="T2579" s="11">
        <f t="shared" si="244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6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42237.689571759256</v>
      </c>
      <c r="T2580" s="11">
        <f t="shared" si="244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1.3849999999999999E-3</v>
      </c>
      <c r="P2581" s="6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41837.496562499997</v>
      </c>
      <c r="T2581" s="11">
        <f t="shared" si="244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6.0000000000000001E-3</v>
      </c>
      <c r="P2582" s="6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42109.993090277778</v>
      </c>
      <c r="T2582" s="11">
        <f t="shared" si="244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0.106</v>
      </c>
      <c r="P2583" s="6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42294.295115740737</v>
      </c>
      <c r="T2583" s="11">
        <f t="shared" si="244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1.1111111111111112E-5</v>
      </c>
      <c r="P2584" s="6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42642.655486111107</v>
      </c>
      <c r="T2584" s="11">
        <f t="shared" si="244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5.0000000000000001E-3</v>
      </c>
      <c r="P2585" s="6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42019.436111111114</v>
      </c>
      <c r="T2585" s="11">
        <f t="shared" si="244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42139.839918981474</v>
      </c>
      <c r="T2586" s="11">
        <f t="shared" si="244"/>
        <v>42169.839918981474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1.6666666666666668E-3</v>
      </c>
      <c r="P2587" s="6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41795.629999999997</v>
      </c>
      <c r="T2587" s="11">
        <f t="shared" si="244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1.6666666666666668E-3</v>
      </c>
      <c r="P2588" s="6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42332.996944444443</v>
      </c>
      <c r="T2588" s="11">
        <f t="shared" si="244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2.4340000000000001E-2</v>
      </c>
      <c r="P2589" s="6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42338.342048611106</v>
      </c>
      <c r="T2589" s="11">
        <f t="shared" si="244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3.8833333333333331E-2</v>
      </c>
      <c r="P2590" s="6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42042.342893518515</v>
      </c>
      <c r="T2590" s="11">
        <f t="shared" si="244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1E-4</v>
      </c>
      <c r="P2591" s="6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42422.202858796292</v>
      </c>
      <c r="T2591" s="11">
        <f t="shared" si="244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6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42388.255752314813</v>
      </c>
      <c r="T2592" s="11">
        <f t="shared" si="244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1.7333333333333333E-2</v>
      </c>
      <c r="P2593" s="6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42382.573194444441</v>
      </c>
      <c r="T2593" s="11">
        <f t="shared" si="244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1.6666666666666668E-3</v>
      </c>
      <c r="P2594" s="6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41887.467835648145</v>
      </c>
      <c r="T2594" s="11">
        <f t="shared" si="244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6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42089.511874999997</v>
      </c>
      <c r="T2595" s="11">
        <f t="shared" si="244"/>
        <v>42119.511874999997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1.2500000000000001E-5</v>
      </c>
      <c r="P2596" s="6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41828.634583333333</v>
      </c>
      <c r="T2596" s="11">
        <f t="shared" si="244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0.12166666666666667</v>
      </c>
      <c r="P2597" s="6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42759.910879629628</v>
      </c>
      <c r="T2597" s="11">
        <f t="shared" si="244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0.23588571428571428</v>
      </c>
      <c r="P2598" s="6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41828.33112268518</v>
      </c>
      <c r="T2598" s="11">
        <f t="shared" si="244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5.6666666666666664E-2</v>
      </c>
      <c r="P2599" s="6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42510.008298611108</v>
      </c>
      <c r="T2599" s="11">
        <f t="shared" si="244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0.39</v>
      </c>
      <c r="P2600" s="6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42240.506956018515</v>
      </c>
      <c r="T2600" s="11">
        <f t="shared" si="244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9.9546510341776348E-3</v>
      </c>
      <c r="P2601" s="6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41809.420682870368</v>
      </c>
      <c r="T2601" s="11">
        <f t="shared" si="244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6.9320000000000007E-2</v>
      </c>
      <c r="P2602" s="6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42394.567129629628</v>
      </c>
      <c r="T2602" s="11">
        <f t="shared" si="244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6.6139999999999999</v>
      </c>
      <c r="P2603" s="6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41150.568854166668</v>
      </c>
      <c r="T2603" s="11">
        <f t="shared" si="244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3.2609166666666667</v>
      </c>
      <c r="P2604" s="6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41915.413981481477</v>
      </c>
      <c r="T2604" s="11">
        <f t="shared" si="244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1.0148571428571429</v>
      </c>
      <c r="P2605" s="6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41617.579328703701</v>
      </c>
      <c r="T2605" s="11">
        <f t="shared" si="244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1.0421799999999999</v>
      </c>
      <c r="P2606" s="6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40997.717858796292</v>
      </c>
      <c r="T2606" s="11">
        <f t="shared" si="244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1.0742157000000001</v>
      </c>
      <c r="P2607" s="6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42508.20821759259</v>
      </c>
      <c r="T2607" s="11">
        <f t="shared" si="244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1.1005454545454545</v>
      </c>
      <c r="P2608" s="6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41726.379421296289</v>
      </c>
      <c r="T2608" s="11">
        <f t="shared" si="244"/>
        <v>41758.379421296289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4.077</v>
      </c>
      <c r="P2609" s="6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42184.541342592587</v>
      </c>
      <c r="T2609" s="11">
        <f t="shared" si="244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2.2392500000000002</v>
      </c>
      <c r="P2610" s="6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42767.468379629623</v>
      </c>
      <c r="T2610" s="11">
        <f t="shared" si="244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3.038011142857143</v>
      </c>
      <c r="P2611" s="6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41074.90452546296</v>
      </c>
      <c r="T2611" s="11">
        <f t="shared" si="244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1.4132510432681749</v>
      </c>
      <c r="P2612" s="6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42564.547743055555</v>
      </c>
      <c r="T2612" s="11">
        <f t="shared" si="244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27.906363636363636</v>
      </c>
      <c r="P2613" s="6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42704.002476851849</v>
      </c>
      <c r="T2613" s="11">
        <f t="shared" si="244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1.7176130000000001</v>
      </c>
      <c r="P2614" s="6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41981.809837962959</v>
      </c>
      <c r="T2614" s="11">
        <f t="shared" si="244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1.0101333333333333</v>
      </c>
      <c r="P2615" s="6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41143.484884259255</v>
      </c>
      <c r="T2615" s="11">
        <f t="shared" si="244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1.02</v>
      </c>
      <c r="P2616" s="6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41730.375138888885</v>
      </c>
      <c r="T2616" s="11">
        <f t="shared" si="244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1.6976511744127936</v>
      </c>
      <c r="P2617" s="6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42453.163935185185</v>
      </c>
      <c r="T2617" s="11">
        <f t="shared" si="244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1.14534</v>
      </c>
      <c r="P2618" s="6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42211.661215277774</v>
      </c>
      <c r="T2618" s="11">
        <f t="shared" si="244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8.7759999999999998</v>
      </c>
      <c r="P2619" s="6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41902.541099537033</v>
      </c>
      <c r="T2619" s="11">
        <f t="shared" si="244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1.0538666666666667</v>
      </c>
      <c r="P2620" s="6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42279.459039351852</v>
      </c>
      <c r="T2620" s="11">
        <f t="shared" si="244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1.8839999999999999</v>
      </c>
      <c r="P2621" s="6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42273.55097222222</v>
      </c>
      <c r="T2621" s="11">
        <f t="shared" si="244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1.436523076923077</v>
      </c>
      <c r="P2622" s="6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42250.833819444444</v>
      </c>
      <c r="T2622" s="11">
        <f t="shared" si="244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1.4588000000000001</v>
      </c>
      <c r="P2623" s="6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42115.414212962962</v>
      </c>
      <c r="T2623" s="11">
        <f t="shared" si="244"/>
        <v>42145.414212962962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1.3118399999999999</v>
      </c>
      <c r="P2624" s="6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42689.409907407404</v>
      </c>
      <c r="T2624" s="11">
        <f t="shared" si="244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1.1399999999999999</v>
      </c>
      <c r="P2625" s="6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42691.923217592594</v>
      </c>
      <c r="T2625" s="11">
        <f t="shared" si="244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13.794206249999998</v>
      </c>
      <c r="P2626" s="6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11">
        <f t="shared" si="243"/>
        <v>41144.088217592587</v>
      </c>
      <c r="T2626" s="11">
        <f t="shared" si="244"/>
        <v>41165.088217592587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9.56</v>
      </c>
      <c r="P2627" s="6">
        <f t="shared" ref="P2627:P2690" si="246">E2627/L2627</f>
        <v>27.576923076923077</v>
      </c>
      <c r="Q2627" t="str">
        <f t="shared" ref="Q2627:Q2690" si="247">LEFT(N2627, SEARCH("/",N2627,1)-1)</f>
        <v>technology</v>
      </c>
      <c r="R2627" t="str">
        <f t="shared" ref="R2627:R2690" si="248">RIGHT(N2627,LEN(N2627)-SEARCH("/", N2627,1))</f>
        <v>space exploration</v>
      </c>
      <c r="S2627" s="11">
        <f t="shared" ref="S2627:S2690" si="249">(J2627/86400)+25569+(-8/24)</f>
        <v>42658.476944444446</v>
      </c>
      <c r="T2627" s="11">
        <f t="shared" ref="T2627:T2690" si="250">(I2627/86400)+25569+(-8/24)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5"/>
        <v>1.1200000000000001</v>
      </c>
      <c r="P2628" s="6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42128.29478009259</v>
      </c>
      <c r="T2628" s="11">
        <f t="shared" si="250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ref="O2629:O2692" si="251">E2629/D2629</f>
        <v>6.4666666666666668</v>
      </c>
      <c r="P2629" s="6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42304.496076388888</v>
      </c>
      <c r="T2629" s="11">
        <f t="shared" si="250"/>
        <v>42334.537743055553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1.1036948748510131</v>
      </c>
      <c r="P2630" s="6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41953.632719907408</v>
      </c>
      <c r="T2630" s="11">
        <f t="shared" si="250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1.2774000000000001</v>
      </c>
      <c r="P2631" s="6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42108.205115740733</v>
      </c>
      <c r="T2631" s="11">
        <f t="shared" si="250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1.579</v>
      </c>
      <c r="P2632" s="6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42523.772129629629</v>
      </c>
      <c r="T2632" s="11">
        <f t="shared" si="250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1.1466525000000001</v>
      </c>
      <c r="P2633" s="6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42217.835960648146</v>
      </c>
      <c r="T2633" s="11">
        <f t="shared" si="250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1.3700934579439252</v>
      </c>
      <c r="P2634" s="6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42493.728460648148</v>
      </c>
      <c r="T2634" s="11">
        <f t="shared" si="250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3.5461999999999998</v>
      </c>
      <c r="P2635" s="6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41667.489953703705</v>
      </c>
      <c r="T2635" s="11">
        <f t="shared" si="250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1.0602150537634409</v>
      </c>
      <c r="P2636" s="6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42612.323159722218</v>
      </c>
      <c r="T2636" s="11">
        <f t="shared" si="250"/>
        <v>42642.323159722218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</v>
      </c>
      <c r="P2637" s="6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42037.617604166669</v>
      </c>
      <c r="T2637" s="11">
        <f t="shared" si="250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1.873</v>
      </c>
      <c r="P2638" s="6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42636.281412037039</v>
      </c>
      <c r="T2638" s="11">
        <f t="shared" si="250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1.6619999999999999</v>
      </c>
      <c r="P2639" s="6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42639.216145833336</v>
      </c>
      <c r="T2639" s="11">
        <f t="shared" si="250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1.0172910662824208</v>
      </c>
      <c r="P2640" s="6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41989.57980324074</v>
      </c>
      <c r="T2640" s="11">
        <f t="shared" si="250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1.64</v>
      </c>
      <c r="P2641" s="6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42024.531805555554</v>
      </c>
      <c r="T2641" s="11">
        <f t="shared" si="250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1.0566666666666666</v>
      </c>
      <c r="P2642" s="6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42102.827245370368</v>
      </c>
      <c r="T2642" s="11">
        <f t="shared" si="250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0.01</v>
      </c>
      <c r="P2643" s="6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41880.493784722217</v>
      </c>
      <c r="T2643" s="11">
        <f t="shared" si="250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6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42535.91328703703</v>
      </c>
      <c r="T2644" s="11">
        <f t="shared" si="250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0.33559730999999998</v>
      </c>
      <c r="P2645" s="6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42689.249016203707</v>
      </c>
      <c r="T2645" s="11">
        <f t="shared" si="250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2.053E-2</v>
      </c>
      <c r="P2646" s="6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42774.458738425928</v>
      </c>
      <c r="T2646" s="11">
        <f t="shared" si="250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0.105</v>
      </c>
      <c r="P2647" s="6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41921.509293981479</v>
      </c>
      <c r="T2647" s="11">
        <f t="shared" si="250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8.4172839999999999E-2</v>
      </c>
      <c r="P2648" s="6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42225.97996527778</v>
      </c>
      <c r="T2648" s="11">
        <f t="shared" si="250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1.44E-2</v>
      </c>
      <c r="P2649" s="6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42199.928460648145</v>
      </c>
      <c r="T2649" s="11">
        <f t="shared" si="250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8.8333333333333337E-3</v>
      </c>
      <c r="P2650" s="6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42408.381481481476</v>
      </c>
      <c r="T2650" s="11">
        <f t="shared" si="250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9.9200000000000004E-4</v>
      </c>
      <c r="P2651" s="6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42341.663668981484</v>
      </c>
      <c r="T2651" s="11">
        <f t="shared" si="250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5.966666666666667E-3</v>
      </c>
      <c r="P2652" s="6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42695.291006944441</v>
      </c>
      <c r="T2652" s="11">
        <f t="shared" si="250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1.8689285714285714E-2</v>
      </c>
      <c r="P2653" s="6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42327.472326388888</v>
      </c>
      <c r="T2653" s="11">
        <f t="shared" si="250"/>
        <v>42355.472326388888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8.8500000000000002E-3</v>
      </c>
      <c r="P2654" s="6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41952.825520833336</v>
      </c>
      <c r="T2654" s="11">
        <f t="shared" si="250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0.1152156862745098</v>
      </c>
      <c r="P2655" s="6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41771.318599537037</v>
      </c>
      <c r="T2655" s="11">
        <f t="shared" si="250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5.1000000000000004E-4</v>
      </c>
      <c r="P2656" s="6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42055.267662037033</v>
      </c>
      <c r="T2656" s="11">
        <f t="shared" si="250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0.21033333333333334</v>
      </c>
      <c r="P2657" s="6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42381.532951388886</v>
      </c>
      <c r="T2657" s="11">
        <f t="shared" si="250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0.11436666666666667</v>
      </c>
      <c r="P2658" s="6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42767.355185185188</v>
      </c>
      <c r="T2658" s="11">
        <f t="shared" si="250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0.18737933333333334</v>
      </c>
      <c r="P2659" s="6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42551.595520833333</v>
      </c>
      <c r="T2659" s="11">
        <f t="shared" si="250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9.2857142857142856E-4</v>
      </c>
      <c r="P2660" s="6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42551.550856481474</v>
      </c>
      <c r="T2660" s="11">
        <f t="shared" si="250"/>
        <v>42581.550856481474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2.720408163265306E-2</v>
      </c>
      <c r="P2661" s="6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42081.736226851848</v>
      </c>
      <c r="T2661" s="11">
        <f t="shared" si="250"/>
        <v>42111.736226851848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9.5E-4</v>
      </c>
      <c r="P2662" s="6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42272.379837962959</v>
      </c>
      <c r="T2662" s="11">
        <f t="shared" si="250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1.0289999999999999</v>
      </c>
      <c r="P2663" s="6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41542.625115740739</v>
      </c>
      <c r="T2663" s="11">
        <f t="shared" si="250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1.0680000000000001</v>
      </c>
      <c r="P2664" s="6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42207.413344907407</v>
      </c>
      <c r="T2664" s="11">
        <f t="shared" si="250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1.0459624999999999</v>
      </c>
      <c r="P2665" s="6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42222.28943287037</v>
      </c>
      <c r="T2665" s="11">
        <f t="shared" si="250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1.0342857142857143</v>
      </c>
      <c r="P2666" s="6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42312.692094907405</v>
      </c>
      <c r="T2666" s="11">
        <f t="shared" si="250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1.2314285714285715</v>
      </c>
      <c r="P2667" s="6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42083.562199074069</v>
      </c>
      <c r="T2667" s="11">
        <f t="shared" si="250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1.592951</v>
      </c>
      <c r="P2668" s="6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42235.43100694444</v>
      </c>
      <c r="T2668" s="11">
        <f t="shared" si="250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1.1066666666666667</v>
      </c>
      <c r="P2669" s="6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42380.592777777776</v>
      </c>
      <c r="T2669" s="11">
        <f t="shared" si="250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1.7070000000000001</v>
      </c>
      <c r="P2670" s="6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42275.255381944444</v>
      </c>
      <c r="T2670" s="11">
        <f t="shared" si="250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1.25125</v>
      </c>
      <c r="P2671" s="6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42318.702499999992</v>
      </c>
      <c r="T2671" s="11">
        <f t="shared" si="250"/>
        <v>42378.702499999992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6.4158609339642042E-2</v>
      </c>
      <c r="P2672" s="6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41820.687268518515</v>
      </c>
      <c r="T2672" s="11">
        <f t="shared" si="250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0.11344</v>
      </c>
      <c r="P2673" s="6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41962.41569444444</v>
      </c>
      <c r="T2673" s="11">
        <f t="shared" si="250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0.33189999999999997</v>
      </c>
      <c r="P2674" s="6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42344.550810185181</v>
      </c>
      <c r="T2674" s="11">
        <f t="shared" si="250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0.27579999999999999</v>
      </c>
      <c r="P2675" s="6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41912.208321759259</v>
      </c>
      <c r="T2675" s="11">
        <f t="shared" si="250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0.62839999999999996</v>
      </c>
      <c r="P2676" s="6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42529.299421296295</v>
      </c>
      <c r="T2676" s="11">
        <f t="shared" si="250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7.5880000000000003E-2</v>
      </c>
      <c r="P2677" s="6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41923.524178240739</v>
      </c>
      <c r="T2677" s="11">
        <f t="shared" si="250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0.50380952380952382</v>
      </c>
      <c r="P2678" s="6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42482.291365740741</v>
      </c>
      <c r="T2678" s="11">
        <f t="shared" si="250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0.17512820512820512</v>
      </c>
      <c r="P2679" s="6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41792.696099537039</v>
      </c>
      <c r="T2679" s="11">
        <f t="shared" si="250"/>
        <v>41822.696099537039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1.3750000000000001E-4</v>
      </c>
      <c r="P2680" s="6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42241.464872685181</v>
      </c>
      <c r="T2680" s="11">
        <f t="shared" si="250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3.3E-3</v>
      </c>
      <c r="P2681" s="6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42032.667754629627</v>
      </c>
      <c r="T2681" s="11">
        <f t="shared" si="250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8.6250000000000007E-3</v>
      </c>
      <c r="P2682" s="6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42435.878368055557</v>
      </c>
      <c r="T2682" s="11">
        <f t="shared" si="250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6.875E-3</v>
      </c>
      <c r="P2683" s="6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41805.561921296292</v>
      </c>
      <c r="T2683" s="11">
        <f t="shared" si="250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0.28299999999999997</v>
      </c>
      <c r="P2684" s="6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41932.538657407407</v>
      </c>
      <c r="T2684" s="11">
        <f t="shared" si="250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2.3999999999999998E-3</v>
      </c>
      <c r="P2685" s="6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42034.421759259254</v>
      </c>
      <c r="T2685" s="11">
        <f t="shared" si="250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1.1428571428571429E-2</v>
      </c>
      <c r="P2686" s="6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41820.581307870372</v>
      </c>
      <c r="T2686" s="11">
        <f t="shared" si="250"/>
        <v>41860.581307870372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2.0000000000000001E-4</v>
      </c>
      <c r="P2687" s="6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42061.362615740734</v>
      </c>
      <c r="T2687" s="11">
        <f t="shared" si="250"/>
        <v>42121.32094907407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6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41892.641469907401</v>
      </c>
      <c r="T2688" s="11">
        <f t="shared" si="250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6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42154.306921296295</v>
      </c>
      <c r="T2689" s="11">
        <f t="shared" si="250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1.48E-3</v>
      </c>
      <c r="P2690" s="6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11">
        <f t="shared" si="249"/>
        <v>42027.785532407404</v>
      </c>
      <c r="T2690" s="11">
        <f t="shared" si="250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2.8571428571428571E-5</v>
      </c>
      <c r="P2691" s="6">
        <f t="shared" ref="P2691:P2754" si="252">E2691/L2691</f>
        <v>1</v>
      </c>
      <c r="Q2691" t="str">
        <f t="shared" ref="Q2691:Q2754" si="253">LEFT(N2691, SEARCH("/",N2691,1)-1)</f>
        <v>food</v>
      </c>
      <c r="R2691" t="str">
        <f t="shared" ref="R2691:R2754" si="254">RIGHT(N2691,LEN(N2691)-SEARCH("/", N2691,1))</f>
        <v>food trucks</v>
      </c>
      <c r="S2691" s="11">
        <f t="shared" ref="S2691:S2754" si="255">(J2691/86400)+25569+(-8/24)</f>
        <v>42551.62835648148</v>
      </c>
      <c r="T2691" s="11">
        <f t="shared" ref="T2691:T2754" si="256">(I2691/86400)+25569+(-8/24)</f>
        <v>42581.62835648148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1"/>
        <v>0.107325</v>
      </c>
      <c r="P2692" s="6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42112.77171296296</v>
      </c>
      <c r="T2692" s="11">
        <f t="shared" si="256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ref="O2693:O2756" si="257">E2693/D2693</f>
        <v>5.3846153846153844E-4</v>
      </c>
      <c r="P2693" s="6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42089.390706018516</v>
      </c>
      <c r="T2693" s="11">
        <f t="shared" si="256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7.1428571428571426E-3</v>
      </c>
      <c r="P2694" s="6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42058.000694444439</v>
      </c>
      <c r="T2694" s="11">
        <f t="shared" si="256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8.0000000000000002E-3</v>
      </c>
      <c r="P2695" s="6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41833.805162037032</v>
      </c>
      <c r="T2695" s="11">
        <f t="shared" si="256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3.3333333333333335E-5</v>
      </c>
      <c r="P2696" s="6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41877.807164351849</v>
      </c>
      <c r="T2696" s="11">
        <f t="shared" si="256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4.7333333333333333E-3</v>
      </c>
      <c r="P2697" s="6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42047.848587962959</v>
      </c>
      <c r="T2697" s="11">
        <f t="shared" si="256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5.6500000000000002E-2</v>
      </c>
      <c r="P2698" s="6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41964.511111111111</v>
      </c>
      <c r="T2698" s="11">
        <f t="shared" si="256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0.26352173913043481</v>
      </c>
      <c r="P2699" s="6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42187.606747685182</v>
      </c>
      <c r="T2699" s="11">
        <f t="shared" si="256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3.2512500000000002E-3</v>
      </c>
      <c r="P2700" s="6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41787.564907407403</v>
      </c>
      <c r="T2700" s="11">
        <f t="shared" si="256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6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41829.563229166662</v>
      </c>
      <c r="T2701" s="11">
        <f t="shared" si="256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7.0007000700070005E-3</v>
      </c>
      <c r="P2702" s="6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41870.541342592587</v>
      </c>
      <c r="T2702" s="11">
        <f t="shared" si="256"/>
        <v>41900.541342592587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0.46176470588235297</v>
      </c>
      <c r="P2703" s="6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42801.441365740735</v>
      </c>
      <c r="T2703" s="11">
        <f t="shared" si="256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0.34410000000000002</v>
      </c>
      <c r="P2704" s="6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42800.468483796292</v>
      </c>
      <c r="T2704" s="11">
        <f t="shared" si="256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1.0375000000000001</v>
      </c>
      <c r="P2705" s="6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42756.356828703698</v>
      </c>
      <c r="T2705" s="11">
        <f t="shared" si="256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6.0263157894736845E-2</v>
      </c>
      <c r="P2706" s="6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42787.529097222221</v>
      </c>
      <c r="T2706" s="11">
        <f t="shared" si="256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0.10539393939393939</v>
      </c>
      <c r="P2707" s="6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42773.58284722222</v>
      </c>
      <c r="T2707" s="11">
        <f t="shared" si="256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1.1229714285714285</v>
      </c>
      <c r="P2708" s="6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41898.961608796293</v>
      </c>
      <c r="T2708" s="11">
        <f t="shared" si="256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3.50844625</v>
      </c>
      <c r="P2709" s="6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41391.449571759258</v>
      </c>
      <c r="T2709" s="11">
        <f t="shared" si="256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2.3321535</v>
      </c>
      <c r="P2710" s="6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42512.364884259259</v>
      </c>
      <c r="T2710" s="11">
        <f t="shared" si="256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1.01606</v>
      </c>
      <c r="P2711" s="6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42611.816446759258</v>
      </c>
      <c r="T2711" s="11">
        <f t="shared" si="256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1.5390035000000002</v>
      </c>
      <c r="P2712" s="6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41827.896157407406</v>
      </c>
      <c r="T2712" s="11">
        <f t="shared" si="256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1.007161125319693</v>
      </c>
      <c r="P2713" s="6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41780.411921296291</v>
      </c>
      <c r="T2713" s="11">
        <f t="shared" si="256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1.3138181818181818</v>
      </c>
      <c r="P2714" s="6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41431.728703703702</v>
      </c>
      <c r="T2714" s="11">
        <f t="shared" si="256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1.0224133333333334</v>
      </c>
      <c r="P2715" s="6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42322.320416666662</v>
      </c>
      <c r="T2715" s="11">
        <f t="shared" si="256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1.1635599999999999</v>
      </c>
      <c r="P2716" s="6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42629.321712962956</v>
      </c>
      <c r="T2716" s="11">
        <f t="shared" si="256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2.6462241666666664</v>
      </c>
      <c r="P2717" s="6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42387.065138888887</v>
      </c>
      <c r="T2717" s="11">
        <f t="shared" si="256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1.1998010000000001</v>
      </c>
      <c r="P2718" s="6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42254.999918981477</v>
      </c>
      <c r="T2718" s="11">
        <f t="shared" si="256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1.2010400000000001</v>
      </c>
      <c r="P2719" s="6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41934.581585648142</v>
      </c>
      <c r="T2719" s="11">
        <f t="shared" si="256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1.0358333333333334</v>
      </c>
      <c r="P2720" s="6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42465.263252314813</v>
      </c>
      <c r="T2720" s="11">
        <f t="shared" si="256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1.0883333333333334</v>
      </c>
      <c r="P2721" s="6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42417.697847222218</v>
      </c>
      <c r="T2721" s="11">
        <f t="shared" si="256"/>
        <v>42477.656180555554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1.1812400000000001</v>
      </c>
      <c r="P2722" s="6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42655.132557870369</v>
      </c>
      <c r="T2722" s="11">
        <f t="shared" si="256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14.62</v>
      </c>
      <c r="P2723" s="6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41493.210625</v>
      </c>
      <c r="T2723" s="11">
        <f t="shared" si="256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2.5253999999999999</v>
      </c>
      <c r="P2724" s="6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42704.52376157407</v>
      </c>
      <c r="T2724" s="11">
        <f t="shared" si="256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1.4005000000000001</v>
      </c>
      <c r="P2725" s="6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41944.505648148144</v>
      </c>
      <c r="T2725" s="11">
        <f t="shared" si="256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2.9687520259319289</v>
      </c>
      <c r="P2726" s="6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42198.993738425925</v>
      </c>
      <c r="T2726" s="11">
        <f t="shared" si="256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1.445425</v>
      </c>
      <c r="P2727" s="6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42745.41128472222</v>
      </c>
      <c r="T2727" s="11">
        <f t="shared" si="256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1.05745</v>
      </c>
      <c r="P2728" s="6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42452.246655092589</v>
      </c>
      <c r="T2728" s="11">
        <f t="shared" si="256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4.9321000000000002</v>
      </c>
      <c r="P2729" s="6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42198.343321759261</v>
      </c>
      <c r="T2729" s="11">
        <f t="shared" si="256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2.0182666666666669</v>
      </c>
      <c r="P2730" s="6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42333.266597222224</v>
      </c>
      <c r="T2730" s="11">
        <f t="shared" si="256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1.0444</v>
      </c>
      <c r="P2731" s="6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42094.907372685186</v>
      </c>
      <c r="T2731" s="11">
        <f t="shared" si="256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1.7029262962962963</v>
      </c>
      <c r="P2732" s="6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41351.208043981482</v>
      </c>
      <c r="T2732" s="11">
        <f t="shared" si="256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1.0430333333333333</v>
      </c>
      <c r="P2733" s="6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41872.192384259259</v>
      </c>
      <c r="T2733" s="11">
        <f t="shared" si="256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1.1825000000000001</v>
      </c>
      <c r="P2734" s="6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41389.474861111106</v>
      </c>
      <c r="T2734" s="11">
        <f t="shared" si="256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1.07538</v>
      </c>
      <c r="P2735" s="6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42043.939513888887</v>
      </c>
      <c r="T2735" s="11">
        <f t="shared" si="256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</v>
      </c>
      <c r="P2736" s="6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42626.335555555554</v>
      </c>
      <c r="T2736" s="11">
        <f t="shared" si="256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9.7813466666666677</v>
      </c>
      <c r="P2737" s="6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41315.787615740737</v>
      </c>
      <c r="T2737" s="11">
        <f t="shared" si="256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1.2290000000000001</v>
      </c>
      <c r="P2738" s="6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41722.333020833328</v>
      </c>
      <c r="T2738" s="11">
        <f t="shared" si="256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2.4606080000000001</v>
      </c>
      <c r="P2739" s="6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41611.584340277775</v>
      </c>
      <c r="T2739" s="11">
        <f t="shared" si="256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1.4794</v>
      </c>
      <c r="P2740" s="6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42619.810231481482</v>
      </c>
      <c r="T2740" s="11">
        <f t="shared" si="256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3.8409090909090908</v>
      </c>
      <c r="P2741" s="6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41719.554594907408</v>
      </c>
      <c r="T2741" s="11">
        <f t="shared" si="256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1.0333333333333334</v>
      </c>
      <c r="P2742" s="6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42044.698518518511</v>
      </c>
      <c r="T2742" s="11">
        <f t="shared" si="256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4.3750000000000004E-3</v>
      </c>
      <c r="P2743" s="6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41911.324097222219</v>
      </c>
      <c r="T2743" s="11">
        <f t="shared" si="256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0.29239999999999999</v>
      </c>
      <c r="P2744" s="6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41030.386423611111</v>
      </c>
      <c r="T2744" s="11">
        <f t="shared" si="256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6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42631.995451388888</v>
      </c>
      <c r="T2745" s="11">
        <f t="shared" si="256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5.2187499999999998E-2</v>
      </c>
      <c r="P2746" s="6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40937.729143518518</v>
      </c>
      <c r="T2746" s="11">
        <f t="shared" si="256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0.21887499999999999</v>
      </c>
      <c r="P2747" s="6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41044.654722222222</v>
      </c>
      <c r="T2747" s="11">
        <f t="shared" si="256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0.26700000000000002</v>
      </c>
      <c r="P2748" s="6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41850.44804398148</v>
      </c>
      <c r="T2748" s="11">
        <f t="shared" si="256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0.28000000000000003</v>
      </c>
      <c r="P2749" s="6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41044.314780092587</v>
      </c>
      <c r="T2749" s="11">
        <f t="shared" si="256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1.06E-2</v>
      </c>
      <c r="P2750" s="6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42585.377337962964</v>
      </c>
      <c r="T2750" s="11">
        <f t="shared" si="256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1.0999999999999999E-2</v>
      </c>
      <c r="P2751" s="6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42068.46570601852</v>
      </c>
      <c r="T2751" s="11">
        <f t="shared" si="256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6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41078.566493055558</v>
      </c>
      <c r="T2752" s="11">
        <f t="shared" si="256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6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41747.553726851846</v>
      </c>
      <c r="T2753" s="11">
        <f t="shared" si="256"/>
        <v>41807.553726851846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0.11458333333333333</v>
      </c>
      <c r="P2754" s="6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11">
        <f t="shared" si="255"/>
        <v>40855.431759259256</v>
      </c>
      <c r="T2754" s="11">
        <f t="shared" si="256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0.19</v>
      </c>
      <c r="P2755" s="6">
        <f t="shared" ref="P2755:P2818" si="258">E2755/L2755</f>
        <v>47.5</v>
      </c>
      <c r="Q2755" t="str">
        <f t="shared" ref="Q2755:Q2818" si="259">LEFT(N2755, SEARCH("/",N2755,1)-1)</f>
        <v>publishing</v>
      </c>
      <c r="R2755" t="str">
        <f t="shared" ref="R2755:R2818" si="260">RIGHT(N2755,LEN(N2755)-SEARCH("/", N2755,1))</f>
        <v>children's books</v>
      </c>
      <c r="S2755" s="11">
        <f t="shared" ref="S2755:S2818" si="261">(J2755/86400)+25569+(-8/24)</f>
        <v>41117.567395833328</v>
      </c>
      <c r="T2755" s="11">
        <f t="shared" ref="T2755:T2818" si="262">(I2755/86400)+25569+(-8/24)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7"/>
        <v>0</v>
      </c>
      <c r="P2756" s="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41863.302673611106</v>
      </c>
      <c r="T2756" s="11">
        <f t="shared" si="262"/>
        <v>41893.302673611106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ref="O2757:O2820" si="263">E2757/D2757</f>
        <v>0.52</v>
      </c>
      <c r="P2757" s="6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42072.457488425927</v>
      </c>
      <c r="T2757" s="11">
        <f t="shared" si="262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0.1048</v>
      </c>
      <c r="P2758" s="6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41620.567141203697</v>
      </c>
      <c r="T2758" s="11">
        <f t="shared" si="262"/>
        <v>41650.567141203697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6.6666666666666671E-3</v>
      </c>
      <c r="P2759" s="6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42573.323287037034</v>
      </c>
      <c r="T2759" s="11">
        <f t="shared" si="262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0.11700000000000001</v>
      </c>
      <c r="P2760" s="6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42639.10859953703</v>
      </c>
      <c r="T2760" s="11">
        <f t="shared" si="262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0.105</v>
      </c>
      <c r="P2761" s="6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42524.033171296294</v>
      </c>
      <c r="T2761" s="11">
        <f t="shared" si="262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6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41415.127986111111</v>
      </c>
      <c r="T2762" s="11">
        <f t="shared" si="262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7.1999999999999998E-3</v>
      </c>
      <c r="P2763" s="6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41246.73024305555</v>
      </c>
      <c r="T2763" s="11">
        <f t="shared" si="262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7.6923076923076927E-3</v>
      </c>
      <c r="P2764" s="6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40926.703645833331</v>
      </c>
      <c r="T2764" s="11">
        <f t="shared" si="262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2.2842639593908631E-3</v>
      </c>
      <c r="P2765" s="6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41373.246342592589</v>
      </c>
      <c r="T2765" s="11">
        <f t="shared" si="262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1.125E-2</v>
      </c>
      <c r="P2766" s="6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41029.958692129629</v>
      </c>
      <c r="T2766" s="11">
        <f t="shared" si="262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6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41194.245694444442</v>
      </c>
      <c r="T2767" s="11">
        <f t="shared" si="262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0.02</v>
      </c>
      <c r="P2768" s="6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40736.334699074076</v>
      </c>
      <c r="T2768" s="11">
        <f t="shared" si="262"/>
        <v>40766.334699074076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8.5000000000000006E-3</v>
      </c>
      <c r="P2769" s="6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42172.625578703701</v>
      </c>
      <c r="T2769" s="11">
        <f t="shared" si="262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0.14314285714285716</v>
      </c>
      <c r="P2770" s="6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40967.2815162037</v>
      </c>
      <c r="T2770" s="11">
        <f t="shared" si="262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2.5000000000000001E-3</v>
      </c>
      <c r="P2771" s="6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41745.492939814816</v>
      </c>
      <c r="T2771" s="11">
        <f t="shared" si="262"/>
        <v>41795.492939814816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0.1041125</v>
      </c>
      <c r="P2772" s="6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41686.371874999997</v>
      </c>
      <c r="T2772" s="11">
        <f t="shared" si="262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6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41257.198379629626</v>
      </c>
      <c r="T2773" s="11">
        <f t="shared" si="262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6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41537.535810185182</v>
      </c>
      <c r="T2774" s="11">
        <f t="shared" si="262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1.8867924528301887E-3</v>
      </c>
      <c r="P2775" s="6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42474.531493055554</v>
      </c>
      <c r="T2775" s="11">
        <f t="shared" si="262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0.14249999999999999</v>
      </c>
      <c r="P2776" s="6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41310.793148148143</v>
      </c>
      <c r="T2776" s="11">
        <f t="shared" si="262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0.03</v>
      </c>
      <c r="P2777" s="6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40862.680023148147</v>
      </c>
      <c r="T2777" s="11">
        <f t="shared" si="262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7.8809523809523815E-2</v>
      </c>
      <c r="P2778" s="6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42135.963842592588</v>
      </c>
      <c r="T2778" s="11">
        <f t="shared" si="262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3.3333333333333335E-3</v>
      </c>
      <c r="P2779" s="6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42172.335694444446</v>
      </c>
      <c r="T2779" s="11">
        <f t="shared" si="262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0.25545454545454543</v>
      </c>
      <c r="P2780" s="6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41846.644745370366</v>
      </c>
      <c r="T2780" s="11">
        <f t="shared" si="262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2.12E-2</v>
      </c>
      <c r="P2781" s="6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42300.252557870372</v>
      </c>
      <c r="T2781" s="11">
        <f t="shared" si="262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6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42774.114444444444</v>
      </c>
      <c r="T2782" s="11">
        <f t="shared" si="262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1.0528</v>
      </c>
      <c r="P2783" s="6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42018.608263888884</v>
      </c>
      <c r="T2783" s="11">
        <f t="shared" si="262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1.2</v>
      </c>
      <c r="P2784" s="6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42026.591643518514</v>
      </c>
      <c r="T2784" s="11">
        <f t="shared" si="262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1.145</v>
      </c>
      <c r="P2785" s="6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42103.201921296299</v>
      </c>
      <c r="T2785" s="11">
        <f t="shared" si="262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1.19</v>
      </c>
      <c r="P2786" s="6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41920.454201388886</v>
      </c>
      <c r="T2786" s="11">
        <f t="shared" si="262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1.0468</v>
      </c>
      <c r="P2787" s="6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42557.856099537035</v>
      </c>
      <c r="T2787" s="11">
        <f t="shared" si="262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1.1783999999999999</v>
      </c>
      <c r="P2788" s="6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41815.235879629625</v>
      </c>
      <c r="T2788" s="11">
        <f t="shared" si="262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1.1970000000000001</v>
      </c>
      <c r="P2789" s="6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41807.865185185183</v>
      </c>
      <c r="T2789" s="11">
        <f t="shared" si="262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1.0249999999999999</v>
      </c>
      <c r="P2790" s="6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42550.36855324074</v>
      </c>
      <c r="T2790" s="11">
        <f t="shared" si="262"/>
        <v>42580.36855324074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1.0116666666666667</v>
      </c>
      <c r="P2791" s="6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42055.679791666662</v>
      </c>
      <c r="T2791" s="11">
        <f t="shared" si="262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1.0533333333333332</v>
      </c>
      <c r="P2792" s="6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42016.605358796289</v>
      </c>
      <c r="T2792" s="11">
        <f t="shared" si="262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1.0249999999999999</v>
      </c>
      <c r="P2793" s="6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42591.566655092589</v>
      </c>
      <c r="T2793" s="11">
        <f t="shared" si="262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1.0760000000000001</v>
      </c>
      <c r="P2794" s="6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42182.897673611107</v>
      </c>
      <c r="T2794" s="11">
        <f t="shared" si="262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1.105675</v>
      </c>
      <c r="P2795" s="6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42176.085706018515</v>
      </c>
      <c r="T2795" s="11">
        <f t="shared" si="262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1.5</v>
      </c>
      <c r="P2796" s="6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42416.35832175926</v>
      </c>
      <c r="T2796" s="11">
        <f t="shared" si="262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1.0428571428571429</v>
      </c>
      <c r="P2797" s="6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41780.192604166667</v>
      </c>
      <c r="T2797" s="11">
        <f t="shared" si="262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1.155</v>
      </c>
      <c r="P2798" s="6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41795.194768518515</v>
      </c>
      <c r="T2798" s="11">
        <f t="shared" si="262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1.02645125</v>
      </c>
      <c r="P2799" s="6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41798.606944444444</v>
      </c>
      <c r="T2799" s="11">
        <f t="shared" si="262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1.014</v>
      </c>
      <c r="P2800" s="6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42201.341678240737</v>
      </c>
      <c r="T2800" s="11">
        <f t="shared" si="262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1.1663479999999999</v>
      </c>
      <c r="P2801" s="6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42506.93136574074</v>
      </c>
      <c r="T2801" s="11">
        <f t="shared" si="262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1.33</v>
      </c>
      <c r="P2802" s="6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41948.219513888886</v>
      </c>
      <c r="T2802" s="11">
        <f t="shared" si="262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1.3320000000000001</v>
      </c>
      <c r="P2803" s="6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41899.909826388888</v>
      </c>
      <c r="T2803" s="11">
        <f t="shared" si="262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1.0183333333333333</v>
      </c>
      <c r="P2804" s="6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42192.313738425924</v>
      </c>
      <c r="T2804" s="11">
        <f t="shared" si="262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1.2795000000000001</v>
      </c>
      <c r="P2805" s="6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42157.732361111113</v>
      </c>
      <c r="T2805" s="11">
        <f t="shared" si="262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1.1499999999999999</v>
      </c>
      <c r="P2806" s="6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41881.120254629626</v>
      </c>
      <c r="T2806" s="11">
        <f t="shared" si="262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1.1000000000000001</v>
      </c>
      <c r="P2807" s="6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42213.1721412037</v>
      </c>
      <c r="T2807" s="11">
        <f t="shared" si="262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1.121</v>
      </c>
      <c r="P2808" s="6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42184.933912037035</v>
      </c>
      <c r="T2808" s="11">
        <f t="shared" si="262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1.26</v>
      </c>
      <c r="P2809" s="6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42154.539791666662</v>
      </c>
      <c r="T2809" s="11">
        <f t="shared" si="262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1.0024444444444445</v>
      </c>
      <c r="P2810" s="6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42208.513136574074</v>
      </c>
      <c r="T2810" s="11">
        <f t="shared" si="262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1.024</v>
      </c>
      <c r="P2811" s="6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42451.163483796299</v>
      </c>
      <c r="T2811" s="11">
        <f t="shared" si="262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1.0820000000000001</v>
      </c>
      <c r="P2812" s="6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41758.806296296294</v>
      </c>
      <c r="T2812" s="11">
        <f t="shared" si="262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1.0026999999999999</v>
      </c>
      <c r="P2813" s="6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42028.163229166668</v>
      </c>
      <c r="T2813" s="11">
        <f t="shared" si="262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1.133</v>
      </c>
      <c r="P2814" s="6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42054.410856481474</v>
      </c>
      <c r="T2814" s="11">
        <f t="shared" si="262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1.2757571428571428</v>
      </c>
      <c r="P2815" s="6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42693.409270833326</v>
      </c>
      <c r="T2815" s="11">
        <f t="shared" si="262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1.0773333333333333</v>
      </c>
      <c r="P2816" s="6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42103.066145833327</v>
      </c>
      <c r="T2816" s="11">
        <f t="shared" si="262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2.42</v>
      </c>
      <c r="P2817" s="6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42559.443391203698</v>
      </c>
      <c r="T2817" s="11">
        <f t="shared" si="262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1.4156666666666666</v>
      </c>
      <c r="P2818" s="6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11">
        <f t="shared" si="261"/>
        <v>42188.134166666663</v>
      </c>
      <c r="T2818" s="11">
        <f t="shared" si="262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1.3</v>
      </c>
      <c r="P2819" s="6">
        <f t="shared" ref="P2819:P2882" si="264">E2819/L2819</f>
        <v>23.636363636363637</v>
      </c>
      <c r="Q2819" t="str">
        <f t="shared" ref="Q2819:Q2882" si="265">LEFT(N2819, SEARCH("/",N2819,1)-1)</f>
        <v>theater</v>
      </c>
      <c r="R2819" t="str">
        <f t="shared" ref="R2819:R2882" si="266">RIGHT(N2819,LEN(N2819)-SEARCH("/", N2819,1))</f>
        <v>plays</v>
      </c>
      <c r="S2819" s="11">
        <f t="shared" ref="S2819:S2882" si="267">(J2819/86400)+25569+(-8/24)</f>
        <v>42023.30164351852</v>
      </c>
      <c r="T2819" s="11">
        <f t="shared" ref="T2819:T2882" si="268">(I2819/86400)+25569+(-8/24)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3"/>
        <v>1.0603</v>
      </c>
      <c r="P2820" s="6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42250.264884259253</v>
      </c>
      <c r="T2820" s="11">
        <f t="shared" si="268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ref="O2821:O2884" si="269">E2821/D2821</f>
        <v>1.048</v>
      </c>
      <c r="P2821" s="6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42139.192233796297</v>
      </c>
      <c r="T2821" s="11">
        <f t="shared" si="268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1.36</v>
      </c>
      <c r="P2822" s="6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42401.277650462966</v>
      </c>
      <c r="T2822" s="11">
        <f t="shared" si="268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</v>
      </c>
      <c r="P2823" s="6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41875.589525462965</v>
      </c>
      <c r="T2823" s="11">
        <f t="shared" si="268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</v>
      </c>
      <c r="P2824" s="6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42060.350601851846</v>
      </c>
      <c r="T2824" s="11">
        <f t="shared" si="268"/>
        <v>42090.308935185181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1.24</v>
      </c>
      <c r="P2825" s="6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42066.678310185183</v>
      </c>
      <c r="T2825" s="11">
        <f t="shared" si="268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1.1692307692307693</v>
      </c>
      <c r="P2826" s="6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42135.9374537037</v>
      </c>
      <c r="T2826" s="11">
        <f t="shared" si="268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1.0333333333333334</v>
      </c>
      <c r="P2827" s="6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42312.459328703706</v>
      </c>
      <c r="T2827" s="11">
        <f t="shared" si="268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1.0774999999999999</v>
      </c>
      <c r="P2828" s="6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42170.701527777775</v>
      </c>
      <c r="T2828" s="11">
        <f t="shared" si="268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1.2024999999999999</v>
      </c>
      <c r="P2829" s="6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42494.350300925922</v>
      </c>
      <c r="T2829" s="11">
        <f t="shared" si="268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1.0037894736842106</v>
      </c>
      <c r="P2830" s="6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42253.931354166663</v>
      </c>
      <c r="T2830" s="11">
        <f t="shared" si="268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1.0651999999999999</v>
      </c>
      <c r="P2831" s="6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42495.100902777776</v>
      </c>
      <c r="T2831" s="11">
        <f t="shared" si="268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</v>
      </c>
      <c r="P2832" s="6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41758.506342592591</v>
      </c>
      <c r="T2832" s="11">
        <f t="shared" si="268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1.1066666666666667</v>
      </c>
      <c r="P2833" s="6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42171.491550925923</v>
      </c>
      <c r="T2833" s="11">
        <f t="shared" si="268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1.1471959999999999</v>
      </c>
      <c r="P2834" s="6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41938.376087962963</v>
      </c>
      <c r="T2834" s="11">
        <f t="shared" si="268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1.0825925925925926</v>
      </c>
      <c r="P2835" s="6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42267.794363425921</v>
      </c>
      <c r="T2835" s="11">
        <f t="shared" si="268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1.7</v>
      </c>
      <c r="P2836" s="6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42019.626504629625</v>
      </c>
      <c r="T2836" s="11">
        <f t="shared" si="268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1.8709899999999999</v>
      </c>
      <c r="P2837" s="6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42313.370567129627</v>
      </c>
      <c r="T2837" s="11">
        <f t="shared" si="268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1.0777777777777777</v>
      </c>
      <c r="P2838" s="6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42745.928449074076</v>
      </c>
      <c r="T2838" s="11">
        <f t="shared" si="268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</v>
      </c>
      <c r="P2839" s="6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42307.575046296297</v>
      </c>
      <c r="T2839" s="11">
        <f t="shared" si="268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1.2024999999999999</v>
      </c>
      <c r="P2840" s="6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41842.274259259255</v>
      </c>
      <c r="T2840" s="11">
        <f t="shared" si="268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1.1142857142857143</v>
      </c>
      <c r="P2841" s="6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41852.906874999993</v>
      </c>
      <c r="T2841" s="11">
        <f t="shared" si="268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1.04</v>
      </c>
      <c r="P2842" s="6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42059.702303240738</v>
      </c>
      <c r="T2842" s="11">
        <f t="shared" si="268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0.01</v>
      </c>
      <c r="P2843" s="6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42291.406215277777</v>
      </c>
      <c r="T2843" s="11">
        <f t="shared" si="268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6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41784.619155092594</v>
      </c>
      <c r="T2844" s="11">
        <f t="shared" si="268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6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42492.404513888883</v>
      </c>
      <c r="T2845" s="11">
        <f t="shared" si="268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5.4545454545454543E-2</v>
      </c>
      <c r="P2846" s="6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42709.212731481479</v>
      </c>
      <c r="T2846" s="11">
        <f t="shared" si="268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0.31546666666666667</v>
      </c>
      <c r="P2847" s="6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42102.683252314811</v>
      </c>
      <c r="T2847" s="11">
        <f t="shared" si="268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6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42108.358726851853</v>
      </c>
      <c r="T2848" s="11">
        <f t="shared" si="268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6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42453.472974537035</v>
      </c>
      <c r="T2849" s="11">
        <f t="shared" si="268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2E-3</v>
      </c>
      <c r="P2850" s="6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42123.315497685187</v>
      </c>
      <c r="T2850" s="11">
        <f t="shared" si="268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0.01</v>
      </c>
      <c r="P2851" s="6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42453.094907407409</v>
      </c>
      <c r="T2851" s="11">
        <f t="shared" si="268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3.8875E-2</v>
      </c>
      <c r="P2852" s="6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41857.673738425925</v>
      </c>
      <c r="T2852" s="11">
        <f t="shared" si="268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6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42389.669317129628</v>
      </c>
      <c r="T2853" s="11">
        <f t="shared" si="268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1.9E-2</v>
      </c>
      <c r="P2854" s="6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41780.711840277778</v>
      </c>
      <c r="T2854" s="11">
        <f t="shared" si="268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6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41835.85760416666</v>
      </c>
      <c r="T2855" s="11">
        <f t="shared" si="268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0.41699999999999998</v>
      </c>
      <c r="P2856" s="6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42111.383321759255</v>
      </c>
      <c r="T2856" s="11">
        <f t="shared" si="268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0.5</v>
      </c>
      <c r="P2857" s="6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42369.674432870372</v>
      </c>
      <c r="T2857" s="11">
        <f t="shared" si="268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4.8666666666666664E-2</v>
      </c>
      <c r="P2858" s="6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42164.704247685186</v>
      </c>
      <c r="T2858" s="11">
        <f t="shared" si="268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0.19736842105263158</v>
      </c>
      <c r="P2859" s="6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42726.586747685178</v>
      </c>
      <c r="T2859" s="11">
        <f t="shared" si="268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6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41954.211747685178</v>
      </c>
      <c r="T2860" s="11">
        <f t="shared" si="268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1.7500000000000002E-2</v>
      </c>
      <c r="P2861" s="6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42233.028981481482</v>
      </c>
      <c r="T2861" s="11">
        <f t="shared" si="268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6.6500000000000004E-2</v>
      </c>
      <c r="P2862" s="6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42480.467314814814</v>
      </c>
      <c r="T2862" s="11">
        <f t="shared" si="268"/>
        <v>42540.467314814814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0.32</v>
      </c>
      <c r="P2863" s="6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42257.2575</v>
      </c>
      <c r="T2863" s="11">
        <f t="shared" si="268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4.3307086614173228E-3</v>
      </c>
      <c r="P2864" s="6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41784.456354166665</v>
      </c>
      <c r="T2864" s="11">
        <f t="shared" si="268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4.0000000000000002E-4</v>
      </c>
      <c r="P2865" s="6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41831.34170138889</v>
      </c>
      <c r="T2865" s="11">
        <f t="shared" si="268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1.6E-2</v>
      </c>
      <c r="P2866" s="6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42172.280173611107</v>
      </c>
      <c r="T2866" s="11">
        <f t="shared" si="268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6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41949.780775462961</v>
      </c>
      <c r="T2867" s="11">
        <f t="shared" si="268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8.9999999999999993E-3</v>
      </c>
      <c r="P2868" s="6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42627.621770833335</v>
      </c>
      <c r="T2868" s="11">
        <f t="shared" si="268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0.2016</v>
      </c>
      <c r="P2869" s="6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42530.861944444441</v>
      </c>
      <c r="T2869" s="11">
        <f t="shared" si="268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0.42011733333333334</v>
      </c>
      <c r="P2870" s="6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42618.493680555555</v>
      </c>
      <c r="T2870" s="11">
        <f t="shared" si="268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8.8500000000000002E-3</v>
      </c>
      <c r="P2871" s="6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42540.260196759256</v>
      </c>
      <c r="T2871" s="11">
        <f t="shared" si="268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0.15</v>
      </c>
      <c r="P2872" s="6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41745.856076388889</v>
      </c>
      <c r="T2872" s="11">
        <f t="shared" si="268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4.6699999999999998E-2</v>
      </c>
      <c r="P2873" s="6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41974.405243055553</v>
      </c>
      <c r="T2873" s="11">
        <f t="shared" si="268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6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42114.782847222225</v>
      </c>
      <c r="T2874" s="11">
        <f t="shared" si="268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0.38119999999999998</v>
      </c>
      <c r="P2875" s="6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42002.484155092585</v>
      </c>
      <c r="T2875" s="11">
        <f t="shared" si="268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5.4199999999999998E-2</v>
      </c>
      <c r="P2876" s="6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42722.511412037034</v>
      </c>
      <c r="T2876" s="11">
        <f t="shared" si="268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3.5E-4</v>
      </c>
      <c r="P2877" s="6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42464.795057870368</v>
      </c>
      <c r="T2877" s="11">
        <f t="shared" si="268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6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42171.410636574066</v>
      </c>
      <c r="T2878" s="11">
        <f t="shared" si="268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0.10833333333333334</v>
      </c>
      <c r="P2879" s="6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42672.621805555558</v>
      </c>
      <c r="T2879" s="11">
        <f t="shared" si="268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2.1000000000000001E-2</v>
      </c>
      <c r="P2880" s="6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42128.282349537032</v>
      </c>
      <c r="T2880" s="11">
        <f t="shared" si="268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2.5892857142857141E-3</v>
      </c>
      <c r="P2881" s="6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42359.391909722217</v>
      </c>
      <c r="T2881" s="11">
        <f t="shared" si="268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0.23333333333333334</v>
      </c>
      <c r="P2882" s="6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11">
        <f t="shared" si="267"/>
        <v>42192.57236111111</v>
      </c>
      <c r="T2882" s="11">
        <f t="shared" si="268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s="6" t="e">
        <f t="shared" ref="P2883:P2946" si="270">E2883/L2883</f>
        <v>#DIV/0!</v>
      </c>
      <c r="Q2883" t="str">
        <f t="shared" ref="Q2883:Q2946" si="271">LEFT(N2883, SEARCH("/",N2883,1)-1)</f>
        <v>theater</v>
      </c>
      <c r="R2883" t="str">
        <f t="shared" ref="R2883:R2946" si="272">RIGHT(N2883,LEN(N2883)-SEARCH("/", N2883,1))</f>
        <v>plays</v>
      </c>
      <c r="S2883" s="11">
        <f t="shared" ref="S2883:S2946" si="273">(J2883/86400)+25569+(-8/24)</f>
        <v>41916.264305555553</v>
      </c>
      <c r="T2883" s="11">
        <f t="shared" ref="T2883:T2946" si="274">(I2883/86400)+25569+(-8/24)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69"/>
        <v>0.33600000000000002</v>
      </c>
      <c r="P2884" s="6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42461.262939814813</v>
      </c>
      <c r="T2884" s="11">
        <f t="shared" si="274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ref="O2885:O2948" si="275">E2885/D2885</f>
        <v>0.1908</v>
      </c>
      <c r="P2885" s="6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42370.569872685184</v>
      </c>
      <c r="T2885" s="11">
        <f t="shared" si="274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4.1111111111111114E-3</v>
      </c>
      <c r="P2886" s="6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41948.393923611111</v>
      </c>
      <c r="T2886" s="11">
        <f t="shared" si="274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0.32500000000000001</v>
      </c>
      <c r="P2887" s="6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42046.743067129624</v>
      </c>
      <c r="T2887" s="11">
        <f t="shared" si="274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0.05</v>
      </c>
      <c r="P2888" s="6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42261.299583333333</v>
      </c>
      <c r="T2888" s="11">
        <f t="shared" si="274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1.6666666666666668E-3</v>
      </c>
      <c r="P2889" s="6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41985.094027777777</v>
      </c>
      <c r="T2889" s="11">
        <f t="shared" si="274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6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41922.201851851853</v>
      </c>
      <c r="T2890" s="11">
        <f t="shared" si="274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0.38066666666666665</v>
      </c>
      <c r="P2891" s="6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41850.529918981476</v>
      </c>
      <c r="T2891" s="11">
        <f t="shared" si="274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1.0500000000000001E-2</v>
      </c>
      <c r="P2892" s="6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41831.409629629627</v>
      </c>
      <c r="T2892" s="11">
        <f t="shared" si="274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2.7300000000000001E-2</v>
      </c>
      <c r="P2893" s="6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42415.550092592595</v>
      </c>
      <c r="T2893" s="11">
        <f t="shared" si="274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9.0909090909090912E-2</v>
      </c>
      <c r="P2894" s="6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41869.380833333329</v>
      </c>
      <c r="T2894" s="11">
        <f t="shared" si="274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5.0000000000000001E-3</v>
      </c>
      <c r="P2895" s="6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41953.439756944441</v>
      </c>
      <c r="T2895" s="11">
        <f t="shared" si="274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42037.652951388889</v>
      </c>
      <c r="T2896" s="11">
        <f t="shared" si="274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4.5999999999999999E-2</v>
      </c>
      <c r="P2897" s="6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41811.222129629627</v>
      </c>
      <c r="T2897" s="11">
        <f t="shared" si="274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0.20833333333333334</v>
      </c>
      <c r="P2898" s="6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42701.575474537036</v>
      </c>
      <c r="T2898" s="11">
        <f t="shared" si="274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4.583333333333333E-2</v>
      </c>
      <c r="P2899" s="6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42258.313171296293</v>
      </c>
      <c r="T2899" s="11">
        <f t="shared" si="274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4.2133333333333335E-2</v>
      </c>
      <c r="P2900" s="6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42278.331631944442</v>
      </c>
      <c r="T2900" s="11">
        <f t="shared" si="274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6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42514.744884259257</v>
      </c>
      <c r="T2901" s="11">
        <f t="shared" si="274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0.61909090909090914</v>
      </c>
      <c r="P2902" s="6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41829.900833333333</v>
      </c>
      <c r="T2902" s="11">
        <f t="shared" si="274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8.0000000000000002E-3</v>
      </c>
      <c r="P2903" s="6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41982.571053240739</v>
      </c>
      <c r="T2903" s="11">
        <f t="shared" si="274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1.6666666666666666E-4</v>
      </c>
      <c r="P2904" s="6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42210.106435185182</v>
      </c>
      <c r="T2904" s="11">
        <f t="shared" si="274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7.7999999999999996E-3</v>
      </c>
      <c r="P2905" s="6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42195.83354166666</v>
      </c>
      <c r="T2905" s="11">
        <f t="shared" si="274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0.05</v>
      </c>
      <c r="P2906" s="6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41940.634618055556</v>
      </c>
      <c r="T2906" s="11">
        <f t="shared" si="274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0.17771428571428571</v>
      </c>
      <c r="P2907" s="6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42605.723530092589</v>
      </c>
      <c r="T2907" s="11">
        <f t="shared" si="274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9.4166666666666662E-2</v>
      </c>
      <c r="P2908" s="6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42199.315578703703</v>
      </c>
      <c r="T2908" s="11">
        <f t="shared" si="274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8.0000000000000004E-4</v>
      </c>
      <c r="P2909" s="6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42444.544409722221</v>
      </c>
      <c r="T2909" s="11">
        <f t="shared" si="274"/>
        <v>42504.544409722221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2.75E-2</v>
      </c>
      <c r="P2910" s="6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42499.398368055554</v>
      </c>
      <c r="T2910" s="11">
        <f t="shared" si="274"/>
        <v>42529.398368055554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1.1111111111111112E-4</v>
      </c>
      <c r="P2911" s="6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41928.932881944442</v>
      </c>
      <c r="T2911" s="11">
        <f t="shared" si="274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3.3333333333333335E-5</v>
      </c>
      <c r="P2912" s="6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42107.507951388885</v>
      </c>
      <c r="T2912" s="11">
        <f t="shared" si="274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0.36499999999999999</v>
      </c>
      <c r="P2913" s="6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42142.435486111113</v>
      </c>
      <c r="T2913" s="11">
        <f t="shared" si="274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0.14058171745152354</v>
      </c>
      <c r="P2914" s="6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42353.798310185179</v>
      </c>
      <c r="T2914" s="11">
        <f t="shared" si="274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2.0000000000000001E-4</v>
      </c>
      <c r="P2915" s="6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41828.589571759258</v>
      </c>
      <c r="T2915" s="11">
        <f t="shared" si="274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4.0000000000000003E-5</v>
      </c>
      <c r="P2916" s="6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42017.574004629627</v>
      </c>
      <c r="T2916" s="11">
        <f t="shared" si="274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0.61099999999999999</v>
      </c>
      <c r="P2917" s="6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42415.064699074072</v>
      </c>
      <c r="T2917" s="11">
        <f t="shared" si="274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7.8378378378378383E-2</v>
      </c>
      <c r="P2918" s="6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41755.143391203703</v>
      </c>
      <c r="T2918" s="11">
        <f t="shared" si="274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0.2185</v>
      </c>
      <c r="P2919" s="6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42244.901006944441</v>
      </c>
      <c r="T2919" s="11">
        <f t="shared" si="274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0.27239999999999998</v>
      </c>
      <c r="P2920" s="6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42278.296377314815</v>
      </c>
      <c r="T2920" s="11">
        <f t="shared" si="274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8.5000000000000006E-2</v>
      </c>
      <c r="P2921" s="6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41826.286215277774</v>
      </c>
      <c r="T2921" s="11">
        <f t="shared" si="274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0.26840000000000003</v>
      </c>
      <c r="P2922" s="6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42058.459143518521</v>
      </c>
      <c r="T2922" s="11">
        <f t="shared" si="274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1.29</v>
      </c>
      <c r="P2923" s="6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41877.553287037037</v>
      </c>
      <c r="T2923" s="11">
        <f t="shared" si="274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</v>
      </c>
      <c r="P2924" s="6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42097.540821759256</v>
      </c>
      <c r="T2924" s="11">
        <f t="shared" si="274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</v>
      </c>
      <c r="P2925" s="6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42012.819201388884</v>
      </c>
      <c r="T2925" s="11">
        <f t="shared" si="274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1.032</v>
      </c>
      <c r="P2926" s="6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42103.223495370366</v>
      </c>
      <c r="T2926" s="11">
        <f t="shared" si="274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1.0244597777777777</v>
      </c>
      <c r="P2927" s="6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41863.250787037039</v>
      </c>
      <c r="T2927" s="11">
        <f t="shared" si="274"/>
        <v>41893.250787037039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1.25</v>
      </c>
      <c r="P2928" s="6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42044.432627314811</v>
      </c>
      <c r="T2928" s="11">
        <f t="shared" si="274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1.3083333333333333</v>
      </c>
      <c r="P2929" s="6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41806.335983796293</v>
      </c>
      <c r="T2929" s="11">
        <f t="shared" si="274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</v>
      </c>
      <c r="P2930" s="6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42403.664884259262</v>
      </c>
      <c r="T2930" s="11">
        <f t="shared" si="274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1.02069375</v>
      </c>
      <c r="P2931" s="6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41754.230995370366</v>
      </c>
      <c r="T2931" s="11">
        <f t="shared" si="274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1.0092000000000001</v>
      </c>
      <c r="P2932" s="6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42101.250740740739</v>
      </c>
      <c r="T2932" s="11">
        <f t="shared" si="274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1.06</v>
      </c>
      <c r="P2933" s="6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41871.957905092589</v>
      </c>
      <c r="T2933" s="11">
        <f t="shared" si="274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1.0509677419354839</v>
      </c>
      <c r="P2934" s="6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42024.831446759257</v>
      </c>
      <c r="T2934" s="11">
        <f t="shared" si="274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1.0276000000000001</v>
      </c>
      <c r="P2935" s="6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42495.623298611106</v>
      </c>
      <c r="T2935" s="11">
        <f t="shared" si="274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1.08</v>
      </c>
      <c r="P2936" s="6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41775.302824074075</v>
      </c>
      <c r="T2936" s="11">
        <f t="shared" si="274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1.0088571428571429</v>
      </c>
      <c r="P2937" s="6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42553.250092592592</v>
      </c>
      <c r="T2937" s="11">
        <f t="shared" si="274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1.28</v>
      </c>
      <c r="P2938" s="6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41912.317395833328</v>
      </c>
      <c r="T2938" s="11">
        <f t="shared" si="274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1.3333333333333333</v>
      </c>
      <c r="P2939" s="6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41803.123993055553</v>
      </c>
      <c r="T2939" s="11">
        <f t="shared" si="274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1.0137499999999999</v>
      </c>
      <c r="P2940" s="6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42004.370532407404</v>
      </c>
      <c r="T2940" s="11">
        <f t="shared" si="274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1.0287500000000001</v>
      </c>
      <c r="P2941" s="6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41845.47583333333</v>
      </c>
      <c r="T2941" s="11">
        <f t="shared" si="274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1.0724</v>
      </c>
      <c r="P2942" s="6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41982.440023148149</v>
      </c>
      <c r="T2942" s="11">
        <f t="shared" si="274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4.0000000000000003E-5</v>
      </c>
      <c r="P2943" s="6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42034.626793981479</v>
      </c>
      <c r="T2943" s="11">
        <f t="shared" si="274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0.20424999999999999</v>
      </c>
      <c r="P2944" s="6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42334.470590277771</v>
      </c>
      <c r="T2944" s="11">
        <f t="shared" si="274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6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42076.796064814807</v>
      </c>
      <c r="T2945" s="11">
        <f t="shared" si="274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0.01</v>
      </c>
      <c r="P2946" s="6">
        <f t="shared" si="270"/>
        <v>100</v>
      </c>
      <c r="Q2946" t="str">
        <f t="shared" si="271"/>
        <v>theater</v>
      </c>
      <c r="R2946" t="str">
        <f t="shared" si="272"/>
        <v>spaces</v>
      </c>
      <c r="S2946" s="11">
        <f t="shared" si="273"/>
        <v>42132.580995370365</v>
      </c>
      <c r="T2946" s="11">
        <f t="shared" si="274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s="6" t="e">
        <f t="shared" ref="P2947:P3010" si="276">E2947/L2947</f>
        <v>#DIV/0!</v>
      </c>
      <c r="Q2947" t="str">
        <f t="shared" ref="Q2947:Q3010" si="277">LEFT(N2947, SEARCH("/",N2947,1)-1)</f>
        <v>theater</v>
      </c>
      <c r="R2947" t="str">
        <f t="shared" ref="R2947:R3010" si="278">RIGHT(N2947,LEN(N2947)-SEARCH("/", N2947,1))</f>
        <v>spaces</v>
      </c>
      <c r="S2947" s="11">
        <f t="shared" ref="S2947:S3010" si="279">(J2947/86400)+25569+(-8/24)</f>
        <v>42117.806250000001</v>
      </c>
      <c r="T2947" s="11">
        <f t="shared" ref="T2947:T3010" si="280">(I2947/86400)+25569+(-8/24)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5"/>
        <v>1E-3</v>
      </c>
      <c r="P2948" s="6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42567.197824074072</v>
      </c>
      <c r="T2948" s="11">
        <f t="shared" si="280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ref="O2949:O3012" si="281">E2949/D2949</f>
        <v>4.2880000000000001E-2</v>
      </c>
      <c r="P2949" s="6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42649.228784722225</v>
      </c>
      <c r="T2949" s="11">
        <f t="shared" si="280"/>
        <v>42698.382638888885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4.8000000000000001E-5</v>
      </c>
      <c r="P2950" s="6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42097.315891203696</v>
      </c>
      <c r="T2950" s="11">
        <f t="shared" si="280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2.5000000000000001E-2</v>
      </c>
      <c r="P2951" s="6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42297.48978009259</v>
      </c>
      <c r="T2951" s="11">
        <f t="shared" si="280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6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42362.031851851854</v>
      </c>
      <c r="T2952" s="11">
        <f t="shared" si="280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2.1919999999999999E-2</v>
      </c>
      <c r="P2953" s="6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41872.469594907401</v>
      </c>
      <c r="T2953" s="11">
        <f t="shared" si="280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8.0250000000000002E-2</v>
      </c>
      <c r="P2954" s="6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42628.356932870367</v>
      </c>
      <c r="T2954" s="11">
        <f t="shared" si="280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1.5125E-3</v>
      </c>
      <c r="P2955" s="6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42255.458576388883</v>
      </c>
      <c r="T2955" s="11">
        <f t="shared" si="280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42790.250034722216</v>
      </c>
      <c r="T2956" s="11">
        <f t="shared" si="280"/>
        <v>42810.208368055552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0.59583333333333333</v>
      </c>
      <c r="P2957" s="6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42141.407974537033</v>
      </c>
      <c r="T2957" s="11">
        <f t="shared" si="280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0.16734177215189874</v>
      </c>
      <c r="P2958" s="6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42464.625578703701</v>
      </c>
      <c r="T2958" s="11">
        <f t="shared" si="280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1.8666666666666668E-2</v>
      </c>
      <c r="P2959" s="6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42030.67791666666</v>
      </c>
      <c r="T2959" s="11">
        <f t="shared" si="280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6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42438.445798611108</v>
      </c>
      <c r="T2960" s="11">
        <f t="shared" si="280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6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42497.675057870372</v>
      </c>
      <c r="T2961" s="11">
        <f t="shared" si="280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6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41863.42387731481</v>
      </c>
      <c r="T2962" s="11">
        <f t="shared" si="280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1.0962000000000001</v>
      </c>
      <c r="P2963" s="6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42060.879155092589</v>
      </c>
      <c r="T2963" s="11">
        <f t="shared" si="280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1.218</v>
      </c>
      <c r="P2964" s="6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42035.910949074074</v>
      </c>
      <c r="T2964" s="11">
        <f t="shared" si="280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1.0685</v>
      </c>
      <c r="P2965" s="6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42157.13685185185</v>
      </c>
      <c r="T2965" s="11">
        <f t="shared" si="280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1.0071379999999999</v>
      </c>
      <c r="P2966" s="6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41827.576608796291</v>
      </c>
      <c r="T2966" s="11">
        <f t="shared" si="280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1.0900000000000001</v>
      </c>
      <c r="P2967" s="6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42162.396215277775</v>
      </c>
      <c r="T2967" s="11">
        <f t="shared" si="280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1.1363000000000001</v>
      </c>
      <c r="P2968" s="6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42233.405231481483</v>
      </c>
      <c r="T2968" s="11">
        <f t="shared" si="280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1.1392</v>
      </c>
      <c r="P2969" s="6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42041.864490740736</v>
      </c>
      <c r="T2969" s="11">
        <f t="shared" si="280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1.06</v>
      </c>
      <c r="P2970" s="6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42585.190509259257</v>
      </c>
      <c r="T2970" s="11">
        <f t="shared" si="280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1.625</v>
      </c>
      <c r="P2971" s="6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42097.453159722216</v>
      </c>
      <c r="T2971" s="11">
        <f t="shared" si="280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1.06</v>
      </c>
      <c r="P2972" s="6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41808.336238425924</v>
      </c>
      <c r="T2972" s="11">
        <f t="shared" si="280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1.0015624999999999</v>
      </c>
      <c r="P2973" s="6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41852.324976851851</v>
      </c>
      <c r="T2973" s="11">
        <f t="shared" si="280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1.0535000000000001</v>
      </c>
      <c r="P2974" s="6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42693.77685185185</v>
      </c>
      <c r="T2974" s="11">
        <f t="shared" si="280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1.748</v>
      </c>
      <c r="P2975" s="6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42341.485046296293</v>
      </c>
      <c r="T2975" s="11">
        <f t="shared" si="280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1.02</v>
      </c>
      <c r="P2976" s="6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41879.727673611109</v>
      </c>
      <c r="T2976" s="11">
        <f t="shared" si="280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1.00125</v>
      </c>
      <c r="P2977" s="6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41941.350532407407</v>
      </c>
      <c r="T2977" s="11">
        <f t="shared" si="280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1.7142857142857142</v>
      </c>
      <c r="P2978" s="6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42425.397337962961</v>
      </c>
      <c r="T2978" s="11">
        <f t="shared" si="280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1.1356666666666666</v>
      </c>
      <c r="P2979" s="6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42026.547847222224</v>
      </c>
      <c r="T2979" s="11">
        <f t="shared" si="280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1.2946666666666666</v>
      </c>
      <c r="P2980" s="6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41922.307256944441</v>
      </c>
      <c r="T2980" s="11">
        <f t="shared" si="280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1.014</v>
      </c>
      <c r="P2981" s="6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41993.491006944438</v>
      </c>
      <c r="T2981" s="11">
        <f t="shared" si="280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1.0916666666666666</v>
      </c>
      <c r="P2982" s="6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42219.58252314815</v>
      </c>
      <c r="T2982" s="11">
        <f t="shared" si="280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1.28925</v>
      </c>
      <c r="P2983" s="6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42225.226342592585</v>
      </c>
      <c r="T2983" s="11">
        <f t="shared" si="280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1.0206</v>
      </c>
      <c r="P2984" s="6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42381.353506944441</v>
      </c>
      <c r="T2984" s="11">
        <f t="shared" si="280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1.465395775862069</v>
      </c>
      <c r="P2985" s="6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41894.299027777779</v>
      </c>
      <c r="T2985" s="11">
        <f t="shared" si="280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1.00352</v>
      </c>
      <c r="P2986" s="6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42575.945381944439</v>
      </c>
      <c r="T2986" s="11">
        <f t="shared" si="280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1.2164999999999999</v>
      </c>
      <c r="P2987" s="6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42654.640370370369</v>
      </c>
      <c r="T2987" s="11">
        <f t="shared" si="280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1.0549999999999999</v>
      </c>
      <c r="P2988" s="6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42431.16673611111</v>
      </c>
      <c r="T2988" s="11">
        <f t="shared" si="280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1.1040080000000001</v>
      </c>
      <c r="P2989" s="6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42626.973969907405</v>
      </c>
      <c r="T2989" s="11">
        <f t="shared" si="280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</v>
      </c>
      <c r="P2990" s="6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42511.028715277775</v>
      </c>
      <c r="T2990" s="11">
        <f t="shared" si="280"/>
        <v>42541.028715277775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1.76535</v>
      </c>
      <c r="P2991" s="6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42336.687060185184</v>
      </c>
      <c r="T2991" s="11">
        <f t="shared" si="280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</v>
      </c>
      <c r="P2992" s="6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42341.240972222215</v>
      </c>
      <c r="T2992" s="11">
        <f t="shared" si="280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1.0329411764705883</v>
      </c>
      <c r="P2993" s="6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42740.503819444442</v>
      </c>
      <c r="T2993" s="11">
        <f t="shared" si="280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1.0449999999999999</v>
      </c>
      <c r="P2994" s="6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42622.434143518512</v>
      </c>
      <c r="T2994" s="11">
        <f t="shared" si="280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1.0029999999999999</v>
      </c>
      <c r="P2995" s="6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42390.50540509259</v>
      </c>
      <c r="T2995" s="11">
        <f t="shared" si="280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4.577466666666667</v>
      </c>
      <c r="P2996" s="6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41885.145509259259</v>
      </c>
      <c r="T2996" s="11">
        <f t="shared" si="280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1.0496000000000001</v>
      </c>
      <c r="P2997" s="6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42724.331840277773</v>
      </c>
      <c r="T2997" s="11">
        <f t="shared" si="280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1.7194285714285715</v>
      </c>
      <c r="P2998" s="6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42090.579166666663</v>
      </c>
      <c r="T2998" s="11">
        <f t="shared" si="280"/>
        <v>42150.579166666663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1.0373000000000001</v>
      </c>
      <c r="P2999" s="6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42775.400381944441</v>
      </c>
      <c r="T2999" s="11">
        <f t="shared" si="280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1.0302899999999999</v>
      </c>
      <c r="P3000" s="6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41777.860289351847</v>
      </c>
      <c r="T3000" s="11">
        <f t="shared" si="280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1.1888888888888889</v>
      </c>
      <c r="P3001" s="6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42780.406944444439</v>
      </c>
      <c r="T3001" s="11">
        <f t="shared" si="280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</v>
      </c>
      <c r="P3002" s="6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42752.49386574074</v>
      </c>
      <c r="T3002" s="11">
        <f t="shared" si="280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3.1869988910451896</v>
      </c>
      <c r="P3003" s="6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42534.562291666669</v>
      </c>
      <c r="T3003" s="11">
        <f t="shared" si="280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1.0850614285714286</v>
      </c>
      <c r="P3004" s="6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41239.502916666665</v>
      </c>
      <c r="T3004" s="11">
        <f t="shared" si="280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1.0116666666666667</v>
      </c>
      <c r="P3005" s="6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42398.515925925924</v>
      </c>
      <c r="T3005" s="11">
        <f t="shared" si="280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1.12815</v>
      </c>
      <c r="P3006" s="6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41928.547731481478</v>
      </c>
      <c r="T3006" s="11">
        <f t="shared" si="280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1.2049622641509434</v>
      </c>
      <c r="P3007" s="6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41888.341493055552</v>
      </c>
      <c r="T3007" s="11">
        <f t="shared" si="280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1.0774999999999999</v>
      </c>
      <c r="P3008" s="6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41957.42350694444</v>
      </c>
      <c r="T3008" s="11">
        <f t="shared" si="280"/>
        <v>41987.42350694444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1.8</v>
      </c>
      <c r="P3009" s="6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42097.882905092592</v>
      </c>
      <c r="T3009" s="11">
        <f t="shared" si="280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1.0116666666666667</v>
      </c>
      <c r="P3010" s="6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11">
        <f t="shared" si="279"/>
        <v>42359.878692129627</v>
      </c>
      <c r="T3010" s="11">
        <f t="shared" si="280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1.19756</v>
      </c>
      <c r="P3011" s="6">
        <f t="shared" ref="P3011:P3074" si="282">E3011/L3011</f>
        <v>233.8984375</v>
      </c>
      <c r="Q3011" t="str">
        <f t="shared" ref="Q3011:Q3074" si="283">LEFT(N3011, SEARCH("/",N3011,1)-1)</f>
        <v>theater</v>
      </c>
      <c r="R3011" t="str">
        <f t="shared" ref="R3011:R3074" si="284">RIGHT(N3011,LEN(N3011)-SEARCH("/", N3011,1))</f>
        <v>spaces</v>
      </c>
      <c r="S3011" s="11">
        <f t="shared" ref="S3011:S3074" si="285">(J3011/86400)+25569+(-8/24)</f>
        <v>41939.236574074072</v>
      </c>
      <c r="T3011" s="11">
        <f t="shared" ref="T3011:T3074" si="286">(I3011/86400)+25569+(-8/24)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1"/>
        <v>1.58</v>
      </c>
      <c r="P3012" s="6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41996.499062499999</v>
      </c>
      <c r="T3012" s="11">
        <f t="shared" si="286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ref="O3013:O3076" si="287">E3013/D3013</f>
        <v>1.2366666666666666</v>
      </c>
      <c r="P3013" s="6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42334.135601851849</v>
      </c>
      <c r="T3013" s="11">
        <f t="shared" si="286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1.1712499999999999</v>
      </c>
      <c r="P3014" s="6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42024.369560185187</v>
      </c>
      <c r="T3014" s="11">
        <f t="shared" si="286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1.5696000000000001</v>
      </c>
      <c r="P3015" s="6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42146.502881944441</v>
      </c>
      <c r="T3015" s="11">
        <f t="shared" si="286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1.13104</v>
      </c>
      <c r="P3016" s="6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41919.790277777771</v>
      </c>
      <c r="T3016" s="11">
        <f t="shared" si="286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1.0317647058823529</v>
      </c>
      <c r="P3017" s="6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41785.393958333334</v>
      </c>
      <c r="T3017" s="11">
        <f t="shared" si="286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1.0261176470588236</v>
      </c>
      <c r="P3018" s="6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41778.214722222219</v>
      </c>
      <c r="T3018" s="11">
        <f t="shared" si="286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1.0584090909090909</v>
      </c>
      <c r="P3019" s="6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41841.516701388886</v>
      </c>
      <c r="T3019" s="11">
        <f t="shared" si="286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1.0071428571428571</v>
      </c>
      <c r="P3020" s="6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42162.964999999997</v>
      </c>
      <c r="T3020" s="11">
        <f t="shared" si="286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1.2123333333333333</v>
      </c>
      <c r="P3021" s="6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41758.500231481477</v>
      </c>
      <c r="T3021" s="11">
        <f t="shared" si="286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1.0057142857142858</v>
      </c>
      <c r="P3022" s="6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42170.513113425921</v>
      </c>
      <c r="T3022" s="11">
        <f t="shared" si="286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1.1602222222222223</v>
      </c>
      <c r="P3023" s="6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42660.285520833328</v>
      </c>
      <c r="T3023" s="11">
        <f t="shared" si="286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1.0087999999999999</v>
      </c>
      <c r="P3024" s="6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42564.620474537034</v>
      </c>
      <c r="T3024" s="11">
        <f t="shared" si="286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1.03</v>
      </c>
      <c r="P3025" s="6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42121.342430555553</v>
      </c>
      <c r="T3025" s="11">
        <f t="shared" si="286"/>
        <v>42166.342430555553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2.4641999999999999</v>
      </c>
      <c r="P3026" s="6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41158.660590277774</v>
      </c>
      <c r="T3026" s="11">
        <f t="shared" si="286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3.0219999999999998</v>
      </c>
      <c r="P3027" s="6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41761.176076388889</v>
      </c>
      <c r="T3027" s="11">
        <f t="shared" si="286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1.4333333333333333</v>
      </c>
      <c r="P3028" s="6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42783.126064814809</v>
      </c>
      <c r="T3028" s="11">
        <f t="shared" si="286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1.3144</v>
      </c>
      <c r="P3029" s="6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42053.37096064815</v>
      </c>
      <c r="T3029" s="11">
        <f t="shared" si="286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1.6801999999999999</v>
      </c>
      <c r="P3030" s="6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42566.930844907409</v>
      </c>
      <c r="T3030" s="11">
        <f t="shared" si="286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1.0967666666666667</v>
      </c>
      <c r="P3031" s="6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41932.375543981478</v>
      </c>
      <c r="T3031" s="11">
        <f t="shared" si="286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1.0668571428571429</v>
      </c>
      <c r="P3032" s="6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42233.4140162037</v>
      </c>
      <c r="T3032" s="11">
        <f t="shared" si="286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</v>
      </c>
      <c r="P3033" s="6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42597.549155092587</v>
      </c>
      <c r="T3033" s="11">
        <f t="shared" si="286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1.272</v>
      </c>
      <c r="P3034" s="6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42227.711331018516</v>
      </c>
      <c r="T3034" s="11">
        <f t="shared" si="286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1.4653333333333334</v>
      </c>
      <c r="P3035" s="6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42569.776909722219</v>
      </c>
      <c r="T3035" s="11">
        <f t="shared" si="286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1.1253599999999999</v>
      </c>
      <c r="P3036" s="6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42644.202025462961</v>
      </c>
      <c r="T3036" s="11">
        <f t="shared" si="286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1.0878684000000001</v>
      </c>
      <c r="P3037" s="6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41368.226956018516</v>
      </c>
      <c r="T3037" s="11">
        <f t="shared" si="286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1.26732</v>
      </c>
      <c r="P3038" s="6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41466.451898148145</v>
      </c>
      <c r="T3038" s="11">
        <f t="shared" si="286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2.1320000000000001</v>
      </c>
      <c r="P3039" s="6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40378.559872685182</v>
      </c>
      <c r="T3039" s="11">
        <f t="shared" si="286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1.0049999999999999</v>
      </c>
      <c r="P3040" s="6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42372.918946759259</v>
      </c>
      <c r="T3040" s="11">
        <f t="shared" si="286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1.0871389999999999</v>
      </c>
      <c r="P3041" s="6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41610.461087962962</v>
      </c>
      <c r="T3041" s="11">
        <f t="shared" si="286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1.075</v>
      </c>
      <c r="P3042" s="6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42177.458576388883</v>
      </c>
      <c r="T3042" s="11">
        <f t="shared" si="286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1.1048192771084338</v>
      </c>
      <c r="P3043" s="6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42359.535277777781</v>
      </c>
      <c r="T3043" s="11">
        <f t="shared" si="286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1.28</v>
      </c>
      <c r="P3044" s="6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42253.354710648149</v>
      </c>
      <c r="T3044" s="11">
        <f t="shared" si="286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1.1000666666666667</v>
      </c>
      <c r="P3045" s="6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42082.737256944441</v>
      </c>
      <c r="T3045" s="11">
        <f t="shared" si="286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1.0934166666666667</v>
      </c>
      <c r="P3046" s="6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42387.393495370365</v>
      </c>
      <c r="T3046" s="11">
        <f t="shared" si="286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1.3270650000000002</v>
      </c>
      <c r="P3047" s="6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41842.822395833333</v>
      </c>
      <c r="T3047" s="11">
        <f t="shared" si="286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1.9084810126582279</v>
      </c>
      <c r="P3048" s="6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41862.46974537037</v>
      </c>
      <c r="T3048" s="11">
        <f t="shared" si="286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1.49</v>
      </c>
      <c r="P3049" s="6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42443.655717592592</v>
      </c>
      <c r="T3049" s="11">
        <f t="shared" si="286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1.6639999999999999</v>
      </c>
      <c r="P3050" s="6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41975.567847222221</v>
      </c>
      <c r="T3050" s="11">
        <f t="shared" si="286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1.0666666666666667</v>
      </c>
      <c r="P3051" s="6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42138.681192129625</v>
      </c>
      <c r="T3051" s="11">
        <f t="shared" si="286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1.06</v>
      </c>
      <c r="P3052" s="6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42464.835185185184</v>
      </c>
      <c r="T3052" s="11">
        <f t="shared" si="286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0.23628571428571429</v>
      </c>
      <c r="P3053" s="6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42744.082696759258</v>
      </c>
      <c r="T3053" s="11">
        <f t="shared" si="286"/>
        <v>42774.082696759258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1.5E-3</v>
      </c>
      <c r="P3054" s="6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42122.336736111109</v>
      </c>
      <c r="T3054" s="11">
        <f t="shared" si="286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4.0000000000000001E-3</v>
      </c>
      <c r="P3055" s="6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41862.428391203699</v>
      </c>
      <c r="T3055" s="11">
        <f t="shared" si="286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42027.499467592592</v>
      </c>
      <c r="T3056" s="11">
        <f t="shared" si="286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5.0000000000000002E-5</v>
      </c>
      <c r="P3057" s="6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41953.624884259254</v>
      </c>
      <c r="T3057" s="11">
        <f t="shared" si="286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6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41851.303055555552</v>
      </c>
      <c r="T3058" s="11">
        <f t="shared" si="286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6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42433.317256944443</v>
      </c>
      <c r="T3059" s="11">
        <f t="shared" si="286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1.6666666666666666E-4</v>
      </c>
      <c r="P3060" s="6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42460.040972222218</v>
      </c>
      <c r="T3060" s="11">
        <f t="shared" si="286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3.0066666666666665E-2</v>
      </c>
      <c r="P3061" s="6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41829.602384259255</v>
      </c>
      <c r="T3061" s="11">
        <f t="shared" si="286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1.5227272727272728E-3</v>
      </c>
      <c r="P3062" s="6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42244.941365740735</v>
      </c>
      <c r="T3062" s="11">
        <f t="shared" si="286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6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41834.450787037036</v>
      </c>
      <c r="T3063" s="11">
        <f t="shared" si="286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0.66839999999999999</v>
      </c>
      <c r="P3064" s="6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42248.2024537037</v>
      </c>
      <c r="T3064" s="11">
        <f t="shared" si="286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0.19566666666666666</v>
      </c>
      <c r="P3065" s="6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42630.589560185188</v>
      </c>
      <c r="T3065" s="11">
        <f t="shared" si="286"/>
        <v>42665.589560185188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0.11294666666666667</v>
      </c>
      <c r="P3066" s="6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42298.7968287037</v>
      </c>
      <c r="T3066" s="11">
        <f t="shared" si="286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4.0000000000000002E-4</v>
      </c>
      <c r="P3067" s="6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41824.721898148149</v>
      </c>
      <c r="T3067" s="11">
        <f t="shared" si="286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0.11985714285714286</v>
      </c>
      <c r="P3068" s="6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42530.895104166666</v>
      </c>
      <c r="T3068" s="11">
        <f t="shared" si="286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2.5000000000000001E-2</v>
      </c>
      <c r="P3069" s="6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42226.605081018519</v>
      </c>
      <c r="T3069" s="11">
        <f t="shared" si="286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6.9999999999999999E-4</v>
      </c>
      <c r="P3070" s="6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42263.358240740738</v>
      </c>
      <c r="T3070" s="11">
        <f t="shared" si="286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0.14099999999999999</v>
      </c>
      <c r="P3071" s="6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41957.500393518516</v>
      </c>
      <c r="T3071" s="11">
        <f t="shared" si="286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3.3399999999999999E-2</v>
      </c>
      <c r="P3072" s="6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42690.400104166663</v>
      </c>
      <c r="T3072" s="11">
        <f t="shared" si="286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0.59775</v>
      </c>
      <c r="P3073" s="6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42097.399085648147</v>
      </c>
      <c r="T3073" s="11">
        <f t="shared" si="286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1.6666666666666666E-4</v>
      </c>
      <c r="P3074" s="6">
        <f t="shared" si="282"/>
        <v>1</v>
      </c>
      <c r="Q3074" t="str">
        <f t="shared" si="283"/>
        <v>theater</v>
      </c>
      <c r="R3074" t="str">
        <f t="shared" si="284"/>
        <v>spaces</v>
      </c>
      <c r="S3074" s="11">
        <f t="shared" si="285"/>
        <v>42658.357199074067</v>
      </c>
      <c r="T3074" s="11">
        <f t="shared" si="286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2.3035714285714285E-4</v>
      </c>
      <c r="P3075" s="6">
        <f t="shared" ref="P3075:P3138" si="288">E3075/L3075</f>
        <v>92.142857142857139</v>
      </c>
      <c r="Q3075" t="str">
        <f t="shared" ref="Q3075:Q3138" si="289">LEFT(N3075, SEARCH("/",N3075,1)-1)</f>
        <v>theater</v>
      </c>
      <c r="R3075" t="str">
        <f t="shared" ref="R3075:R3138" si="290">RIGHT(N3075,LEN(N3075)-SEARCH("/", N3075,1))</f>
        <v>spaces</v>
      </c>
      <c r="S3075" s="11">
        <f t="shared" ref="S3075:S3138" si="291">(J3075/86400)+25569+(-8/24)</f>
        <v>42111.350694444445</v>
      </c>
      <c r="T3075" s="11">
        <f t="shared" ref="T3075:T3138" si="292">(I3075/86400)+25569+(-8/24)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7"/>
        <v>8.8000000000000003E-4</v>
      </c>
      <c r="P3076" s="6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42409.237951388888</v>
      </c>
      <c r="T3076" s="11">
        <f t="shared" si="292"/>
        <v>42439.237951388888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ref="O3077:O3140" si="293">E3077/D3077</f>
        <v>8.6400000000000005E-2</v>
      </c>
      <c r="P3077" s="6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42550.76898148148</v>
      </c>
      <c r="T3077" s="11">
        <f t="shared" si="292"/>
        <v>42600.76898148148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0.15060000000000001</v>
      </c>
      <c r="P3078" s="6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42226.318553240737</v>
      </c>
      <c r="T3078" s="11">
        <f t="shared" si="292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4.7727272727272731E-3</v>
      </c>
      <c r="P3079" s="6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42766.62358796296</v>
      </c>
      <c r="T3079" s="11">
        <f t="shared" si="292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1.1833333333333333E-3</v>
      </c>
      <c r="P3080" s="6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42030.805497685178</v>
      </c>
      <c r="T3080" s="11">
        <f t="shared" si="292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8.4173998587352451E-3</v>
      </c>
      <c r="P3081" s="6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42055.38003472222</v>
      </c>
      <c r="T3081" s="11">
        <f t="shared" si="292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1.8799999999999999E-4</v>
      </c>
      <c r="P3082" s="6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41939.6949537037</v>
      </c>
      <c r="T3082" s="11">
        <f t="shared" si="292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2.1029999999999998E-3</v>
      </c>
      <c r="P3083" s="6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42236.848275462959</v>
      </c>
      <c r="T3083" s="11">
        <f t="shared" si="292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6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42293.589652777773</v>
      </c>
      <c r="T3084" s="11">
        <f t="shared" si="292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2.8E-3</v>
      </c>
      <c r="P3085" s="6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41853.230069444442</v>
      </c>
      <c r="T3085" s="11">
        <f t="shared" si="292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0.11579206701157921</v>
      </c>
      <c r="P3086" s="6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42100.390405092585</v>
      </c>
      <c r="T3086" s="11">
        <f t="shared" si="292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2.4400000000000002E-2</v>
      </c>
      <c r="P3087" s="6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42246.550451388888</v>
      </c>
      <c r="T3087" s="11">
        <f t="shared" si="292"/>
        <v>42276.550451388888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2.5000000000000001E-3</v>
      </c>
      <c r="P3088" s="6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42173.337488425925</v>
      </c>
      <c r="T3088" s="11">
        <f t="shared" si="292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6.2500000000000003E-3</v>
      </c>
      <c r="P3089" s="6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42664.817013888889</v>
      </c>
      <c r="T3089" s="11">
        <f t="shared" si="292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1.9384615384615384E-3</v>
      </c>
      <c r="P3090" s="6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41981.238969907405</v>
      </c>
      <c r="T3090" s="11">
        <f t="shared" si="292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0.23416000000000001</v>
      </c>
      <c r="P3091" s="6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42528.209293981483</v>
      </c>
      <c r="T3091" s="11">
        <f t="shared" si="292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5.080888888888889E-2</v>
      </c>
      <c r="P3092" s="6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42065.485474537032</v>
      </c>
      <c r="T3092" s="11">
        <f t="shared" si="292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0.15920000000000001</v>
      </c>
      <c r="P3093" s="6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42566.615081018514</v>
      </c>
      <c r="T3093" s="11">
        <f t="shared" si="292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1.1831900000000001E-2</v>
      </c>
      <c r="P3094" s="6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42255.28601851852</v>
      </c>
      <c r="T3094" s="11">
        <f t="shared" si="292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0.22750000000000001</v>
      </c>
      <c r="P3095" s="6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41760.575706018521</v>
      </c>
      <c r="T3095" s="11">
        <f t="shared" si="292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2.5000000000000001E-4</v>
      </c>
      <c r="P3096" s="6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42207.462453703702</v>
      </c>
      <c r="T3096" s="11">
        <f t="shared" si="292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3.351206434316354E-3</v>
      </c>
      <c r="P3097" s="6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42522.69189814815</v>
      </c>
      <c r="T3097" s="11">
        <f t="shared" si="292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3.9750000000000001E-2</v>
      </c>
      <c r="P3098" s="6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42114.492199074077</v>
      </c>
      <c r="T3098" s="11">
        <f t="shared" si="292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0.17150000000000001</v>
      </c>
      <c r="P3099" s="6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42629.17015046296</v>
      </c>
      <c r="T3099" s="11">
        <f t="shared" si="292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3.608004104669061E-2</v>
      </c>
      <c r="P3100" s="6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42359.45890046296</v>
      </c>
      <c r="T3100" s="11">
        <f t="shared" si="292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0.13900000000000001</v>
      </c>
      <c r="P3101" s="6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42381.856377314813</v>
      </c>
      <c r="T3101" s="11">
        <f t="shared" si="292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0.15225</v>
      </c>
      <c r="P3102" s="6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41902.2890625</v>
      </c>
      <c r="T3102" s="11">
        <f t="shared" si="292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0.12</v>
      </c>
      <c r="P3103" s="6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42171.050196759257</v>
      </c>
      <c r="T3103" s="11">
        <f t="shared" si="292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0.391125</v>
      </c>
      <c r="P3104" s="6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42555.007152777776</v>
      </c>
      <c r="T3104" s="11">
        <f t="shared" si="292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2.6829268292682929E-3</v>
      </c>
      <c r="P3105" s="6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42106.82298611111</v>
      </c>
      <c r="T3105" s="11">
        <f t="shared" si="292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0.29625000000000001</v>
      </c>
      <c r="P3106" s="6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42006.57535879629</v>
      </c>
      <c r="T3106" s="11">
        <f t="shared" si="292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0.4236099230111206</v>
      </c>
      <c r="P3107" s="6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41876.385601851849</v>
      </c>
      <c r="T3107" s="11">
        <f t="shared" si="292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4.1000000000000002E-2</v>
      </c>
      <c r="P3108" s="6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42241.095787037033</v>
      </c>
      <c r="T3108" s="11">
        <f t="shared" si="292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0.197625</v>
      </c>
      <c r="P3109" s="6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42128.480914351851</v>
      </c>
      <c r="T3109" s="11">
        <f t="shared" si="292"/>
        <v>42135.480914351851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5.1999999999999995E-4</v>
      </c>
      <c r="P3110" s="6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42062.34715277778</v>
      </c>
      <c r="T3110" s="11">
        <f t="shared" si="292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0.25030188679245285</v>
      </c>
      <c r="P3111" s="6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41843.791782407403</v>
      </c>
      <c r="T3111" s="11">
        <f t="shared" si="292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4.0000000000000002E-4</v>
      </c>
      <c r="P3112" s="6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42744.698136574072</v>
      </c>
      <c r="T3112" s="11">
        <f t="shared" si="292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0.26640000000000003</v>
      </c>
      <c r="P3113" s="6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41885.261805555558</v>
      </c>
      <c r="T3113" s="11">
        <f t="shared" si="292"/>
        <v>41916.261805555558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4.7363636363636365E-2</v>
      </c>
      <c r="P3114" s="6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42614.788587962961</v>
      </c>
      <c r="T3114" s="11">
        <f t="shared" si="292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4.2435339894712751E-2</v>
      </c>
      <c r="P3115" s="6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42081.397939814815</v>
      </c>
      <c r="T3115" s="11">
        <f t="shared" si="292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41843.29918981481</v>
      </c>
      <c r="T3116" s="11">
        <f t="shared" si="292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0.03</v>
      </c>
      <c r="P3117" s="6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42496.113738425927</v>
      </c>
      <c r="T3117" s="11">
        <f t="shared" si="292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0.57333333333333336</v>
      </c>
      <c r="P3118" s="6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42081.18200231481</v>
      </c>
      <c r="T3118" s="11">
        <f t="shared" si="292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1E-3</v>
      </c>
      <c r="P3119" s="6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42509.041203703702</v>
      </c>
      <c r="T3119" s="11">
        <f t="shared" si="292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3.0999999999999999E-3</v>
      </c>
      <c r="P3120" s="6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42534.316238425927</v>
      </c>
      <c r="T3120" s="11">
        <f t="shared" si="292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5.0000000000000001E-4</v>
      </c>
      <c r="P3121" s="6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42059.712175925924</v>
      </c>
      <c r="T3121" s="11">
        <f t="shared" si="292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9.8461538461538464E-5</v>
      </c>
      <c r="P3122" s="6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42435.608749999992</v>
      </c>
      <c r="T3122" s="11">
        <f t="shared" si="292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6.6666666666666671E-3</v>
      </c>
      <c r="P3123" s="6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41848.346469907403</v>
      </c>
      <c r="T3123" s="11">
        <f t="shared" si="292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0.58291457286432158</v>
      </c>
      <c r="P3124" s="6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42678.598749999997</v>
      </c>
      <c r="T3124" s="11">
        <f t="shared" si="292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0.68153600000000003</v>
      </c>
      <c r="P3125" s="6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42530.659699074073</v>
      </c>
      <c r="T3125" s="11">
        <f t="shared" si="292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3.2499999999999997E-5</v>
      </c>
      <c r="P3126" s="6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41977.446770833332</v>
      </c>
      <c r="T3126" s="11">
        <f t="shared" si="292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6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42345.873518518514</v>
      </c>
      <c r="T3127" s="11">
        <f t="shared" si="292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4.1599999999999998E-2</v>
      </c>
      <c r="P3128" s="6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42426.684745370367</v>
      </c>
      <c r="T3128" s="11">
        <f t="shared" si="292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6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42034.523483796293</v>
      </c>
      <c r="T3129" s="11">
        <f t="shared" si="292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1.0860666666666667</v>
      </c>
      <c r="P3130" s="6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42780.492372685178</v>
      </c>
      <c r="T3130" s="11">
        <f t="shared" si="292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8.0000000000000002E-3</v>
      </c>
      <c r="P3131" s="6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42803.509479166663</v>
      </c>
      <c r="T3131" s="11">
        <f t="shared" si="292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3.7499999999999999E-2</v>
      </c>
      <c r="P3132" s="6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42808.306898148141</v>
      </c>
      <c r="T3132" s="11">
        <f t="shared" si="292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0.15731707317073171</v>
      </c>
      <c r="P3133" s="6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42803.245891203704</v>
      </c>
      <c r="T3133" s="11">
        <f t="shared" si="292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3.3333333333333332E-4</v>
      </c>
      <c r="P3134" s="6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42786.016898148147</v>
      </c>
      <c r="T3134" s="11">
        <f t="shared" si="292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1.08</v>
      </c>
      <c r="P3135" s="6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42788.231874999998</v>
      </c>
      <c r="T3135" s="11">
        <f t="shared" si="292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0.22500000000000001</v>
      </c>
      <c r="P3136" s="6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42800.386793981474</v>
      </c>
      <c r="T3136" s="11">
        <f t="shared" si="292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0.20849420849420849</v>
      </c>
      <c r="P3137" s="6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42806.818530092591</v>
      </c>
      <c r="T3137" s="11">
        <f t="shared" si="292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1.278</v>
      </c>
      <c r="P3138" s="6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11">
        <f t="shared" si="291"/>
        <v>42789.12909722222</v>
      </c>
      <c r="T3138" s="11">
        <f t="shared" si="292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3.3333333333333333E-2</v>
      </c>
      <c r="P3139" s="6">
        <f t="shared" ref="P3139:P3202" si="294">E3139/L3139</f>
        <v>50</v>
      </c>
      <c r="Q3139" t="str">
        <f t="shared" ref="Q3139:Q3202" si="295">LEFT(N3139, SEARCH("/",N3139,1)-1)</f>
        <v>theater</v>
      </c>
      <c r="R3139" t="str">
        <f t="shared" ref="R3139:R3202" si="296">RIGHT(N3139,LEN(N3139)-SEARCH("/", N3139,1))</f>
        <v>plays</v>
      </c>
      <c r="S3139" s="11">
        <f t="shared" ref="S3139:S3202" si="297">(J3139/86400)+25569+(-8/24)</f>
        <v>42807.551724537036</v>
      </c>
      <c r="T3139" s="11">
        <f t="shared" ref="T3139:T3202" si="298">(I3139/86400)+25569+(-8/24)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3"/>
        <v>0</v>
      </c>
      <c r="P3140" s="6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42809.312581018516</v>
      </c>
      <c r="T3140" s="11">
        <f t="shared" si="298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ref="O3141:O3204" si="299">E3141/D3141</f>
        <v>5.3999999999999999E-2</v>
      </c>
      <c r="P3141" s="6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42784.937037037038</v>
      </c>
      <c r="T3141" s="11">
        <f t="shared" si="298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9.5999999999999992E-3</v>
      </c>
      <c r="P3142" s="6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42802.385451388887</v>
      </c>
      <c r="T3142" s="11">
        <f t="shared" si="298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0.51600000000000001</v>
      </c>
      <c r="P3143" s="6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42800.42</v>
      </c>
      <c r="T3143" s="11">
        <f t="shared" si="298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1.6363636363636365E-2</v>
      </c>
      <c r="P3144" s="6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42783.179849537039</v>
      </c>
      <c r="T3144" s="11">
        <f t="shared" si="298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6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42808.024953703702</v>
      </c>
      <c r="T3145" s="11">
        <f t="shared" si="298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0.754</v>
      </c>
      <c r="P3146" s="6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42796.204942129632</v>
      </c>
      <c r="T3146" s="11">
        <f t="shared" si="298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6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42761.707569444443</v>
      </c>
      <c r="T3147" s="11">
        <f t="shared" si="298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0.105</v>
      </c>
      <c r="P3148" s="6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42796.349143518521</v>
      </c>
      <c r="T3148" s="11">
        <f t="shared" si="298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1.1752499999999999</v>
      </c>
      <c r="P3149" s="6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41909.636053240734</v>
      </c>
      <c r="T3149" s="11">
        <f t="shared" si="298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1.3116666666666668</v>
      </c>
      <c r="P3150" s="6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41891.331990740735</v>
      </c>
      <c r="T3150" s="11">
        <f t="shared" si="298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1.04</v>
      </c>
      <c r="P3151" s="6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41225.684027777774</v>
      </c>
      <c r="T3151" s="11">
        <f t="shared" si="298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1.01</v>
      </c>
      <c r="P3152" s="6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40477.930590277778</v>
      </c>
      <c r="T3152" s="11">
        <f t="shared" si="298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1.004</v>
      </c>
      <c r="P3153" s="6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41862.506643518514</v>
      </c>
      <c r="T3153" s="11">
        <f t="shared" si="298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1.0595454545454546</v>
      </c>
      <c r="P3154" s="6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41550.534340277773</v>
      </c>
      <c r="T3154" s="11">
        <f t="shared" si="298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3.3558333333333334</v>
      </c>
      <c r="P3155" s="6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40632.821030092593</v>
      </c>
      <c r="T3155" s="11">
        <f t="shared" si="298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1.1292857142857142</v>
      </c>
      <c r="P3156" s="6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40970.542337962957</v>
      </c>
      <c r="T3156" s="11">
        <f t="shared" si="298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1.885046</v>
      </c>
      <c r="P3157" s="6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41233.165798611109</v>
      </c>
      <c r="T3157" s="11">
        <f t="shared" si="298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1.0181818181818181</v>
      </c>
      <c r="P3158" s="6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41026.619722222218</v>
      </c>
      <c r="T3158" s="11">
        <f t="shared" si="298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1.01</v>
      </c>
      <c r="P3159" s="6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41829.454918981479</v>
      </c>
      <c r="T3159" s="11">
        <f t="shared" si="298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1.1399999999999999</v>
      </c>
      <c r="P3160" s="6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41447.506388888891</v>
      </c>
      <c r="T3160" s="11">
        <f t="shared" si="298"/>
        <v>41477.506388888891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1.3348133333333334</v>
      </c>
      <c r="P3161" s="6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40883.733344907407</v>
      </c>
      <c r="T3161" s="11">
        <f t="shared" si="298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1.0153333333333334</v>
      </c>
      <c r="P3162" s="6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41840.931562499994</v>
      </c>
      <c r="T3162" s="11">
        <f t="shared" si="298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1.0509999999999999</v>
      </c>
      <c r="P3163" s="6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41897.202800925923</v>
      </c>
      <c r="T3163" s="11">
        <f t="shared" si="298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1.2715000000000001</v>
      </c>
      <c r="P3164" s="6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41799.35256944444</v>
      </c>
      <c r="T3164" s="11">
        <f t="shared" si="298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1.1115384615384616</v>
      </c>
      <c r="P3165" s="6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41775.420428240737</v>
      </c>
      <c r="T3165" s="11">
        <f t="shared" si="298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1.0676000000000001</v>
      </c>
      <c r="P3166" s="6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41766.472395833327</v>
      </c>
      <c r="T3166" s="11">
        <f t="shared" si="298"/>
        <v>41799.472395833327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1.6266666666666667</v>
      </c>
      <c r="P3167" s="6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40643.825925925921</v>
      </c>
      <c r="T3167" s="11">
        <f t="shared" si="298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1.6022808571428573</v>
      </c>
      <c r="P3168" s="6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41940.358252314814</v>
      </c>
      <c r="T3168" s="11">
        <f t="shared" si="298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1.1616666666666666</v>
      </c>
      <c r="P3169" s="6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41838.842372685183</v>
      </c>
      <c r="T3169" s="11">
        <f t="shared" si="298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1.242</v>
      </c>
      <c r="P3170" s="6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41771.772604166668</v>
      </c>
      <c r="T3170" s="11">
        <f t="shared" si="298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1.030125</v>
      </c>
      <c r="P3171" s="6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41591.404641203699</v>
      </c>
      <c r="T3171" s="11">
        <f t="shared" si="298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1.1225000000000001</v>
      </c>
      <c r="P3172" s="6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41788.747037037036</v>
      </c>
      <c r="T3172" s="11">
        <f t="shared" si="298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1.0881428571428571</v>
      </c>
      <c r="P3173" s="6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42466.274976851848</v>
      </c>
      <c r="T3173" s="11">
        <f t="shared" si="298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1.1499999999999999</v>
      </c>
      <c r="P3174" s="6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40923.396620370368</v>
      </c>
      <c r="T3174" s="11">
        <f t="shared" si="298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1.03</v>
      </c>
      <c r="P3175" s="6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41878.545046296298</v>
      </c>
      <c r="T3175" s="11">
        <f t="shared" si="298"/>
        <v>41908.545046296298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1.0113333333333334</v>
      </c>
      <c r="P3176" s="6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41862.531342592592</v>
      </c>
      <c r="T3176" s="11">
        <f t="shared" si="298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1.0955999999999999</v>
      </c>
      <c r="P3177" s="6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40531.553553240738</v>
      </c>
      <c r="T3177" s="11">
        <f t="shared" si="298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1.148421052631579</v>
      </c>
      <c r="P3178" s="6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41477.597581018512</v>
      </c>
      <c r="T3178" s="11">
        <f t="shared" si="298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1.1739999999999999</v>
      </c>
      <c r="P3179" s="6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41781.333437499998</v>
      </c>
      <c r="T3179" s="11">
        <f t="shared" si="298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1.7173333333333334</v>
      </c>
      <c r="P3180" s="6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41806.271701388883</v>
      </c>
      <c r="T3180" s="11">
        <f t="shared" si="298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1.1416238095238094</v>
      </c>
      <c r="P3181" s="6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41375.36887731481</v>
      </c>
      <c r="T3181" s="11">
        <f t="shared" si="298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1.1975</v>
      </c>
      <c r="P3182" s="6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41780.079270833332</v>
      </c>
      <c r="T3182" s="11">
        <f t="shared" si="298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1.0900000000000001</v>
      </c>
      <c r="P3183" s="6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41778.976701388885</v>
      </c>
      <c r="T3183" s="11">
        <f t="shared" si="298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1.0088571428571429</v>
      </c>
      <c r="P3184" s="6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40883.615983796291</v>
      </c>
      <c r="T3184" s="11">
        <f t="shared" si="298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1.0900000000000001</v>
      </c>
      <c r="P3185" s="6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41491.461446759255</v>
      </c>
      <c r="T3185" s="11">
        <f t="shared" si="298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1.0720930232558139</v>
      </c>
      <c r="P3186" s="6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41791.660081018512</v>
      </c>
      <c r="T3186" s="11">
        <f t="shared" si="298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</v>
      </c>
      <c r="P3187" s="6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41829.643993055557</v>
      </c>
      <c r="T3187" s="11">
        <f t="shared" si="298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1.0218750000000001</v>
      </c>
      <c r="P3188" s="6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41868.590717592589</v>
      </c>
      <c r="T3188" s="11">
        <f t="shared" si="298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1.1629333333333334</v>
      </c>
      <c r="P3189" s="6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41835.333020833328</v>
      </c>
      <c r="T3189" s="11">
        <f t="shared" si="298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0.65</v>
      </c>
      <c r="P3190" s="6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42144.082199074073</v>
      </c>
      <c r="T3190" s="11">
        <f t="shared" si="298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0.12327272727272727</v>
      </c>
      <c r="P3191" s="6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42118.013101851851</v>
      </c>
      <c r="T3191" s="11">
        <f t="shared" si="298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6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42682.817997685182</v>
      </c>
      <c r="T3192" s="11">
        <f t="shared" si="298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4.0266666666666666E-2</v>
      </c>
      <c r="P3193" s="6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42538.422094907401</v>
      </c>
      <c r="T3193" s="11">
        <f t="shared" si="298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1.0200000000000001E-2</v>
      </c>
      <c r="P3194" s="6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42018.607164351844</v>
      </c>
      <c r="T3194" s="11">
        <f t="shared" si="298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0.1174</v>
      </c>
      <c r="P3195" s="6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42010.634907407402</v>
      </c>
      <c r="T3195" s="11">
        <f t="shared" si="298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42181.729143518511</v>
      </c>
      <c r="T3196" s="11">
        <f t="shared" si="298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0.59142857142857141</v>
      </c>
      <c r="P3197" s="6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42017.260902777773</v>
      </c>
      <c r="T3197" s="11">
        <f t="shared" si="298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5.9999999999999995E-4</v>
      </c>
      <c r="P3198" s="6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42157.264756944445</v>
      </c>
      <c r="T3198" s="11">
        <f t="shared" si="298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0.1145</v>
      </c>
      <c r="P3199" s="6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42009.15993055555</v>
      </c>
      <c r="T3199" s="11">
        <f t="shared" si="298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3.6666666666666666E-3</v>
      </c>
      <c r="P3200" s="6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42013.091168981475</v>
      </c>
      <c r="T3200" s="11">
        <f t="shared" si="298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0.52159999999999995</v>
      </c>
      <c r="P3201" s="6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41858.428449074076</v>
      </c>
      <c r="T3201" s="11">
        <f t="shared" si="298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2.0000000000000002E-5</v>
      </c>
      <c r="P3202" s="6">
        <f t="shared" si="294"/>
        <v>1</v>
      </c>
      <c r="Q3202" t="str">
        <f t="shared" si="295"/>
        <v>theater</v>
      </c>
      <c r="R3202" t="str">
        <f t="shared" si="296"/>
        <v>musical</v>
      </c>
      <c r="S3202" s="11">
        <f t="shared" si="297"/>
        <v>42459.987280092588</v>
      </c>
      <c r="T3202" s="11">
        <f t="shared" si="298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1.2500000000000001E-2</v>
      </c>
      <c r="P3203" s="6">
        <f t="shared" ref="P3203:P3266" si="300">E3203/L3203</f>
        <v>12.5</v>
      </c>
      <c r="Q3203" t="str">
        <f t="shared" ref="Q3203:Q3266" si="301">LEFT(N3203, SEARCH("/",N3203,1)-1)</f>
        <v>theater</v>
      </c>
      <c r="R3203" t="str">
        <f t="shared" ref="R3203:R3266" si="302">RIGHT(N3203,LEN(N3203)-SEARCH("/", N3203,1))</f>
        <v>musical</v>
      </c>
      <c r="S3203" s="11">
        <f t="shared" ref="S3203:S3266" si="303">(J3203/86400)+25569+(-8/24)</f>
        <v>41861.433761574073</v>
      </c>
      <c r="T3203" s="11">
        <f t="shared" ref="T3203:T3266" si="304">(I3203/86400)+25569+(-8/24)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99"/>
        <v>0.54520000000000002</v>
      </c>
      <c r="P3204" s="6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42293.520208333335</v>
      </c>
      <c r="T3204" s="11">
        <f t="shared" si="304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ref="O3205:O3268" si="305">E3205/D3205</f>
        <v>0.25</v>
      </c>
      <c r="P3205" s="6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42242.655347222222</v>
      </c>
      <c r="T3205" s="11">
        <f t="shared" si="304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42172.352766203701</v>
      </c>
      <c r="T3206" s="11">
        <f t="shared" si="304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3.4125000000000003E-2</v>
      </c>
      <c r="P3207" s="6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42095.041342592587</v>
      </c>
      <c r="T3207" s="11">
        <f t="shared" si="304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6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42235.942719907405</v>
      </c>
      <c r="T3208" s="11">
        <f t="shared" si="304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0.46363636363636362</v>
      </c>
      <c r="P3209" s="6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42056.944525462961</v>
      </c>
      <c r="T3209" s="11">
        <f t="shared" si="304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1.0349999999999999</v>
      </c>
      <c r="P3210" s="6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41827.271724537037</v>
      </c>
      <c r="T3210" s="11">
        <f t="shared" si="304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1.1932315789473684</v>
      </c>
      <c r="P3211" s="6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41778.30391203703</v>
      </c>
      <c r="T3211" s="11">
        <f t="shared" si="304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1.2576666666666667</v>
      </c>
      <c r="P3212" s="6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41013.603229166663</v>
      </c>
      <c r="T3212" s="11">
        <f t="shared" si="304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1.1974347826086957</v>
      </c>
      <c r="P3213" s="6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41834.253240740734</v>
      </c>
      <c r="T3213" s="11">
        <f t="shared" si="304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1.2625</v>
      </c>
      <c r="P3214" s="6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41829.462395833332</v>
      </c>
      <c r="T3214" s="11">
        <f t="shared" si="304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1.0011666666666668</v>
      </c>
      <c r="P3215" s="6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42171.430081018516</v>
      </c>
      <c r="T3215" s="11">
        <f t="shared" si="304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1.0213333333333334</v>
      </c>
      <c r="P3216" s="6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42337.459178240737</v>
      </c>
      <c r="T3216" s="11">
        <f t="shared" si="304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1.0035142857142858</v>
      </c>
      <c r="P3217" s="6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42219.331840277773</v>
      </c>
      <c r="T3217" s="11">
        <f t="shared" si="304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1.0004999999999999</v>
      </c>
      <c r="P3218" s="6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42165.129293981481</v>
      </c>
      <c r="T3218" s="11">
        <f t="shared" si="304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1.1602222222222223</v>
      </c>
      <c r="P3219" s="6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42648.212777777771</v>
      </c>
      <c r="T3219" s="11">
        <f t="shared" si="304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1.0209999999999999</v>
      </c>
      <c r="P3220" s="6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41970.668819444443</v>
      </c>
      <c r="T3220" s="11">
        <f t="shared" si="304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1.0011000000000001</v>
      </c>
      <c r="P3221" s="6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42050.64984953704</v>
      </c>
      <c r="T3221" s="11">
        <f t="shared" si="304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1.0084</v>
      </c>
      <c r="P3222" s="6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42772.500046296293</v>
      </c>
      <c r="T3222" s="11">
        <f t="shared" si="304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1.0342499999999999</v>
      </c>
      <c r="P3223" s="6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42155.363460648143</v>
      </c>
      <c r="T3223" s="11">
        <f t="shared" si="304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1.248</v>
      </c>
      <c r="P3224" s="6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42270.248807870368</v>
      </c>
      <c r="T3224" s="11">
        <f t="shared" si="304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1.0951612903225807</v>
      </c>
      <c r="P3225" s="6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42206.502037037033</v>
      </c>
      <c r="T3225" s="11">
        <f t="shared" si="304"/>
        <v>42236.502037037033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1.0203333333333333</v>
      </c>
      <c r="P3226" s="6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42697.517511574071</v>
      </c>
      <c r="T3226" s="11">
        <f t="shared" si="304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1.0235000000000001</v>
      </c>
      <c r="P3227" s="6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42503.226134259261</v>
      </c>
      <c r="T3227" s="11">
        <f t="shared" si="304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1.0416666666666667</v>
      </c>
      <c r="P3228" s="6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42277.250138888885</v>
      </c>
      <c r="T3228" s="11">
        <f t="shared" si="304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1.25</v>
      </c>
      <c r="P3229" s="6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42722.549027777779</v>
      </c>
      <c r="T3229" s="11">
        <f t="shared" si="304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1.0234285714285714</v>
      </c>
      <c r="P3230" s="6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42323.375972222224</v>
      </c>
      <c r="T3230" s="11">
        <f t="shared" si="304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1.0786500000000001</v>
      </c>
      <c r="P3231" s="6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41932.958310185182</v>
      </c>
      <c r="T3231" s="11">
        <f t="shared" si="304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1.0988461538461538</v>
      </c>
      <c r="P3232" s="6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41897.834791666661</v>
      </c>
      <c r="T3232" s="11">
        <f t="shared" si="304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1.61</v>
      </c>
      <c r="P3233" s="6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42446.610497685186</v>
      </c>
      <c r="T3233" s="11">
        <f t="shared" si="304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1.3120000000000001</v>
      </c>
      <c r="P3234" s="6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42463.480520833335</v>
      </c>
      <c r="T3234" s="11">
        <f t="shared" si="304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1.1879999999999999</v>
      </c>
      <c r="P3235" s="6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42766.471701388888</v>
      </c>
      <c r="T3235" s="11">
        <f t="shared" si="304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1.0039275000000001</v>
      </c>
      <c r="P3236" s="6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42734.456111111103</v>
      </c>
      <c r="T3236" s="11">
        <f t="shared" si="304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1.0320666666666667</v>
      </c>
      <c r="P3237" s="6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42522.014479166661</v>
      </c>
      <c r="T3237" s="11">
        <f t="shared" si="304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1.006</v>
      </c>
      <c r="P3238" s="6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42702.583715277775</v>
      </c>
      <c r="T3238" s="11">
        <f t="shared" si="304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1.0078754285714286</v>
      </c>
      <c r="P3239" s="6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42252.141018518516</v>
      </c>
      <c r="T3239" s="11">
        <f t="shared" si="304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1.1232142857142857</v>
      </c>
      <c r="P3240" s="6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42156.177060185182</v>
      </c>
      <c r="T3240" s="11">
        <f t="shared" si="304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1.0591914022517912</v>
      </c>
      <c r="P3241" s="6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42277.755706018514</v>
      </c>
      <c r="T3241" s="11">
        <f t="shared" si="304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1.0056666666666667</v>
      </c>
      <c r="P3242" s="6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42754.360509259255</v>
      </c>
      <c r="T3242" s="11">
        <f t="shared" si="304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1.1530588235294117</v>
      </c>
      <c r="P3243" s="6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41892.991550925923</v>
      </c>
      <c r="T3243" s="11">
        <f t="shared" si="304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1.273042</v>
      </c>
      <c r="P3244" s="6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41871.422361111108</v>
      </c>
      <c r="T3244" s="11">
        <f t="shared" si="304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1.028375</v>
      </c>
      <c r="P3245" s="6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42261.763449074067</v>
      </c>
      <c r="T3245" s="11">
        <f t="shared" si="304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1.0293749999999999</v>
      </c>
      <c r="P3246" s="6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42675.360902777778</v>
      </c>
      <c r="T3246" s="11">
        <f t="shared" si="304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1.043047619047619</v>
      </c>
      <c r="P3247" s="6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42135.266874999994</v>
      </c>
      <c r="T3247" s="11">
        <f t="shared" si="304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1.1122000000000001</v>
      </c>
      <c r="P3248" s="6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42230.138888888883</v>
      </c>
      <c r="T3248" s="11">
        <f t="shared" si="304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1.0586</v>
      </c>
      <c r="P3249" s="6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42167.10083333333</v>
      </c>
      <c r="T3249" s="11">
        <f t="shared" si="304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1.0079166666666666</v>
      </c>
      <c r="P3250" s="6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42068.55505787037</v>
      </c>
      <c r="T3250" s="11">
        <f t="shared" si="304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1.0492727272727274</v>
      </c>
      <c r="P3251" s="6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42145.413356481477</v>
      </c>
      <c r="T3251" s="11">
        <f t="shared" si="304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1.01552</v>
      </c>
      <c r="P3252" s="6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41918.408842592587</v>
      </c>
      <c r="T3252" s="11">
        <f t="shared" si="304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1.1073333333333333</v>
      </c>
      <c r="P3253" s="6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42146.39775462963</v>
      </c>
      <c r="T3253" s="11">
        <f t="shared" si="304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1.2782222222222221</v>
      </c>
      <c r="P3254" s="6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42590.139351851853</v>
      </c>
      <c r="T3254" s="11">
        <f t="shared" si="304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1.0182500000000001</v>
      </c>
      <c r="P3255" s="6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42602.243379629632</v>
      </c>
      <c r="T3255" s="11">
        <f t="shared" si="304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1.012576923076923</v>
      </c>
      <c r="P3256" s="6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42058.752418981479</v>
      </c>
      <c r="T3256" s="11">
        <f t="shared" si="304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1.75</v>
      </c>
      <c r="P3257" s="6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41889.434895833328</v>
      </c>
      <c r="T3257" s="11">
        <f t="shared" si="304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1.2806</v>
      </c>
      <c r="P3258" s="6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42144.240474537037</v>
      </c>
      <c r="T3258" s="11">
        <f t="shared" si="304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1.0629949999999999</v>
      </c>
      <c r="P3259" s="6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42758.226296296292</v>
      </c>
      <c r="T3259" s="11">
        <f t="shared" si="304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1.052142857142857</v>
      </c>
      <c r="P3260" s="6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41982.553946759253</v>
      </c>
      <c r="T3260" s="11">
        <f t="shared" si="304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1.0616782608695652</v>
      </c>
      <c r="P3261" s="6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42614.427604166667</v>
      </c>
      <c r="T3261" s="11">
        <f t="shared" si="304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1.0924</v>
      </c>
      <c r="P3262" s="6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42303.339328703696</v>
      </c>
      <c r="T3262" s="11">
        <f t="shared" si="304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1.0045454545454546</v>
      </c>
      <c r="P3263" s="6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42171.392083333332</v>
      </c>
      <c r="T3263" s="11">
        <f t="shared" si="304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1.0304098360655738</v>
      </c>
      <c r="P3264" s="6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41963.982199074067</v>
      </c>
      <c r="T3264" s="11">
        <f t="shared" si="304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1.121664</v>
      </c>
      <c r="P3265" s="6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42284.18273148148</v>
      </c>
      <c r="T3265" s="11">
        <f t="shared" si="304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1.03</v>
      </c>
      <c r="P3266" s="6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11">
        <f t="shared" si="303"/>
        <v>42016.466874999998</v>
      </c>
      <c r="T3266" s="11">
        <f t="shared" si="304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1.64</v>
      </c>
      <c r="P3267" s="6">
        <f t="shared" ref="P3267:P3330" si="306">E3267/L3267</f>
        <v>70.285714285714292</v>
      </c>
      <c r="Q3267" t="str">
        <f t="shared" ref="Q3267:Q3330" si="307">LEFT(N3267, SEARCH("/",N3267,1)-1)</f>
        <v>theater</v>
      </c>
      <c r="R3267" t="str">
        <f t="shared" ref="R3267:R3330" si="308">RIGHT(N3267,LEN(N3267)-SEARCH("/", N3267,1))</f>
        <v>plays</v>
      </c>
      <c r="S3267" s="11">
        <f t="shared" ref="S3267:S3330" si="309">(J3267/86400)+25569+(-8/24)</f>
        <v>42311.378645833327</v>
      </c>
      <c r="T3267" s="11">
        <f t="shared" ref="T3267:T3330" si="310">(I3267/86400)+25569+(-8/24)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5"/>
        <v>1.3128333333333333</v>
      </c>
      <c r="P3268" s="6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42136.202800925923</v>
      </c>
      <c r="T3268" s="11">
        <f t="shared" si="310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ref="O3269:O3332" si="311">E3269/D3269</f>
        <v>1.0209999999999999</v>
      </c>
      <c r="P3269" s="6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42172.424305555549</v>
      </c>
      <c r="T3269" s="11">
        <f t="shared" si="310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1.28</v>
      </c>
      <c r="P3270" s="6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42590.570925925924</v>
      </c>
      <c r="T3270" s="11">
        <f t="shared" si="310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1.0149999999999999</v>
      </c>
      <c r="P3271" s="6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42137.062465277777</v>
      </c>
      <c r="T3271" s="11">
        <f t="shared" si="310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1.0166666666666666</v>
      </c>
      <c r="P3272" s="6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42167.199826388889</v>
      </c>
      <c r="T3272" s="11">
        <f t="shared" si="310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1.3</v>
      </c>
      <c r="P3273" s="6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41915.10387731481</v>
      </c>
      <c r="T3273" s="11">
        <f t="shared" si="310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1.5443</v>
      </c>
      <c r="P3274" s="6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42284.166770833333</v>
      </c>
      <c r="T3274" s="11">
        <f t="shared" si="310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1.0740000000000001</v>
      </c>
      <c r="P3275" s="6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42611.4680787037</v>
      </c>
      <c r="T3275" s="11">
        <f t="shared" si="310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1.0132258064516129</v>
      </c>
      <c r="P3276" s="6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42400.371203703697</v>
      </c>
      <c r="T3276" s="11">
        <f t="shared" si="310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1.0027777777777778</v>
      </c>
      <c r="P3277" s="6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42017.547118055554</v>
      </c>
      <c r="T3277" s="11">
        <f t="shared" si="310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1.1684444444444444</v>
      </c>
      <c r="P3278" s="6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42426.616655092592</v>
      </c>
      <c r="T3278" s="11">
        <f t="shared" si="310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1.0860000000000001</v>
      </c>
      <c r="P3279" s="6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41931.349606481475</v>
      </c>
      <c r="T3279" s="11">
        <f t="shared" si="310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1.034</v>
      </c>
      <c r="P3280" s="6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42124.515081018515</v>
      </c>
      <c r="T3280" s="11">
        <f t="shared" si="310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1.1427586206896552</v>
      </c>
      <c r="P3281" s="6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42430.769201388888</v>
      </c>
      <c r="T3281" s="11">
        <f t="shared" si="310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1.03</v>
      </c>
      <c r="P3282" s="6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42121.423587962963</v>
      </c>
      <c r="T3282" s="11">
        <f t="shared" si="310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1.216</v>
      </c>
      <c r="P3283" s="6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42218.686400462961</v>
      </c>
      <c r="T3283" s="11">
        <f t="shared" si="310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1.026467741935484</v>
      </c>
      <c r="P3284" s="6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42444.860972222225</v>
      </c>
      <c r="T3284" s="11">
        <f t="shared" si="310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1.0475000000000001</v>
      </c>
      <c r="P3285" s="6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42379.410856481474</v>
      </c>
      <c r="T3285" s="11">
        <f t="shared" si="310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1.016</v>
      </c>
      <c r="P3286" s="6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42380.551539351851</v>
      </c>
      <c r="T3286" s="11">
        <f t="shared" si="310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1.1210242048409682</v>
      </c>
      <c r="P3287" s="6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42762.609097222223</v>
      </c>
      <c r="T3287" s="11">
        <f t="shared" si="310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1.0176666666666667</v>
      </c>
      <c r="P3288" s="6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42567.506736111107</v>
      </c>
      <c r="T3288" s="11">
        <f t="shared" si="310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</v>
      </c>
      <c r="P3289" s="6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42311.416990740741</v>
      </c>
      <c r="T3289" s="11">
        <f t="shared" si="310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1.0026489999999999</v>
      </c>
      <c r="P3290" s="6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42505.441145833327</v>
      </c>
      <c r="T3290" s="11">
        <f t="shared" si="310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1.3304200000000002</v>
      </c>
      <c r="P3291" s="6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42758.034745370365</v>
      </c>
      <c r="T3291" s="11">
        <f t="shared" si="310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1.212</v>
      </c>
      <c r="P3292" s="6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42775.181608796294</v>
      </c>
      <c r="T3292" s="11">
        <f t="shared" si="310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1.1399999999999999</v>
      </c>
      <c r="P3293" s="6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42232.369212962956</v>
      </c>
      <c r="T3293" s="11">
        <f t="shared" si="310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2.8613861386138613</v>
      </c>
      <c r="P3294" s="6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42282.436898148146</v>
      </c>
      <c r="T3294" s="11">
        <f t="shared" si="310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1.7044444444444444</v>
      </c>
      <c r="P3295" s="6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42768.092037037037</v>
      </c>
      <c r="T3295" s="11">
        <f t="shared" si="310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1.1833333333333333</v>
      </c>
      <c r="P3296" s="6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42141.20780092592</v>
      </c>
      <c r="T3296" s="11">
        <f t="shared" si="310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1.0285857142857142</v>
      </c>
      <c r="P3297" s="6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42609.109131944446</v>
      </c>
      <c r="T3297" s="11">
        <f t="shared" si="310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1.4406666666666668</v>
      </c>
      <c r="P3298" s="6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42309.42328703704</v>
      </c>
      <c r="T3298" s="11">
        <f t="shared" si="310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1.0007272727272727</v>
      </c>
      <c r="P3299" s="6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42193.438148148147</v>
      </c>
      <c r="T3299" s="11">
        <f t="shared" si="310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1.0173000000000001</v>
      </c>
      <c r="P3300" s="6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42239.624629629623</v>
      </c>
      <c r="T3300" s="11">
        <f t="shared" si="310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1.1619999999999999</v>
      </c>
      <c r="P3301" s="6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42261.584062499998</v>
      </c>
      <c r="T3301" s="11">
        <f t="shared" si="310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1.3616666666666666</v>
      </c>
      <c r="P3302" s="6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42102.410439814812</v>
      </c>
      <c r="T3302" s="11">
        <f t="shared" si="310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1.3346666666666667</v>
      </c>
      <c r="P3303" s="6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42538.402499999997</v>
      </c>
      <c r="T3303" s="11">
        <f t="shared" si="310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1.0339285714285715</v>
      </c>
      <c r="P3304" s="6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42681.018240740734</v>
      </c>
      <c r="T3304" s="11">
        <f t="shared" si="310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1.1588888888888889</v>
      </c>
      <c r="P3305" s="6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42056.318101851844</v>
      </c>
      <c r="T3305" s="11">
        <f t="shared" si="310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1.0451666666666666</v>
      </c>
      <c r="P3306" s="6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42696.29111111111</v>
      </c>
      <c r="T3306" s="11">
        <f t="shared" si="310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1.0202500000000001</v>
      </c>
      <c r="P3307" s="6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42186.522546296292</v>
      </c>
      <c r="T3307" s="11">
        <f t="shared" si="310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1.7533333333333334</v>
      </c>
      <c r="P3308" s="6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42492.885902777773</v>
      </c>
      <c r="T3308" s="11">
        <f t="shared" si="310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1.0668</v>
      </c>
      <c r="P3309" s="6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42474.723831018513</v>
      </c>
      <c r="T3309" s="11">
        <f t="shared" si="310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1.2228571428571429</v>
      </c>
      <c r="P3310" s="6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42452.543576388889</v>
      </c>
      <c r="T3310" s="11">
        <f t="shared" si="310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1.5942857142857143</v>
      </c>
      <c r="P3311" s="6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42628.316874999997</v>
      </c>
      <c r="T3311" s="11">
        <f t="shared" si="310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1.0007692307692309</v>
      </c>
      <c r="P3312" s="6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42253.595196759255</v>
      </c>
      <c r="T3312" s="11">
        <f t="shared" si="310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1.0984</v>
      </c>
      <c r="P3313" s="6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42263.958449074074</v>
      </c>
      <c r="T3313" s="11">
        <f t="shared" si="310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1.0004</v>
      </c>
      <c r="P3314" s="6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42664.476226851846</v>
      </c>
      <c r="T3314" s="11">
        <f t="shared" si="310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1.1605000000000001</v>
      </c>
      <c r="P3315" s="6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42381.911076388882</v>
      </c>
      <c r="T3315" s="11">
        <f t="shared" si="310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2.1074999999999999</v>
      </c>
      <c r="P3316" s="6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42104.934155092589</v>
      </c>
      <c r="T3316" s="11">
        <f t="shared" si="310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1.1000000000000001</v>
      </c>
      <c r="P3317" s="6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42465.97038194444</v>
      </c>
      <c r="T3317" s="11">
        <f t="shared" si="310"/>
        <v>42495.97038194444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1.0008673425918038</v>
      </c>
      <c r="P3318" s="6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41826.537905092591</v>
      </c>
      <c r="T3318" s="11">
        <f t="shared" si="310"/>
        <v>41859.245833333327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1.0619047619047619</v>
      </c>
      <c r="P3319" s="6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42498.706296296295</v>
      </c>
      <c r="T3319" s="11">
        <f t="shared" si="310"/>
        <v>42528.706296296295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1.256</v>
      </c>
      <c r="P3320" s="6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42430.968668981477</v>
      </c>
      <c r="T3320" s="11">
        <f t="shared" si="310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1.08</v>
      </c>
      <c r="P3321" s="6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41990.252152777779</v>
      </c>
      <c r="T3321" s="11">
        <f t="shared" si="310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1.01</v>
      </c>
      <c r="P3322" s="6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42512.712465277778</v>
      </c>
      <c r="T3322" s="11">
        <f t="shared" si="310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1.0740000000000001</v>
      </c>
      <c r="P3323" s="6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41913.766956018517</v>
      </c>
      <c r="T3323" s="11">
        <f t="shared" si="310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1.0151515151515151</v>
      </c>
      <c r="P3324" s="6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42520.677037037036</v>
      </c>
      <c r="T3324" s="11">
        <f t="shared" si="310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1.2589999999999999</v>
      </c>
      <c r="P3325" s="6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42608.032499999994</v>
      </c>
      <c r="T3325" s="11">
        <f t="shared" si="310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1.0166666666666666</v>
      </c>
      <c r="P3326" s="6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42512.249884259254</v>
      </c>
      <c r="T3326" s="11">
        <f t="shared" si="310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1.125</v>
      </c>
      <c r="P3327" s="6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42064.452280092592</v>
      </c>
      <c r="T3327" s="11">
        <f t="shared" si="310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1.0137499999999999</v>
      </c>
      <c r="P3328" s="6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42041.380844907406</v>
      </c>
      <c r="T3328" s="11">
        <f t="shared" si="310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1.0125</v>
      </c>
      <c r="P3329" s="6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42468.041273148141</v>
      </c>
      <c r="T3329" s="11">
        <f t="shared" si="310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1.4638888888888888</v>
      </c>
      <c r="P3330" s="6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11">
        <f t="shared" si="309"/>
        <v>41822.241701388884</v>
      </c>
      <c r="T3330" s="11">
        <f t="shared" si="310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1.1679999999999999</v>
      </c>
      <c r="P3331" s="6">
        <f t="shared" ref="P3331:P3394" si="312">E3331/L3331</f>
        <v>44.92307692307692</v>
      </c>
      <c r="Q3331" t="str">
        <f t="shared" ref="Q3331:Q3394" si="313">LEFT(N3331, SEARCH("/",N3331,1)-1)</f>
        <v>theater</v>
      </c>
      <c r="R3331" t="str">
        <f t="shared" ref="R3331:R3394" si="314">RIGHT(N3331,LEN(N3331)-SEARCH("/", N3331,1))</f>
        <v>plays</v>
      </c>
      <c r="S3331" s="11">
        <f t="shared" ref="S3331:S3394" si="315">(J3331/86400)+25569+(-8/24)</f>
        <v>41836.989675925921</v>
      </c>
      <c r="T3331" s="11">
        <f t="shared" ref="T3331:T3394" si="316">(I3331/86400)+25569+(-8/24)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1"/>
        <v>1.0626666666666666</v>
      </c>
      <c r="P3332" s="6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42065.554027777776</v>
      </c>
      <c r="T3332" s="11">
        <f t="shared" si="316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ref="O3333:O3396" si="317">E3333/D3333</f>
        <v>1.0451999999999999</v>
      </c>
      <c r="P3333" s="6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42248.36442129629</v>
      </c>
      <c r="T3333" s="11">
        <f t="shared" si="316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</v>
      </c>
      <c r="P3334" s="6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41809.526967592588</v>
      </c>
      <c r="T3334" s="11">
        <f t="shared" si="316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1.0457142857142858</v>
      </c>
      <c r="P3335" s="6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42148.343518518515</v>
      </c>
      <c r="T3335" s="11">
        <f t="shared" si="316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1.3862051149573753</v>
      </c>
      <c r="P3336" s="6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42185.187754629624</v>
      </c>
      <c r="T3336" s="11">
        <f t="shared" si="316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1.0032000000000001</v>
      </c>
      <c r="P3337" s="6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41827.340810185182</v>
      </c>
      <c r="T3337" s="11">
        <f t="shared" si="316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</v>
      </c>
      <c r="P3338" s="6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42437.065347222218</v>
      </c>
      <c r="T3338" s="11">
        <f t="shared" si="316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1.1020000000000001</v>
      </c>
      <c r="P3339" s="6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41900.948692129627</v>
      </c>
      <c r="T3339" s="11">
        <f t="shared" si="316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1.0218</v>
      </c>
      <c r="P3340" s="6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42769.241666666661</v>
      </c>
      <c r="T3340" s="11">
        <f t="shared" si="316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1.0435000000000001</v>
      </c>
      <c r="P3341" s="6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42549.332384259258</v>
      </c>
      <c r="T3341" s="11">
        <f t="shared" si="316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1.3816666666666666</v>
      </c>
      <c r="P3342" s="6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42685.640671296293</v>
      </c>
      <c r="T3342" s="11">
        <f t="shared" si="316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</v>
      </c>
      <c r="P3343" s="6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42510.465520833335</v>
      </c>
      <c r="T3343" s="11">
        <f t="shared" si="316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1.0166666666666666</v>
      </c>
      <c r="P3344" s="6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42061.963078703702</v>
      </c>
      <c r="T3344" s="11">
        <f t="shared" si="316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1.7142857142857142</v>
      </c>
      <c r="P3345" s="6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42452.583148148151</v>
      </c>
      <c r="T3345" s="11">
        <f t="shared" si="316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1.0144444444444445</v>
      </c>
      <c r="P3346" s="6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41850.866817129623</v>
      </c>
      <c r="T3346" s="11">
        <f t="shared" si="316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1.3</v>
      </c>
      <c r="P3347" s="6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42052.772777777776</v>
      </c>
      <c r="T3347" s="11">
        <f t="shared" si="316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1.1000000000000001</v>
      </c>
      <c r="P3348" s="6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42053.691087962965</v>
      </c>
      <c r="T3348" s="11">
        <f t="shared" si="316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1.1944999999999999</v>
      </c>
      <c r="P3349" s="6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42484.218217592592</v>
      </c>
      <c r="T3349" s="11">
        <f t="shared" si="316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1.002909090909091</v>
      </c>
      <c r="P3350" s="6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42466.225462962961</v>
      </c>
      <c r="T3350" s="11">
        <f t="shared" si="316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1.534</v>
      </c>
      <c r="P3351" s="6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42512.777453703697</v>
      </c>
      <c r="T3351" s="11">
        <f t="shared" si="316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1.0442857142857143</v>
      </c>
      <c r="P3352" s="6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42302.368182870363</v>
      </c>
      <c r="T3352" s="11">
        <f t="shared" si="316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1.0109999999999999</v>
      </c>
      <c r="P3353" s="6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41806.062094907407</v>
      </c>
      <c r="T3353" s="11">
        <f t="shared" si="316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1.0751999999999999</v>
      </c>
      <c r="P3354" s="6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42495.659467592595</v>
      </c>
      <c r="T3354" s="11">
        <f t="shared" si="316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3.15</v>
      </c>
      <c r="P3355" s="6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42479.098958333336</v>
      </c>
      <c r="T3355" s="11">
        <f t="shared" si="316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1.0193333333333334</v>
      </c>
      <c r="P3356" s="6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42270.393587962964</v>
      </c>
      <c r="T3356" s="11">
        <f t="shared" si="316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1.2628571428571429</v>
      </c>
      <c r="P3357" s="6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42489.286192129628</v>
      </c>
      <c r="T3357" s="11">
        <f t="shared" si="316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1.014</v>
      </c>
      <c r="P3358" s="6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42536.482314814813</v>
      </c>
      <c r="T3358" s="11">
        <f t="shared" si="316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1.01</v>
      </c>
      <c r="P3359" s="6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41822.084606481476</v>
      </c>
      <c r="T3359" s="11">
        <f t="shared" si="316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1.0299</v>
      </c>
      <c r="P3360" s="6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41931.977766203701</v>
      </c>
      <c r="T3360" s="11">
        <f t="shared" si="316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1.0625</v>
      </c>
      <c r="P3361" s="6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42745.723773148151</v>
      </c>
      <c r="T3361" s="11">
        <f t="shared" si="316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1.0137777777777779</v>
      </c>
      <c r="P3362" s="6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42696.749340277776</v>
      </c>
      <c r="T3362" s="11">
        <f t="shared" si="316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1.1346000000000001</v>
      </c>
      <c r="P3363" s="6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41865.692013888889</v>
      </c>
      <c r="T3363" s="11">
        <f t="shared" si="316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2.1800000000000002</v>
      </c>
      <c r="P3364" s="6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42055.758298611108</v>
      </c>
      <c r="T3364" s="11">
        <f t="shared" si="316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1.0141935483870967</v>
      </c>
      <c r="P3365" s="6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41851.438020833331</v>
      </c>
      <c r="T3365" s="11">
        <f t="shared" si="316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1.0593333333333332</v>
      </c>
      <c r="P3366" s="6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42422.644085648142</v>
      </c>
      <c r="T3366" s="11">
        <f t="shared" si="316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1.04</v>
      </c>
      <c r="P3367" s="6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42320.768425925919</v>
      </c>
      <c r="T3367" s="11">
        <f t="shared" si="316"/>
        <v>42350.768425925919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2.21</v>
      </c>
      <c r="P3368" s="6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42106.734224537031</v>
      </c>
      <c r="T3368" s="11">
        <f t="shared" si="316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1.1866666666666668</v>
      </c>
      <c r="P3369" s="6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42192.600624999999</v>
      </c>
      <c r="T3369" s="11">
        <f t="shared" si="316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1.046</v>
      </c>
      <c r="P3370" s="6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41968.866423611107</v>
      </c>
      <c r="T3370" s="11">
        <f t="shared" si="316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1.0389999999999999</v>
      </c>
      <c r="P3371" s="6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42689.708101851851</v>
      </c>
      <c r="T3371" s="11">
        <f t="shared" si="316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1.1773333333333333</v>
      </c>
      <c r="P3372" s="6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42690.000983796293</v>
      </c>
      <c r="T3372" s="11">
        <f t="shared" si="316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1.385</v>
      </c>
      <c r="P3373" s="6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42312.541261574072</v>
      </c>
      <c r="T3373" s="11">
        <f t="shared" si="316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1.0349999999999999</v>
      </c>
      <c r="P3374" s="6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41855.214768518512</v>
      </c>
      <c r="T3374" s="11">
        <f t="shared" si="316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1.0024999999999999</v>
      </c>
      <c r="P3375" s="6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42179.521296296291</v>
      </c>
      <c r="T3375" s="11">
        <f t="shared" si="316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1.0657142857142856</v>
      </c>
      <c r="P3376" s="6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42275.398333333331</v>
      </c>
      <c r="T3376" s="11">
        <f t="shared" si="316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</v>
      </c>
      <c r="P3377" s="6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41765.277465277773</v>
      </c>
      <c r="T3377" s="11">
        <f t="shared" si="316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1.0001249999999999</v>
      </c>
      <c r="P3378" s="6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42059.367986111109</v>
      </c>
      <c r="T3378" s="11">
        <f t="shared" si="316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1.0105</v>
      </c>
      <c r="P3379" s="6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42053.399293981478</v>
      </c>
      <c r="T3379" s="11">
        <f t="shared" si="316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1.0763636363636364</v>
      </c>
      <c r="P3380" s="6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41858.022060185183</v>
      </c>
      <c r="T3380" s="11">
        <f t="shared" si="316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1.0365</v>
      </c>
      <c r="P3381" s="6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42225.180555555555</v>
      </c>
      <c r="T3381" s="11">
        <f t="shared" si="316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1.0443333333333333</v>
      </c>
      <c r="P3382" s="6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41937.620115740741</v>
      </c>
      <c r="T3382" s="11">
        <f t="shared" si="316"/>
        <v>41972.661782407406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1.0225</v>
      </c>
      <c r="P3383" s="6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42043.851655092592</v>
      </c>
      <c r="T3383" s="11">
        <f t="shared" si="316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1.0074285714285713</v>
      </c>
      <c r="P3384" s="6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42559.097870370366</v>
      </c>
      <c r="T3384" s="11">
        <f t="shared" si="316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1.1171428571428572</v>
      </c>
      <c r="P3385" s="6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42524.449305555558</v>
      </c>
      <c r="T3385" s="11">
        <f t="shared" si="316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1.0001100000000001</v>
      </c>
      <c r="P3386" s="6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42291.754259259258</v>
      </c>
      <c r="T3386" s="11">
        <f t="shared" si="316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</v>
      </c>
      <c r="P3387" s="6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41953.534166666665</v>
      </c>
      <c r="T3387" s="11">
        <f t="shared" si="316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1.05</v>
      </c>
      <c r="P3388" s="6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41946.311412037037</v>
      </c>
      <c r="T3388" s="11">
        <f t="shared" si="316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1.1686666666666667</v>
      </c>
      <c r="P3389" s="6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41947.429259259261</v>
      </c>
      <c r="T3389" s="11">
        <f t="shared" si="316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1.038</v>
      </c>
      <c r="P3390" s="6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42143.127789351849</v>
      </c>
      <c r="T3390" s="11">
        <f t="shared" si="316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1.145</v>
      </c>
      <c r="P3391" s="6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42494.230115740742</v>
      </c>
      <c r="T3391" s="11">
        <f t="shared" si="316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1.024</v>
      </c>
      <c r="P3392" s="6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41815.441493055558</v>
      </c>
      <c r="T3392" s="11">
        <f t="shared" si="316"/>
        <v>41830.441493055558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2.23</v>
      </c>
      <c r="P3393" s="6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41830.212361111109</v>
      </c>
      <c r="T3393" s="11">
        <f t="shared" si="316"/>
        <v>41859.602777777771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</v>
      </c>
      <c r="P3394" s="6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11">
        <f t="shared" si="315"/>
        <v>42446.51221064815</v>
      </c>
      <c r="T3394" s="11">
        <f t="shared" si="316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1.0580000000000001</v>
      </c>
      <c r="P3395" s="6">
        <f t="shared" ref="P3395:P3458" si="318">E3395/L3395</f>
        <v>36.06818181818182</v>
      </c>
      <c r="Q3395" t="str">
        <f t="shared" ref="Q3395:Q3458" si="319">LEFT(N3395, SEARCH("/",N3395,1)-1)</f>
        <v>theater</v>
      </c>
      <c r="R3395" t="str">
        <f t="shared" ref="R3395:R3458" si="320">RIGHT(N3395,LEN(N3395)-SEARCH("/", N3395,1))</f>
        <v>plays</v>
      </c>
      <c r="S3395" s="11">
        <f t="shared" ref="S3395:S3458" si="321">(J3395/86400)+25569+(-8/24)</f>
        <v>41923.588310185187</v>
      </c>
      <c r="T3395" s="11">
        <f t="shared" ref="T3395:T3458" si="322">(I3395/86400)+25569+(-8/24)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7"/>
        <v>1.4236363636363636</v>
      </c>
      <c r="P3396" s="6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41817.262094907404</v>
      </c>
      <c r="T3396" s="11">
        <f t="shared" si="322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ref="O3397:O3460" si="323">E3397/D3397</f>
        <v>1.84</v>
      </c>
      <c r="P3397" s="6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42140.378981481474</v>
      </c>
      <c r="T3397" s="11">
        <f t="shared" si="322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1.0433333333333332</v>
      </c>
      <c r="P3398" s="6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41764.113298611112</v>
      </c>
      <c r="T3398" s="11">
        <f t="shared" si="322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1.1200000000000001</v>
      </c>
      <c r="P3399" s="6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42378.145011574066</v>
      </c>
      <c r="T3399" s="11">
        <f t="shared" si="322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1.1107499999999999</v>
      </c>
      <c r="P3400" s="6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41941.418703703697</v>
      </c>
      <c r="T3400" s="11">
        <f t="shared" si="322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1.0375000000000001</v>
      </c>
      <c r="P3401" s="6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42026.587094907409</v>
      </c>
      <c r="T3401" s="11">
        <f t="shared" si="322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1.0041</v>
      </c>
      <c r="P3402" s="6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41834.620532407404</v>
      </c>
      <c r="T3402" s="11">
        <f t="shared" si="322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1.0186206896551724</v>
      </c>
      <c r="P3403" s="6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42193.3905787037</v>
      </c>
      <c r="T3403" s="11">
        <f t="shared" si="322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1.0976666666666666</v>
      </c>
      <c r="P3404" s="6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42290.285219907404</v>
      </c>
      <c r="T3404" s="11">
        <f t="shared" si="322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</v>
      </c>
      <c r="P3405" s="6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42150.128749999996</v>
      </c>
      <c r="T3405" s="11">
        <f t="shared" si="322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1.22</v>
      </c>
      <c r="P3406" s="6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42152.170162037037</v>
      </c>
      <c r="T3406" s="11">
        <f t="shared" si="322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1.3757142857142857</v>
      </c>
      <c r="P3407" s="6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42409.683865740742</v>
      </c>
      <c r="T3407" s="11">
        <f t="shared" si="322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1.0031000000000001</v>
      </c>
      <c r="P3408" s="6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41791.159444444442</v>
      </c>
      <c r="T3408" s="11">
        <f t="shared" si="322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1.071</v>
      </c>
      <c r="P3409" s="6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41796.08899305555</v>
      </c>
      <c r="T3409" s="11">
        <f t="shared" si="322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2.11</v>
      </c>
      <c r="P3410" s="6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41808.65861111111</v>
      </c>
      <c r="T3410" s="11">
        <f t="shared" si="322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1.236</v>
      </c>
      <c r="P3411" s="6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42544.480995370366</v>
      </c>
      <c r="T3411" s="11">
        <f t="shared" si="322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1.085</v>
      </c>
      <c r="P3412" s="6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42499.70821759259</v>
      </c>
      <c r="T3412" s="11">
        <f t="shared" si="322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1.0356666666666667</v>
      </c>
      <c r="P3413" s="6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42264.689490740733</v>
      </c>
      <c r="T3413" s="11">
        <f t="shared" si="322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</v>
      </c>
      <c r="P3414" s="6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41879.625717592593</v>
      </c>
      <c r="T3414" s="11">
        <f t="shared" si="322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1.3</v>
      </c>
      <c r="P3415" s="6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42053.399745370371</v>
      </c>
      <c r="T3415" s="11">
        <f t="shared" si="322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1.0349999999999999</v>
      </c>
      <c r="P3416" s="6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42675.499131944445</v>
      </c>
      <c r="T3416" s="11">
        <f t="shared" si="322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</v>
      </c>
      <c r="P3417" s="6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42466.810833333329</v>
      </c>
      <c r="T3417" s="11">
        <f t="shared" si="322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1.196</v>
      </c>
      <c r="P3418" s="6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42089.079224537032</v>
      </c>
      <c r="T3418" s="11">
        <f t="shared" si="322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1.0000058823529412</v>
      </c>
      <c r="P3419" s="6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41894.580416666664</v>
      </c>
      <c r="T3419" s="11">
        <f t="shared" si="322"/>
        <v>41937.696527777771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1.00875</v>
      </c>
      <c r="P3420" s="6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41752.501238425924</v>
      </c>
      <c r="T3420" s="11">
        <f t="shared" si="322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1.0654545454545454</v>
      </c>
      <c r="P3421" s="6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42448.488252314812</v>
      </c>
      <c r="T3421" s="11">
        <f t="shared" si="322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1.38</v>
      </c>
      <c r="P3422" s="6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42404.756967592592</v>
      </c>
      <c r="T3422" s="11">
        <f t="shared" si="322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1.0115000000000001</v>
      </c>
      <c r="P3423" s="6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42037.457905092589</v>
      </c>
      <c r="T3423" s="11">
        <f t="shared" si="322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1.091</v>
      </c>
      <c r="P3424" s="6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42323.228888888887</v>
      </c>
      <c r="T3424" s="11">
        <f t="shared" si="322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1.4</v>
      </c>
      <c r="P3425" s="6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42088.578020833331</v>
      </c>
      <c r="T3425" s="11">
        <f t="shared" si="322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1.0358333333333334</v>
      </c>
      <c r="P3426" s="6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42018.343564814808</v>
      </c>
      <c r="T3426" s="11">
        <f t="shared" si="322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1.0297033333333332</v>
      </c>
      <c r="P3427" s="6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41884.28398148148</v>
      </c>
      <c r="T3427" s="11">
        <f t="shared" si="322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1.0813333333333333</v>
      </c>
      <c r="P3428" s="6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41883.723414351851</v>
      </c>
      <c r="T3428" s="11">
        <f t="shared" si="322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</v>
      </c>
      <c r="P3429" s="6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41792.311944444438</v>
      </c>
      <c r="T3429" s="11">
        <f t="shared" si="322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1.0275000000000001</v>
      </c>
      <c r="P3430" s="6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42038.387118055551</v>
      </c>
      <c r="T3430" s="11">
        <f t="shared" si="322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1.3</v>
      </c>
      <c r="P3431" s="6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42661.688206018516</v>
      </c>
      <c r="T3431" s="11">
        <f t="shared" si="322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1.0854949999999999</v>
      </c>
      <c r="P3432" s="6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41820.612280092588</v>
      </c>
      <c r="T3432" s="11">
        <f t="shared" si="322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</v>
      </c>
      <c r="P3433" s="6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41839.397604166668</v>
      </c>
      <c r="T3433" s="11">
        <f t="shared" si="322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1.0965</v>
      </c>
      <c r="P3434" s="6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42380.247847222221</v>
      </c>
      <c r="T3434" s="11">
        <f t="shared" si="322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1.0026315789473683</v>
      </c>
      <c r="P3435" s="6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41775.729803240734</v>
      </c>
      <c r="T3435" s="11">
        <f t="shared" si="322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1.0555000000000001</v>
      </c>
      <c r="P3436" s="6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41800.047094907401</v>
      </c>
      <c r="T3436" s="11">
        <f t="shared" si="322"/>
        <v>41830.047094907401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1.1200000000000001</v>
      </c>
      <c r="P3437" s="6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42572.283483796295</v>
      </c>
      <c r="T3437" s="11">
        <f t="shared" si="322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1.0589999999999999</v>
      </c>
      <c r="P3438" s="6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41851.208252314813</v>
      </c>
      <c r="T3438" s="11">
        <f t="shared" si="322"/>
        <v>41872.352777777771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1.01</v>
      </c>
      <c r="P3439" s="6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42205.377546296295</v>
      </c>
      <c r="T3439" s="11">
        <f t="shared" si="322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1.042</v>
      </c>
      <c r="P3440" s="6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42100.594525462962</v>
      </c>
      <c r="T3440" s="11">
        <f t="shared" si="322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1.3467833333333334</v>
      </c>
      <c r="P3441" s="6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42374.577893518515</v>
      </c>
      <c r="T3441" s="11">
        <f t="shared" si="322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1.052184</v>
      </c>
      <c r="P3442" s="6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41808.789675925924</v>
      </c>
      <c r="T3442" s="11">
        <f t="shared" si="322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1.026</v>
      </c>
      <c r="P3443" s="6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42294.096307870372</v>
      </c>
      <c r="T3443" s="11">
        <f t="shared" si="322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</v>
      </c>
      <c r="P3444" s="6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42124.507777777777</v>
      </c>
      <c r="T3444" s="11">
        <f t="shared" si="322"/>
        <v>42154.507777777777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1.855</v>
      </c>
      <c r="P3445" s="6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41861.191504629627</v>
      </c>
      <c r="T3445" s="11">
        <f t="shared" si="322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2.89</v>
      </c>
      <c r="P3446" s="6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42520.95817129629</v>
      </c>
      <c r="T3446" s="11">
        <f t="shared" si="322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</v>
      </c>
      <c r="P3447" s="6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42272.197175925925</v>
      </c>
      <c r="T3447" s="11">
        <f t="shared" si="322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1.0820000000000001</v>
      </c>
      <c r="P3448" s="6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42016.499131944445</v>
      </c>
      <c r="T3448" s="11">
        <f t="shared" si="322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1.0780000000000001</v>
      </c>
      <c r="P3449" s="6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42402.555694444447</v>
      </c>
      <c r="T3449" s="11">
        <f t="shared" si="322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1.0976190476190477</v>
      </c>
      <c r="P3450" s="6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41959.785752314812</v>
      </c>
      <c r="T3450" s="11">
        <f t="shared" si="322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1.70625</v>
      </c>
      <c r="P3451" s="6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42531.719189814808</v>
      </c>
      <c r="T3451" s="11">
        <f t="shared" si="322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1.52</v>
      </c>
      <c r="P3452" s="6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42036.371192129627</v>
      </c>
      <c r="T3452" s="11">
        <f t="shared" si="322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1.0123076923076924</v>
      </c>
      <c r="P3453" s="6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42088.390358796292</v>
      </c>
      <c r="T3453" s="11">
        <f t="shared" si="322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1.532</v>
      </c>
      <c r="P3454" s="6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41820.305856481478</v>
      </c>
      <c r="T3454" s="11">
        <f t="shared" si="322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1.2833333333333334</v>
      </c>
      <c r="P3455" s="6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42535.645324074074</v>
      </c>
      <c r="T3455" s="11">
        <f t="shared" si="322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1.0071428571428571</v>
      </c>
      <c r="P3456" s="6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41821.365266203698</v>
      </c>
      <c r="T3456" s="11">
        <f t="shared" si="322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1.0065</v>
      </c>
      <c r="P3457" s="6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42626.416979166665</v>
      </c>
      <c r="T3457" s="11">
        <f t="shared" si="322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1.913</v>
      </c>
      <c r="P3458" s="6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11">
        <f t="shared" si="321"/>
        <v>41820.872303240736</v>
      </c>
      <c r="T3458" s="11">
        <f t="shared" si="322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1.4019999999999999</v>
      </c>
      <c r="P3459" s="6">
        <f t="shared" ref="P3459:P3522" si="324">E3459/L3459</f>
        <v>50.981818181818184</v>
      </c>
      <c r="Q3459" t="str">
        <f t="shared" ref="Q3459:Q3522" si="325">LEFT(N3459, SEARCH("/",N3459,1)-1)</f>
        <v>theater</v>
      </c>
      <c r="R3459" t="str">
        <f t="shared" ref="R3459:R3522" si="326">RIGHT(N3459,LEN(N3459)-SEARCH("/", N3459,1))</f>
        <v>plays</v>
      </c>
      <c r="S3459" s="11">
        <f t="shared" ref="S3459:S3522" si="327">(J3459/86400)+25569+(-8/24)</f>
        <v>42016.373344907406</v>
      </c>
      <c r="T3459" s="11">
        <f t="shared" ref="T3459:T3522" si="328">(I3459/86400)+25569+(-8/24)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3"/>
        <v>1.2433537832310839</v>
      </c>
      <c r="P3460" s="6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42010.869247685179</v>
      </c>
      <c r="T3460" s="11">
        <f t="shared" si="328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ref="O3461:O3524" si="329">E3461/D3461</f>
        <v>1.262</v>
      </c>
      <c r="P3461" s="6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42480.146527777775</v>
      </c>
      <c r="T3461" s="11">
        <f t="shared" si="328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1.9</v>
      </c>
      <c r="P3462" s="6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41852.193888888891</v>
      </c>
      <c r="T3462" s="11">
        <f t="shared" si="328"/>
        <v>41866.193888888891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1.39</v>
      </c>
      <c r="P3463" s="6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42643.299525462957</v>
      </c>
      <c r="T3463" s="11">
        <f t="shared" si="328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2.02</v>
      </c>
      <c r="P3464" s="6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42179.565138888887</v>
      </c>
      <c r="T3464" s="11">
        <f t="shared" si="328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1.0338000000000001</v>
      </c>
      <c r="P3465" s="6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42612.585474537038</v>
      </c>
      <c r="T3465" s="11">
        <f t="shared" si="328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1.023236</v>
      </c>
      <c r="P3466" s="6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42574.796724537031</v>
      </c>
      <c r="T3466" s="11">
        <f t="shared" si="328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1.03</v>
      </c>
      <c r="P3467" s="6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42200.292499999996</v>
      </c>
      <c r="T3467" s="11">
        <f t="shared" si="328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1.2714285714285714</v>
      </c>
      <c r="P3468" s="6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42419.685763888883</v>
      </c>
      <c r="T3468" s="11">
        <f t="shared" si="328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1.01</v>
      </c>
      <c r="P3469" s="6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42053.338333333326</v>
      </c>
      <c r="T3469" s="11">
        <f t="shared" si="328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1.2178</v>
      </c>
      <c r="P3470" s="6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42605.43204861111</v>
      </c>
      <c r="T3470" s="11">
        <f t="shared" si="328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1.1339285714285714</v>
      </c>
      <c r="P3471" s="6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42458.308391203704</v>
      </c>
      <c r="T3471" s="11">
        <f t="shared" si="328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1.5</v>
      </c>
      <c r="P3472" s="6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42528.688680555548</v>
      </c>
      <c r="T3472" s="11">
        <f t="shared" si="328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2.1459999999999999</v>
      </c>
      <c r="P3473" s="6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41841.48715277778</v>
      </c>
      <c r="T3473" s="11">
        <f t="shared" si="328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1.0205</v>
      </c>
      <c r="P3474" s="6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41927.837164351848</v>
      </c>
      <c r="T3474" s="11">
        <f t="shared" si="328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</v>
      </c>
      <c r="P3475" s="6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42062.501111111109</v>
      </c>
      <c r="T3475" s="11">
        <f t="shared" si="328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1.01</v>
      </c>
      <c r="P3476" s="6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42541.168182870366</v>
      </c>
      <c r="T3476" s="11">
        <f t="shared" si="328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1.1333333333333333</v>
      </c>
      <c r="P3477" s="6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41918.547499999993</v>
      </c>
      <c r="T3477" s="11">
        <f t="shared" si="328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1.04</v>
      </c>
      <c r="P3478" s="6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41920.946643518517</v>
      </c>
      <c r="T3478" s="11">
        <f t="shared" si="328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1.1533333333333333</v>
      </c>
      <c r="P3479" s="6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42128.403275462959</v>
      </c>
      <c r="T3479" s="11">
        <f t="shared" si="328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1.1285000000000001</v>
      </c>
      <c r="P3480" s="6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42053.583587962959</v>
      </c>
      <c r="T3480" s="11">
        <f t="shared" si="328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1.2786666666666666</v>
      </c>
      <c r="P3481" s="6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41781.52175925926</v>
      </c>
      <c r="T3481" s="11">
        <f t="shared" si="328"/>
        <v>41811.52175925926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1.4266666666666667</v>
      </c>
      <c r="P3482" s="6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42170.984108796292</v>
      </c>
      <c r="T3482" s="11">
        <f t="shared" si="328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1.1879999999999999</v>
      </c>
      <c r="P3483" s="6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41988.914212962962</v>
      </c>
      <c r="T3483" s="11">
        <f t="shared" si="328"/>
        <v>42005.914212962962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1.3833333333333333</v>
      </c>
      <c r="P3484" s="6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41796.438263888886</v>
      </c>
      <c r="T3484" s="11">
        <f t="shared" si="328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1.599402985074627</v>
      </c>
      <c r="P3485" s="6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41793.335428240738</v>
      </c>
      <c r="T3485" s="11">
        <f t="shared" si="328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1.1424000000000001</v>
      </c>
      <c r="P3486" s="6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42506.427071759252</v>
      </c>
      <c r="T3486" s="11">
        <f t="shared" si="328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1.0060606060606061</v>
      </c>
      <c r="P3487" s="6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42372.359722222223</v>
      </c>
      <c r="T3487" s="11">
        <f t="shared" si="328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1.552</v>
      </c>
      <c r="P3488" s="6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42126.541678240734</v>
      </c>
      <c r="T3488" s="11">
        <f t="shared" si="328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1.2775000000000001</v>
      </c>
      <c r="P3489" s="6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42149.607083333329</v>
      </c>
      <c r="T3489" s="11">
        <f t="shared" si="328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1.212</v>
      </c>
      <c r="P3490" s="6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42087.43472222222</v>
      </c>
      <c r="T3490" s="11">
        <f t="shared" si="328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1.127</v>
      </c>
      <c r="P3491" s="6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41753.302442129629</v>
      </c>
      <c r="T3491" s="11">
        <f t="shared" si="328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1.2749999999999999</v>
      </c>
      <c r="P3492" s="6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42443.469027777777</v>
      </c>
      <c r="T3492" s="11">
        <f t="shared" si="328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1.5820000000000001</v>
      </c>
      <c r="P3493" s="6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42120.916481481479</v>
      </c>
      <c r="T3493" s="11">
        <f t="shared" si="328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1.0526894736842105</v>
      </c>
      <c r="P3494" s="6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42267.675891203697</v>
      </c>
      <c r="T3494" s="11">
        <f t="shared" si="328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</v>
      </c>
      <c r="P3495" s="6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41848.532824074071</v>
      </c>
      <c r="T3495" s="11">
        <f t="shared" si="328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</v>
      </c>
      <c r="P3496" s="6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42688.881655092591</v>
      </c>
      <c r="T3496" s="11">
        <f t="shared" si="328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1.0686</v>
      </c>
      <c r="P3497" s="6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41915.429502314808</v>
      </c>
      <c r="T3497" s="11">
        <f t="shared" si="328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1.244</v>
      </c>
      <c r="P3498" s="6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42584.513495370367</v>
      </c>
      <c r="T3498" s="11">
        <f t="shared" si="328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1.0870406189555126</v>
      </c>
      <c r="P3499" s="6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42511.40861111111</v>
      </c>
      <c r="T3499" s="11">
        <f t="shared" si="328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1.0242424242424242</v>
      </c>
      <c r="P3500" s="6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42458.825277777774</v>
      </c>
      <c r="T3500" s="11">
        <f t="shared" si="328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1.0549999999999999</v>
      </c>
      <c r="P3501" s="6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42131.702835648146</v>
      </c>
      <c r="T3501" s="11">
        <f t="shared" si="328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1.0629999999999999</v>
      </c>
      <c r="P3502" s="6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42419.586087962962</v>
      </c>
      <c r="T3502" s="11">
        <f t="shared" si="328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1.0066666666666666</v>
      </c>
      <c r="P3503" s="6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42233.430497685178</v>
      </c>
      <c r="T3503" s="11">
        <f t="shared" si="328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1.054</v>
      </c>
      <c r="P3504" s="6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42430.506064814814</v>
      </c>
      <c r="T3504" s="11">
        <f t="shared" si="328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1.0755999999999999</v>
      </c>
      <c r="P3505" s="6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42545.144999999997</v>
      </c>
      <c r="T3505" s="11">
        <f t="shared" si="328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</v>
      </c>
      <c r="P3506" s="6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42297.415405092594</v>
      </c>
      <c r="T3506" s="11">
        <f t="shared" si="328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1.0376000000000001</v>
      </c>
      <c r="P3507" s="6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41760.602372685185</v>
      </c>
      <c r="T3507" s="11">
        <f t="shared" si="328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1.0149999999999999</v>
      </c>
      <c r="P3508" s="6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41829.400925925926</v>
      </c>
      <c r="T3508" s="11">
        <f t="shared" si="328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1.044</v>
      </c>
      <c r="P3509" s="6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42491.589548611104</v>
      </c>
      <c r="T3509" s="11">
        <f t="shared" si="328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1.8</v>
      </c>
      <c r="P3510" s="6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42477.396446759252</v>
      </c>
      <c r="T3510" s="11">
        <f t="shared" si="328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1.0633333333333332</v>
      </c>
      <c r="P3511" s="6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41950.526226851849</v>
      </c>
      <c r="T3511" s="11">
        <f t="shared" si="328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1.0055555555555555</v>
      </c>
      <c r="P3512" s="6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41802.287569444445</v>
      </c>
      <c r="T3512" s="11">
        <f t="shared" si="328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1.012</v>
      </c>
      <c r="P3513" s="6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41927.540451388886</v>
      </c>
      <c r="T3513" s="11">
        <f t="shared" si="328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</v>
      </c>
      <c r="P3514" s="6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42057.203611111108</v>
      </c>
      <c r="T3514" s="11">
        <f t="shared" si="328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1.1839285714285714</v>
      </c>
      <c r="P3515" s="6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41780.762870370367</v>
      </c>
      <c r="T3515" s="11">
        <f t="shared" si="328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1.1000000000000001</v>
      </c>
      <c r="P3516" s="6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42020.513333333329</v>
      </c>
      <c r="T3516" s="11">
        <f t="shared" si="328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1.0266666666666666</v>
      </c>
      <c r="P3517" s="6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42125.439479166664</v>
      </c>
      <c r="T3517" s="11">
        <f t="shared" si="328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</v>
      </c>
      <c r="P3518" s="6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41855.676736111105</v>
      </c>
      <c r="T3518" s="11">
        <f t="shared" si="328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</v>
      </c>
      <c r="P3519" s="6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41794.484189814808</v>
      </c>
      <c r="T3519" s="11">
        <f t="shared" si="328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1.10046</v>
      </c>
      <c r="P3520" s="6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41893.450219907405</v>
      </c>
      <c r="T3520" s="11">
        <f t="shared" si="328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1.0135000000000001</v>
      </c>
      <c r="P3521" s="6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42037.265624999993</v>
      </c>
      <c r="T3521" s="11">
        <f t="shared" si="328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1.0075000000000001</v>
      </c>
      <c r="P3522" s="6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11">
        <f t="shared" si="327"/>
        <v>42227.490879629629</v>
      </c>
      <c r="T3522" s="11">
        <f t="shared" si="328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1.6942857142857144</v>
      </c>
      <c r="P3523" s="6">
        <f t="shared" ref="P3523:P3586" si="330">E3523/L3523</f>
        <v>45.615384615384613</v>
      </c>
      <c r="Q3523" t="str">
        <f t="shared" ref="Q3523:Q3586" si="331">LEFT(N3523, SEARCH("/",N3523,1)-1)</f>
        <v>theater</v>
      </c>
      <c r="R3523" t="str">
        <f t="shared" ref="R3523:R3586" si="332">RIGHT(N3523,LEN(N3523)-SEARCH("/", N3523,1))</f>
        <v>plays</v>
      </c>
      <c r="S3523" s="11">
        <f t="shared" ref="S3523:S3586" si="333">(J3523/86400)+25569+(-8/24)</f>
        <v>41881.028009259258</v>
      </c>
      <c r="T3523" s="11">
        <f t="shared" ref="T3523:T3586" si="334">(I3523/86400)+25569+(-8/24)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29"/>
        <v>1</v>
      </c>
      <c r="P3524" s="6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42234.456550925919</v>
      </c>
      <c r="T3524" s="11">
        <f t="shared" si="334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ref="O3525:O3588" si="335">E3525/D3525</f>
        <v>1.1365000000000001</v>
      </c>
      <c r="P3525" s="6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42581.064212962963</v>
      </c>
      <c r="T3525" s="11">
        <f t="shared" si="334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1.0156000000000001</v>
      </c>
      <c r="P3526" s="6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41880.430243055554</v>
      </c>
      <c r="T3526" s="11">
        <f t="shared" si="334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1.06</v>
      </c>
      <c r="P3527" s="6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42214.362337962964</v>
      </c>
      <c r="T3527" s="11">
        <f t="shared" si="334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1.02</v>
      </c>
      <c r="P3528" s="6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42460.001979166664</v>
      </c>
      <c r="T3528" s="11">
        <f t="shared" si="334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1.1691666666666667</v>
      </c>
      <c r="P3529" s="6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42166.689872685187</v>
      </c>
      <c r="T3529" s="11">
        <f t="shared" si="334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1.0115151515151515</v>
      </c>
      <c r="P3530" s="6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42733.168032407404</v>
      </c>
      <c r="T3530" s="11">
        <f t="shared" si="334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1.32</v>
      </c>
      <c r="P3531" s="6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42177.428449074076</v>
      </c>
      <c r="T3531" s="11">
        <f t="shared" si="334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</v>
      </c>
      <c r="P3532" s="6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42442.29001157407</v>
      </c>
      <c r="T3532" s="11">
        <f t="shared" si="334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1.28</v>
      </c>
      <c r="P3533" s="6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42521.32099537037</v>
      </c>
      <c r="T3533" s="11">
        <f t="shared" si="334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1.1895833333333334</v>
      </c>
      <c r="P3534" s="6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41884.266516203701</v>
      </c>
      <c r="T3534" s="11">
        <f t="shared" si="334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1.262</v>
      </c>
      <c r="P3535" s="6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42289.427858796298</v>
      </c>
      <c r="T3535" s="11">
        <f t="shared" si="334"/>
        <v>42319.469525462962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1.5620000000000001</v>
      </c>
      <c r="P3536" s="6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42243.291932870365</v>
      </c>
      <c r="T3536" s="11">
        <f t="shared" si="334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1.0315000000000001</v>
      </c>
      <c r="P3537" s="6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42248.306828703702</v>
      </c>
      <c r="T3537" s="11">
        <f t="shared" si="334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1.5333333333333334</v>
      </c>
      <c r="P3538" s="6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42328.393807870372</v>
      </c>
      <c r="T3538" s="11">
        <f t="shared" si="334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1.8044444444444445</v>
      </c>
      <c r="P3539" s="6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41923.021018518521</v>
      </c>
      <c r="T3539" s="11">
        <f t="shared" si="334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1.2845</v>
      </c>
      <c r="P3540" s="6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42571.087268518517</v>
      </c>
      <c r="T3540" s="11">
        <f t="shared" si="334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1.1966666666666668</v>
      </c>
      <c r="P3541" s="6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42600.422708333332</v>
      </c>
      <c r="T3541" s="11">
        <f t="shared" si="334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1.23</v>
      </c>
      <c r="P3542" s="6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42516.670034722221</v>
      </c>
      <c r="T3542" s="11">
        <f t="shared" si="334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1.05</v>
      </c>
      <c r="P3543" s="6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42222.396701388883</v>
      </c>
      <c r="T3543" s="11">
        <f t="shared" si="334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1.0223636363636364</v>
      </c>
      <c r="P3544" s="6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41829.266458333332</v>
      </c>
      <c r="T3544" s="11">
        <f t="shared" si="334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1.0466666666666666</v>
      </c>
      <c r="P3545" s="6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42150.421979166662</v>
      </c>
      <c r="T3545" s="11">
        <f t="shared" si="334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</v>
      </c>
      <c r="P3546" s="6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42040.498344907406</v>
      </c>
      <c r="T3546" s="11">
        <f t="shared" si="334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1.004</v>
      </c>
      <c r="P3547" s="6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42075.474062499998</v>
      </c>
      <c r="T3547" s="11">
        <f t="shared" si="334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1.0227272727272727</v>
      </c>
      <c r="P3548" s="6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42073.327361111107</v>
      </c>
      <c r="T3548" s="11">
        <f t="shared" si="334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1.1440928571428572</v>
      </c>
      <c r="P3549" s="6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42479.745381944442</v>
      </c>
      <c r="T3549" s="11">
        <f t="shared" si="334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1.019047619047619</v>
      </c>
      <c r="P3550" s="6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42411.608958333331</v>
      </c>
      <c r="T3550" s="11">
        <f t="shared" si="334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1.02</v>
      </c>
      <c r="P3551" s="6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42223.061030092591</v>
      </c>
      <c r="T3551" s="11">
        <f t="shared" si="334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1.048</v>
      </c>
      <c r="P3552" s="6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42462.560162037036</v>
      </c>
      <c r="T3552" s="11">
        <f t="shared" si="334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1.0183333333333333</v>
      </c>
      <c r="P3553" s="6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41753.182523148142</v>
      </c>
      <c r="T3553" s="11">
        <f t="shared" si="334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</v>
      </c>
      <c r="P3554" s="6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41788.253749999996</v>
      </c>
      <c r="T3554" s="11">
        <f t="shared" si="334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1.0627272727272727</v>
      </c>
      <c r="P3555" s="6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42195.695370370369</v>
      </c>
      <c r="T3555" s="11">
        <f t="shared" si="334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1.1342219999999998</v>
      </c>
      <c r="P3556" s="6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42015.717118055552</v>
      </c>
      <c r="T3556" s="11">
        <f t="shared" si="334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</v>
      </c>
      <c r="P3557" s="6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42661.108726851853</v>
      </c>
      <c r="T3557" s="11">
        <f t="shared" si="334"/>
        <v>42691.150393518517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1.0045454545454546</v>
      </c>
      <c r="P3558" s="6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41808.316249999996</v>
      </c>
      <c r="T3558" s="11">
        <f t="shared" si="334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1.0003599999999999</v>
      </c>
      <c r="P3559" s="6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41729.943414351852</v>
      </c>
      <c r="T3559" s="11">
        <f t="shared" si="334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1.44</v>
      </c>
      <c r="P3560" s="6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42139.483506944445</v>
      </c>
      <c r="T3560" s="11">
        <f t="shared" si="334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1.0349999999999999</v>
      </c>
      <c r="P3561" s="6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42193.762824074067</v>
      </c>
      <c r="T3561" s="11">
        <f t="shared" si="334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1.0843750000000001</v>
      </c>
      <c r="P3562" s="6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42115.55631944444</v>
      </c>
      <c r="T3562" s="11">
        <f t="shared" si="334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1.024</v>
      </c>
      <c r="P3563" s="6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42203.346967592595</v>
      </c>
      <c r="T3563" s="11">
        <f t="shared" si="334"/>
        <v>42221.441666666666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1.4888888888888889</v>
      </c>
      <c r="P3564" s="6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42433.428553240738</v>
      </c>
      <c r="T3564" s="11">
        <f t="shared" si="334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1.0549000000000002</v>
      </c>
      <c r="P3565" s="6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42555.33861111111</v>
      </c>
      <c r="T3565" s="11">
        <f t="shared" si="334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1.0049999999999999</v>
      </c>
      <c r="P3566" s="6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42236.289918981478</v>
      </c>
      <c r="T3566" s="11">
        <f t="shared" si="334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1.3055555555555556</v>
      </c>
      <c r="P3567" s="6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41974.409814814811</v>
      </c>
      <c r="T3567" s="11">
        <f t="shared" si="334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1.0475000000000001</v>
      </c>
      <c r="P3568" s="6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41997.174571759257</v>
      </c>
      <c r="T3568" s="11">
        <f t="shared" si="334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1.0880000000000001</v>
      </c>
      <c r="P3569" s="6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42135.477361111109</v>
      </c>
      <c r="T3569" s="11">
        <f t="shared" si="334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1.1100000000000001</v>
      </c>
      <c r="P3570" s="6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41869.407337962963</v>
      </c>
      <c r="T3570" s="11">
        <f t="shared" si="334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1.0047999999999999</v>
      </c>
      <c r="P3571" s="6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41982.355277777773</v>
      </c>
      <c r="T3571" s="11">
        <f t="shared" si="334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1.1435</v>
      </c>
      <c r="P3572" s="6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41975.99864583333</v>
      </c>
      <c r="T3572" s="11">
        <f t="shared" si="334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1.2206666666666666</v>
      </c>
      <c r="P3573" s="6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41912.525613425925</v>
      </c>
      <c r="T3573" s="11">
        <f t="shared" si="334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</v>
      </c>
      <c r="P3574" s="6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42146.23706018518</v>
      </c>
      <c r="T3574" s="11">
        <f t="shared" si="334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1.028</v>
      </c>
      <c r="P3575" s="6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41921.042199074072</v>
      </c>
      <c r="T3575" s="11">
        <f t="shared" si="334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1.0612068965517241</v>
      </c>
      <c r="P3576" s="6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41926.609351851854</v>
      </c>
      <c r="T3576" s="11">
        <f t="shared" si="334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1.0133000000000001</v>
      </c>
      <c r="P3577" s="6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42561.450543981475</v>
      </c>
      <c r="T3577" s="11">
        <f t="shared" si="334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</v>
      </c>
      <c r="P3578" s="6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42649.215902777774</v>
      </c>
      <c r="T3578" s="11">
        <f t="shared" si="334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1.3</v>
      </c>
      <c r="P3579" s="6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42093.453506944446</v>
      </c>
      <c r="T3579" s="11">
        <f t="shared" si="334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1.0001333333333333</v>
      </c>
      <c r="P3580" s="6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42460.400196759256</v>
      </c>
      <c r="T3580" s="11">
        <f t="shared" si="334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</v>
      </c>
      <c r="P3581" s="6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42430.428888888891</v>
      </c>
      <c r="T3581" s="11">
        <f t="shared" si="334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1.1388888888888888</v>
      </c>
      <c r="P3582" s="6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42025.842847222222</v>
      </c>
      <c r="T3582" s="11">
        <f t="shared" si="334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</v>
      </c>
      <c r="P3583" s="6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41836.13784722222</v>
      </c>
      <c r="T3583" s="11">
        <f t="shared" si="334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2.87</v>
      </c>
      <c r="P3584" s="6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42450.762523148143</v>
      </c>
      <c r="T3584" s="11">
        <f t="shared" si="334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1.085</v>
      </c>
      <c r="P3585" s="6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42418.092650462961</v>
      </c>
      <c r="T3585" s="11">
        <f t="shared" si="334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1.155</v>
      </c>
      <c r="P3586" s="6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11">
        <f t="shared" si="333"/>
        <v>42167.983148148145</v>
      </c>
      <c r="T3586" s="11">
        <f t="shared" si="334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1.1911764705882353</v>
      </c>
      <c r="P3587" s="6">
        <f t="shared" ref="P3587:P3650" si="336">E3587/L3587</f>
        <v>176.08695652173913</v>
      </c>
      <c r="Q3587" t="str">
        <f t="shared" ref="Q3587:Q3650" si="337">LEFT(N3587, SEARCH("/",N3587,1)-1)</f>
        <v>theater</v>
      </c>
      <c r="R3587" t="str">
        <f t="shared" ref="R3587:R3650" si="338">RIGHT(N3587,LEN(N3587)-SEARCH("/", N3587,1))</f>
        <v>plays</v>
      </c>
      <c r="S3587" s="11">
        <f t="shared" ref="S3587:S3650" si="339">(J3587/86400)+25569+(-8/24)</f>
        <v>41964.382986111108</v>
      </c>
      <c r="T3587" s="11">
        <f t="shared" ref="T3587:T3650" si="340">(I3587/86400)+25569+(-8/24)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5"/>
        <v>1.0942666666666667</v>
      </c>
      <c r="P3588" s="6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42576.364236111105</v>
      </c>
      <c r="T3588" s="11">
        <f t="shared" si="340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ref="O3589:O3652" si="341">E3589/D3589</f>
        <v>1.266</v>
      </c>
      <c r="P3589" s="6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42503.206643518519</v>
      </c>
      <c r="T3589" s="11">
        <f t="shared" si="340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1.0049999999999999</v>
      </c>
      <c r="P3590" s="6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42101.495486111111</v>
      </c>
      <c r="T3590" s="11">
        <f t="shared" si="340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1.2749999999999999</v>
      </c>
      <c r="P3591" s="6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42125.314201388886</v>
      </c>
      <c r="T3591" s="11">
        <f t="shared" si="340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1.0005999999999999</v>
      </c>
      <c r="P3592" s="6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41902.000393518516</v>
      </c>
      <c r="T3592" s="11">
        <f t="shared" si="340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1.75</v>
      </c>
      <c r="P3593" s="6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42003.61509259259</v>
      </c>
      <c r="T3593" s="11">
        <f t="shared" si="340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1.2725</v>
      </c>
      <c r="P3594" s="6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41988.496608796289</v>
      </c>
      <c r="T3594" s="11">
        <f t="shared" si="340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1.1063333333333334</v>
      </c>
      <c r="P3595" s="6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41974.565266203703</v>
      </c>
      <c r="T3595" s="11">
        <f t="shared" si="340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1.2593749999999999</v>
      </c>
      <c r="P3596" s="6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42591.733587962961</v>
      </c>
      <c r="T3596" s="11">
        <f t="shared" si="340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1.1850000000000001</v>
      </c>
      <c r="P3597" s="6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42049.675034722219</v>
      </c>
      <c r="T3597" s="11">
        <f t="shared" si="340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1.0772727272727274</v>
      </c>
      <c r="P3598" s="6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41856.381736111107</v>
      </c>
      <c r="T3598" s="11">
        <f t="shared" si="340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1.026</v>
      </c>
      <c r="P3599" s="6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42417.252199074072</v>
      </c>
      <c r="T3599" s="11">
        <f t="shared" si="340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1.101</v>
      </c>
      <c r="P3600" s="6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41866.465532407405</v>
      </c>
      <c r="T3600" s="11">
        <f t="shared" si="340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2.02</v>
      </c>
      <c r="P3601" s="6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42220.461539351854</v>
      </c>
      <c r="T3601" s="11">
        <f t="shared" si="340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1.3</v>
      </c>
      <c r="P3602" s="6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42628.515787037039</v>
      </c>
      <c r="T3602" s="11">
        <f t="shared" si="340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1.0435000000000001</v>
      </c>
      <c r="P3603" s="6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41990.665300925924</v>
      </c>
      <c r="T3603" s="11">
        <f t="shared" si="340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1.0004999999999999</v>
      </c>
      <c r="P3604" s="6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42447.56109953703</v>
      </c>
      <c r="T3604" s="11">
        <f t="shared" si="340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1.7066666666666668</v>
      </c>
      <c r="P3605" s="6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42283.531018518515</v>
      </c>
      <c r="T3605" s="11">
        <f t="shared" si="340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1.1283333333333334</v>
      </c>
      <c r="P3606" s="6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42482.68236111111</v>
      </c>
      <c r="T3606" s="11">
        <f t="shared" si="340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1.84</v>
      </c>
      <c r="P3607" s="6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42383.459791666661</v>
      </c>
      <c r="T3607" s="11">
        <f t="shared" si="340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1.3026666666666666</v>
      </c>
      <c r="P3608" s="6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42566.271493055552</v>
      </c>
      <c r="T3608" s="11">
        <f t="shared" si="340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1.0545454545454545</v>
      </c>
      <c r="P3609" s="6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42338.630578703705</v>
      </c>
      <c r="T3609" s="11">
        <f t="shared" si="340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</v>
      </c>
      <c r="P3610" s="6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42506.376041666663</v>
      </c>
      <c r="T3610" s="11">
        <f t="shared" si="340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1.5331632653061225</v>
      </c>
      <c r="P3611" s="6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42429.658391203702</v>
      </c>
      <c r="T3611" s="11">
        <f t="shared" si="340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1.623</v>
      </c>
      <c r="P3612" s="6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42203.09879629629</v>
      </c>
      <c r="T3612" s="11">
        <f t="shared" si="340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1.36</v>
      </c>
      <c r="P3613" s="6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42072.037048611113</v>
      </c>
      <c r="T3613" s="11">
        <f t="shared" si="340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1.444</v>
      </c>
      <c r="P3614" s="6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41789.393645833326</v>
      </c>
      <c r="T3614" s="11">
        <f t="shared" si="340"/>
        <v>41799.393645833326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</v>
      </c>
      <c r="P3615" s="6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41788.256643518514</v>
      </c>
      <c r="T3615" s="11">
        <f t="shared" si="340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1.008</v>
      </c>
      <c r="P3616" s="6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42143.708518518521</v>
      </c>
      <c r="T3616" s="11">
        <f t="shared" si="340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1.0680000000000001</v>
      </c>
      <c r="P3617" s="6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42318.260370370372</v>
      </c>
      <c r="T3617" s="11">
        <f t="shared" si="340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1.248</v>
      </c>
      <c r="P3618" s="6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42052.616481481477</v>
      </c>
      <c r="T3618" s="11">
        <f t="shared" si="340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1.1891891891891893</v>
      </c>
      <c r="P3619" s="6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42779.276956018519</v>
      </c>
      <c r="T3619" s="11">
        <f t="shared" si="340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1.01</v>
      </c>
      <c r="P3620" s="6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42128.294560185182</v>
      </c>
      <c r="T3620" s="11">
        <f t="shared" si="340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1.1299999999999999</v>
      </c>
      <c r="P3621" s="6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42660.798912037033</v>
      </c>
      <c r="T3621" s="11">
        <f t="shared" si="340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1.0519047619047619</v>
      </c>
      <c r="P3622" s="6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42037.60487268518</v>
      </c>
      <c r="T3622" s="11">
        <f t="shared" si="340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1.0973333333333333</v>
      </c>
      <c r="P3623" s="6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42619.602361111109</v>
      </c>
      <c r="T3623" s="11">
        <f t="shared" si="340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1.00099</v>
      </c>
      <c r="P3624" s="6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41876.888553240737</v>
      </c>
      <c r="T3624" s="11">
        <f t="shared" si="340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1.2</v>
      </c>
      <c r="P3625" s="6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41828.403587962959</v>
      </c>
      <c r="T3625" s="11">
        <f t="shared" si="340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1.0493333333333332</v>
      </c>
      <c r="P3626" s="6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42545.44085648148</v>
      </c>
      <c r="T3626" s="11">
        <f t="shared" si="340"/>
        <v>42605.44085648148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1.0266666666666666</v>
      </c>
      <c r="P3627" s="6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42157.319178240738</v>
      </c>
      <c r="T3627" s="11">
        <f t="shared" si="340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1.0182500000000001</v>
      </c>
      <c r="P3628" s="6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41846.333993055552</v>
      </c>
      <c r="T3628" s="11">
        <f t="shared" si="340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</v>
      </c>
      <c r="P3629" s="6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42460.408414351848</v>
      </c>
      <c r="T3629" s="11">
        <f t="shared" si="340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6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42291.4999537037</v>
      </c>
      <c r="T3630" s="11">
        <f t="shared" si="340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1.9999999999999999E-6</v>
      </c>
      <c r="P3631" s="6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42436.761157407404</v>
      </c>
      <c r="T3631" s="11">
        <f t="shared" si="340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3.3333333333333332E-4</v>
      </c>
      <c r="P3632" s="6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41942.513773148145</v>
      </c>
      <c r="T3632" s="11">
        <f t="shared" si="340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0.51023391812865493</v>
      </c>
      <c r="P3633" s="6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41880.42010416666</v>
      </c>
      <c r="T3633" s="11">
        <f t="shared" si="340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0.2</v>
      </c>
      <c r="P3634" s="6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41946.603576388887</v>
      </c>
      <c r="T3634" s="11">
        <f t="shared" si="340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0.35239999999999999</v>
      </c>
      <c r="P3635" s="6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42649.290127314809</v>
      </c>
      <c r="T3635" s="11">
        <f t="shared" si="340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4.2466666666666666E-2</v>
      </c>
      <c r="P3636" s="6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42700.833032407405</v>
      </c>
      <c r="T3636" s="11">
        <f t="shared" si="340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0.36457142857142855</v>
      </c>
      <c r="P3637" s="6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42450.549490740734</v>
      </c>
      <c r="T3637" s="11">
        <f t="shared" si="340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6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42226.361446759256</v>
      </c>
      <c r="T3638" s="11">
        <f t="shared" si="340"/>
        <v>42261.361446759256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0.30866666666666664</v>
      </c>
      <c r="P3639" s="6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41975.367303240739</v>
      </c>
      <c r="T3639" s="11">
        <f t="shared" si="340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6.545454545454546E-2</v>
      </c>
      <c r="P3640" s="6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42053.339490740742</v>
      </c>
      <c r="T3640" s="11">
        <f t="shared" si="340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4.0000000000000003E-5</v>
      </c>
      <c r="P3641" s="6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42590.343819444439</v>
      </c>
      <c r="T3641" s="11">
        <f t="shared" si="340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5.5E-2</v>
      </c>
      <c r="P3642" s="6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42104.448263888888</v>
      </c>
      <c r="T3642" s="11">
        <f t="shared" si="340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6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41899.29373842592</v>
      </c>
      <c r="T3643" s="11">
        <f t="shared" si="340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2.1428571428571429E-2</v>
      </c>
      <c r="P3644" s="6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42297.482951388891</v>
      </c>
      <c r="T3644" s="11">
        <f t="shared" si="340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6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42284.810636574075</v>
      </c>
      <c r="T3645" s="11">
        <f t="shared" si="340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0.16420000000000001</v>
      </c>
      <c r="P3646" s="6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42408.908414351848</v>
      </c>
      <c r="T3646" s="11">
        <f t="shared" si="340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1E-3</v>
      </c>
      <c r="P3647" s="6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42665.637013888881</v>
      </c>
      <c r="T3647" s="11">
        <f t="shared" si="340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4.8099999999999997E-2</v>
      </c>
      <c r="P3648" s="6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42140.08798611111</v>
      </c>
      <c r="T3648" s="11">
        <f t="shared" si="340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0.06</v>
      </c>
      <c r="P3649" s="6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42598.415821759256</v>
      </c>
      <c r="T3649" s="11">
        <f t="shared" si="340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1.003825</v>
      </c>
      <c r="P3650" s="6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11">
        <f t="shared" si="339"/>
        <v>41886.958854166667</v>
      </c>
      <c r="T3650" s="11">
        <f t="shared" si="340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1.04</v>
      </c>
      <c r="P3651" s="6">
        <f t="shared" ref="P3651:P3714" si="342">E3651/L3651</f>
        <v>97.5</v>
      </c>
      <c r="Q3651" t="str">
        <f t="shared" ref="Q3651:Q3714" si="343">LEFT(N3651, SEARCH("/",N3651,1)-1)</f>
        <v>theater</v>
      </c>
      <c r="R3651" t="str">
        <f t="shared" ref="R3651:R3714" si="344">RIGHT(N3651,LEN(N3651)-SEARCH("/", N3651,1))</f>
        <v>plays</v>
      </c>
      <c r="S3651" s="11">
        <f t="shared" ref="S3651:S3714" si="345">(J3651/86400)+25569+(-8/24)</f>
        <v>41780.379560185182</v>
      </c>
      <c r="T3651" s="11">
        <f t="shared" ref="T3651:T3714" si="346">(I3651/86400)+25569+(-8/24)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1"/>
        <v>1</v>
      </c>
      <c r="P3652" s="6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42381.145648148151</v>
      </c>
      <c r="T3652" s="11">
        <f t="shared" si="346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ref="O3653:O3716" si="347">E3653/D3653</f>
        <v>1.04</v>
      </c>
      <c r="P3653" s="6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41828.312986111108</v>
      </c>
      <c r="T3653" s="11">
        <f t="shared" si="346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2.5066666666666668</v>
      </c>
      <c r="P3654" s="6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42596.311365740738</v>
      </c>
      <c r="T3654" s="11">
        <f t="shared" si="346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1.0049999999999999</v>
      </c>
      <c r="P3655" s="6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42191.030173611107</v>
      </c>
      <c r="T3655" s="11">
        <f t="shared" si="346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1.744</v>
      </c>
      <c r="P3656" s="6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42440.08317129629</v>
      </c>
      <c r="T3656" s="11">
        <f t="shared" si="346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1.1626000000000001</v>
      </c>
      <c r="P3657" s="6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42173.469884259255</v>
      </c>
      <c r="T3657" s="11">
        <f t="shared" si="346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1.0582</v>
      </c>
      <c r="P3658" s="6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42737.576805555553</v>
      </c>
      <c r="T3658" s="11">
        <f t="shared" si="346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1.1074999999999999</v>
      </c>
      <c r="P3659" s="6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42499.2965162037</v>
      </c>
      <c r="T3659" s="11">
        <f t="shared" si="346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1.0066666666666666</v>
      </c>
      <c r="P3660" s="6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41775.525231481479</v>
      </c>
      <c r="T3660" s="11">
        <f t="shared" si="346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1.0203333333333333</v>
      </c>
      <c r="P3661" s="6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42054.943865740737</v>
      </c>
      <c r="T3661" s="11">
        <f t="shared" si="346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</v>
      </c>
      <c r="P3662" s="6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41971.547743055555</v>
      </c>
      <c r="T3662" s="11">
        <f t="shared" si="346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1.1100000000000001</v>
      </c>
      <c r="P3663" s="6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42447.563333333332</v>
      </c>
      <c r="T3663" s="11">
        <f t="shared" si="346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1.0142500000000001</v>
      </c>
      <c r="P3664" s="6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42063.886736111112</v>
      </c>
      <c r="T3664" s="11">
        <f t="shared" si="346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1.04</v>
      </c>
      <c r="P3665" s="6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42665.118402777771</v>
      </c>
      <c r="T3665" s="11">
        <f t="shared" si="346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1.09375</v>
      </c>
      <c r="P3666" s="6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42522.91538194444</v>
      </c>
      <c r="T3666" s="11">
        <f t="shared" si="346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1.1516129032258065</v>
      </c>
      <c r="P3667" s="6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42294.47479166666</v>
      </c>
      <c r="T3667" s="11">
        <f t="shared" si="346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</v>
      </c>
      <c r="P3668" s="6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41822.571550925924</v>
      </c>
      <c r="T3668" s="11">
        <f t="shared" si="346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1.0317033333333334</v>
      </c>
      <c r="P3669" s="6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42173.636793981474</v>
      </c>
      <c r="T3669" s="11">
        <f t="shared" si="346"/>
        <v>42203.636793981474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1.0349999999999999</v>
      </c>
      <c r="P3670" s="6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42185.222824074073</v>
      </c>
      <c r="T3670" s="11">
        <f t="shared" si="346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1.3819999999999999</v>
      </c>
      <c r="P3671" s="6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42136.341863425921</v>
      </c>
      <c r="T3671" s="11">
        <f t="shared" si="346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1.0954545454545455</v>
      </c>
      <c r="P3672" s="6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42142.180682870363</v>
      </c>
      <c r="T3672" s="11">
        <f t="shared" si="346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1.0085714285714287</v>
      </c>
      <c r="P3673" s="6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41820.294756944444</v>
      </c>
      <c r="T3673" s="11">
        <f t="shared" si="346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1.0153333333333334</v>
      </c>
      <c r="P3674" s="6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41878.613240740735</v>
      </c>
      <c r="T3674" s="11">
        <f t="shared" si="346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1.13625</v>
      </c>
      <c r="P3675" s="6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41913.961770833332</v>
      </c>
      <c r="T3675" s="11">
        <f t="shared" si="346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</v>
      </c>
      <c r="P3676" s="6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42556.539687499993</v>
      </c>
      <c r="T3676" s="11">
        <f t="shared" si="346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1.4</v>
      </c>
      <c r="P3677" s="6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42493.263680555552</v>
      </c>
      <c r="T3677" s="11">
        <f t="shared" si="346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1.2875000000000001</v>
      </c>
      <c r="P3678" s="6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41876.482453703698</v>
      </c>
      <c r="T3678" s="11">
        <f t="shared" si="346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1.0290416666666666</v>
      </c>
      <c r="P3679" s="6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41802.240949074076</v>
      </c>
      <c r="T3679" s="11">
        <f t="shared" si="346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1.0249999999999999</v>
      </c>
      <c r="P3680" s="6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42120.197893518511</v>
      </c>
      <c r="T3680" s="11">
        <f t="shared" si="346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1.101</v>
      </c>
      <c r="P3681" s="6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41786.428020833329</v>
      </c>
      <c r="T3681" s="11">
        <f t="shared" si="346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1.1276666666666666</v>
      </c>
      <c r="P3682" s="6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42627.120763888888</v>
      </c>
      <c r="T3682" s="11">
        <f t="shared" si="346"/>
        <v>42648.120763888888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1.119</v>
      </c>
      <c r="P3683" s="6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42374.318171296291</v>
      </c>
      <c r="T3683" s="11">
        <f t="shared" si="346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1.3919999999999999</v>
      </c>
      <c r="P3684" s="6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41772.352060185185</v>
      </c>
      <c r="T3684" s="11">
        <f t="shared" si="346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1.1085714285714285</v>
      </c>
      <c r="P3685" s="6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42632.783518518518</v>
      </c>
      <c r="T3685" s="11">
        <f t="shared" si="346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1.3906666666666667</v>
      </c>
      <c r="P3686" s="6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42218.84706018518</v>
      </c>
      <c r="T3686" s="11">
        <f t="shared" si="346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1.0569999999999999</v>
      </c>
      <c r="P3687" s="6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41753.259942129625</v>
      </c>
      <c r="T3687" s="11">
        <f t="shared" si="346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1.0142857142857142</v>
      </c>
      <c r="P3688" s="6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42230.329398148147</v>
      </c>
      <c r="T3688" s="11">
        <f t="shared" si="346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1.0024500000000001</v>
      </c>
      <c r="P3689" s="6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41786.884895833333</v>
      </c>
      <c r="T3689" s="11">
        <f t="shared" si="346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1.0916666666666666</v>
      </c>
      <c r="P3690" s="6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41829.453749999993</v>
      </c>
      <c r="T3690" s="11">
        <f t="shared" si="346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1.1833333333333333</v>
      </c>
      <c r="P3691" s="6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42147.49350694444</v>
      </c>
      <c r="T3691" s="11">
        <f t="shared" si="346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1.2</v>
      </c>
      <c r="P3692" s="6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41940.26484953703</v>
      </c>
      <c r="T3692" s="11">
        <f t="shared" si="346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1.2796000000000001</v>
      </c>
      <c r="P3693" s="6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42020.367233796293</v>
      </c>
      <c r="T3693" s="11">
        <f t="shared" si="346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1.26</v>
      </c>
      <c r="P3694" s="6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41891.631701388884</v>
      </c>
      <c r="T3694" s="11">
        <f t="shared" si="346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1.2912912912912913</v>
      </c>
      <c r="P3695" s="6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42308.85797453703</v>
      </c>
      <c r="T3695" s="11">
        <f t="shared" si="346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1.0742857142857143</v>
      </c>
      <c r="P3696" s="6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42489.800543981481</v>
      </c>
      <c r="T3696" s="11">
        <f t="shared" si="346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1.00125</v>
      </c>
      <c r="P3697" s="6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41995.537152777775</v>
      </c>
      <c r="T3697" s="11">
        <f t="shared" si="346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1.55</v>
      </c>
      <c r="P3698" s="6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41988.283749999995</v>
      </c>
      <c r="T3698" s="11">
        <f t="shared" si="346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1.08</v>
      </c>
      <c r="P3699" s="6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42479.1325</v>
      </c>
      <c r="T3699" s="11">
        <f t="shared" si="346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1.1052</v>
      </c>
      <c r="P3700" s="6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42401.473229166666</v>
      </c>
      <c r="T3700" s="11">
        <f t="shared" si="346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1.008</v>
      </c>
      <c r="P3701" s="6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41897.268703703703</v>
      </c>
      <c r="T3701" s="11">
        <f t="shared" si="346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1.212</v>
      </c>
      <c r="P3702" s="6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41882.25231481481</v>
      </c>
      <c r="T3702" s="11">
        <f t="shared" si="346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1.0033333333333334</v>
      </c>
      <c r="P3703" s="6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42129.208252314813</v>
      </c>
      <c r="T3703" s="11">
        <f t="shared" si="346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1.0916666666666666</v>
      </c>
      <c r="P3704" s="6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42524.204675925925</v>
      </c>
      <c r="T3704" s="11">
        <f t="shared" si="346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1.2342857142857142</v>
      </c>
      <c r="P3705" s="6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42556.171157407407</v>
      </c>
      <c r="T3705" s="11">
        <f t="shared" si="346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1.3633666666666666</v>
      </c>
      <c r="P3706" s="6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42461.356412037036</v>
      </c>
      <c r="T3706" s="11">
        <f t="shared" si="346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1.0346657233816767</v>
      </c>
      <c r="P3707" s="6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41792.209652777776</v>
      </c>
      <c r="T3707" s="11">
        <f t="shared" si="346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1.2133333333333334</v>
      </c>
      <c r="P3708" s="6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41879.580428240741</v>
      </c>
      <c r="T3708" s="11">
        <f t="shared" si="346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1.86</v>
      </c>
      <c r="P3709" s="6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42551.715023148143</v>
      </c>
      <c r="T3709" s="11">
        <f t="shared" si="346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</v>
      </c>
      <c r="P3710" s="6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41809.808865740742</v>
      </c>
      <c r="T3710" s="11">
        <f t="shared" si="346"/>
        <v>41823.808865740742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1.0825</v>
      </c>
      <c r="P3711" s="6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41785.374374999999</v>
      </c>
      <c r="T3711" s="11">
        <f t="shared" si="346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1.4115384615384616</v>
      </c>
      <c r="P3712" s="6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42072.242916666662</v>
      </c>
      <c r="T3712" s="11">
        <f t="shared" si="346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1.1399999999999999</v>
      </c>
      <c r="P3713" s="6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41779.3908912037</v>
      </c>
      <c r="T3713" s="11">
        <f t="shared" si="346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1.5373333333333334</v>
      </c>
      <c r="P3714" s="6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11">
        <f t="shared" si="345"/>
        <v>42133.838738425919</v>
      </c>
      <c r="T3714" s="11">
        <f t="shared" si="346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1.0149999999999999</v>
      </c>
      <c r="P3715" s="6">
        <f t="shared" ref="P3715:P3778" si="348">E3715/L3715</f>
        <v>106.84210526315789</v>
      </c>
      <c r="Q3715" t="str">
        <f t="shared" ref="Q3715:Q3778" si="349">LEFT(N3715, SEARCH("/",N3715,1)-1)</f>
        <v>theater</v>
      </c>
      <c r="R3715" t="str">
        <f t="shared" ref="R3715:R3778" si="350">RIGHT(N3715,LEN(N3715)-SEARCH("/", N3715,1))</f>
        <v>plays</v>
      </c>
      <c r="S3715" s="11">
        <f t="shared" ref="S3715:S3778" si="351">(J3715/86400)+25569+(-8/24)</f>
        <v>42505.404699074068</v>
      </c>
      <c r="T3715" s="11">
        <f t="shared" ref="T3715:T3778" si="352">(I3715/86400)+25569+(-8/24)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7"/>
        <v>1.0235000000000001</v>
      </c>
      <c r="P3716" s="6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42118.222997685181</v>
      </c>
      <c r="T3716" s="11">
        <f t="shared" si="352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ref="O3717:O3780" si="353">E3717/D3717</f>
        <v>1.0257142857142858</v>
      </c>
      <c r="P3717" s="6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42036.662256944437</v>
      </c>
      <c r="T3717" s="11">
        <f t="shared" si="352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1.5575000000000001</v>
      </c>
      <c r="P3718" s="6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42360.554502314808</v>
      </c>
      <c r="T3718" s="11">
        <f t="shared" si="352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1.0075000000000001</v>
      </c>
      <c r="P3719" s="6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42102.532974537033</v>
      </c>
      <c r="T3719" s="11">
        <f t="shared" si="352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2.3940000000000001</v>
      </c>
      <c r="P3720" s="6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42032.382812499993</v>
      </c>
      <c r="T3720" s="11">
        <f t="shared" si="352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2.1</v>
      </c>
      <c r="P3721" s="6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42147.396597222221</v>
      </c>
      <c r="T3721" s="11">
        <f t="shared" si="352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1.0451515151515152</v>
      </c>
      <c r="P3722" s="6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42165.659791666665</v>
      </c>
      <c r="T3722" s="11">
        <f t="shared" si="352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1.008</v>
      </c>
      <c r="P3723" s="6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41927.602824074071</v>
      </c>
      <c r="T3723" s="11">
        <f t="shared" si="352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1.1120000000000001</v>
      </c>
      <c r="P3724" s="6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42381.338506944441</v>
      </c>
      <c r="T3724" s="11">
        <f t="shared" si="352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1.0204444444444445</v>
      </c>
      <c r="P3725" s="6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41943.419699074067</v>
      </c>
      <c r="T3725" s="11">
        <f t="shared" si="352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1.0254767441860466</v>
      </c>
      <c r="P3726" s="6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42465.158101851848</v>
      </c>
      <c r="T3726" s="11">
        <f t="shared" si="352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1.27</v>
      </c>
      <c r="P3727" s="6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42401.611886574072</v>
      </c>
      <c r="T3727" s="11">
        <f t="shared" si="352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3.3870588235294119</v>
      </c>
      <c r="P3728" s="6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42461.807534722218</v>
      </c>
      <c r="T3728" s="11">
        <f t="shared" si="352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1.0075000000000001</v>
      </c>
      <c r="P3729" s="6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42632.014976851853</v>
      </c>
      <c r="T3729" s="11">
        <f t="shared" si="352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9.3100000000000002E-2</v>
      </c>
      <c r="P3730" s="6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42204.837685185186</v>
      </c>
      <c r="T3730" s="11">
        <f t="shared" si="352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7.2400000000000006E-2</v>
      </c>
      <c r="P3731" s="6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42040.871666666666</v>
      </c>
      <c r="T3731" s="11">
        <f t="shared" si="352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0.1</v>
      </c>
      <c r="P3732" s="6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42203.34443287037</v>
      </c>
      <c r="T3732" s="11">
        <f t="shared" si="352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0.11272727272727273</v>
      </c>
      <c r="P3733" s="6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41983.419513888883</v>
      </c>
      <c r="T3733" s="11">
        <f t="shared" si="352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0.15411764705882353</v>
      </c>
      <c r="P3734" s="6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41968.344131944446</v>
      </c>
      <c r="T3734" s="11">
        <f t="shared" si="352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6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42102.691064814811</v>
      </c>
      <c r="T3735" s="11">
        <f t="shared" si="352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0.28466666666666668</v>
      </c>
      <c r="P3736" s="6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42089.568240740737</v>
      </c>
      <c r="T3736" s="11">
        <f t="shared" si="352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0.13333333333333333</v>
      </c>
      <c r="P3737" s="6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42122.359826388885</v>
      </c>
      <c r="T3737" s="11">
        <f t="shared" si="352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6.6666666666666671E-3</v>
      </c>
      <c r="P3738" s="6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42048.378391203696</v>
      </c>
      <c r="T3738" s="11">
        <f t="shared" si="352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0.21428571428571427</v>
      </c>
      <c r="P3739" s="6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42297.357673611106</v>
      </c>
      <c r="T3739" s="11">
        <f t="shared" si="352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0.18</v>
      </c>
      <c r="P3740" s="6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41813.605381944442</v>
      </c>
      <c r="T3740" s="11">
        <f t="shared" si="352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0.20125000000000001</v>
      </c>
      <c r="P3741" s="6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42548.116527777776</v>
      </c>
      <c r="T3741" s="11">
        <f t="shared" si="352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0.17899999999999999</v>
      </c>
      <c r="P3742" s="6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41832.756423611107</v>
      </c>
      <c r="T3742" s="11">
        <f t="shared" si="352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6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42325.587384259255</v>
      </c>
      <c r="T3743" s="11">
        <f t="shared" si="352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0.02</v>
      </c>
      <c r="P3744" s="6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41857.881296296291</v>
      </c>
      <c r="T3744" s="11">
        <f t="shared" si="352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6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41793.376898148148</v>
      </c>
      <c r="T3745" s="11">
        <f t="shared" si="352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41793.480925925927</v>
      </c>
      <c r="T3746" s="11">
        <f t="shared" si="352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0.1</v>
      </c>
      <c r="P3747" s="6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41831.364606481475</v>
      </c>
      <c r="T3747" s="11">
        <f t="shared" si="352"/>
        <v>41861.364606481475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2.3764705882352941E-2</v>
      </c>
      <c r="P3748" s="6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42621.05600694444</v>
      </c>
      <c r="T3748" s="11">
        <f t="shared" si="352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0.01</v>
      </c>
      <c r="P3749" s="6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42163.966388888883</v>
      </c>
      <c r="T3749" s="11">
        <f t="shared" si="352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1.0351999999999999</v>
      </c>
      <c r="P3750" s="6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42395.373101851852</v>
      </c>
      <c r="T3750" s="11">
        <f t="shared" si="352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1.05</v>
      </c>
      <c r="P3751" s="6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42457.793842592589</v>
      </c>
      <c r="T3751" s="11">
        <f t="shared" si="352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1.0044999999999999</v>
      </c>
      <c r="P3752" s="6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42016.648240740738</v>
      </c>
      <c r="T3752" s="11">
        <f t="shared" si="352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1.3260000000000001</v>
      </c>
      <c r="P3753" s="6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42402.702233796292</v>
      </c>
      <c r="T3753" s="11">
        <f t="shared" si="352"/>
        <v>42462.660567129627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1.1299999999999999</v>
      </c>
      <c r="P3754" s="6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42619.469155092585</v>
      </c>
      <c r="T3754" s="11">
        <f t="shared" si="352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1.0334000000000001</v>
      </c>
      <c r="P3755" s="6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42128.490740740737</v>
      </c>
      <c r="T3755" s="11">
        <f t="shared" si="352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1.2</v>
      </c>
      <c r="P3756" s="6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41808.54788194444</v>
      </c>
      <c r="T3756" s="11">
        <f t="shared" si="352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1.2963636363636364</v>
      </c>
      <c r="P3757" s="6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42445.533645833326</v>
      </c>
      <c r="T3757" s="11">
        <f t="shared" si="352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1.0111111111111111</v>
      </c>
      <c r="P3758" s="6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41771.481458333328</v>
      </c>
      <c r="T3758" s="11">
        <f t="shared" si="352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1.0851428571428572</v>
      </c>
      <c r="P3759" s="6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41954.517534722218</v>
      </c>
      <c r="T3759" s="11">
        <f t="shared" si="352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1.0233333333333334</v>
      </c>
      <c r="P3760" s="6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41747.138171296298</v>
      </c>
      <c r="T3760" s="11">
        <f t="shared" si="352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1.1024425000000002</v>
      </c>
      <c r="P3761" s="6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42181.774918981479</v>
      </c>
      <c r="T3761" s="11">
        <f t="shared" si="352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1.010154</v>
      </c>
      <c r="P3762" s="6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41739.191967592589</v>
      </c>
      <c r="T3762" s="11">
        <f t="shared" si="352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</v>
      </c>
      <c r="P3763" s="6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42173.133530092593</v>
      </c>
      <c r="T3763" s="11">
        <f t="shared" si="352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1.0624</v>
      </c>
      <c r="P3764" s="6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42193.480196759258</v>
      </c>
      <c r="T3764" s="11">
        <f t="shared" si="352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</v>
      </c>
      <c r="P3765" s="6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42065.416967592588</v>
      </c>
      <c r="T3765" s="11">
        <f t="shared" si="352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</v>
      </c>
      <c r="P3766" s="6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42499.509629629632</v>
      </c>
      <c r="T3766" s="11">
        <f t="shared" si="352"/>
        <v>42518.691666666666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1.1345714285714286</v>
      </c>
      <c r="P3767" s="6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41820.443078703705</v>
      </c>
      <c r="T3767" s="11">
        <f t="shared" si="352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1.0265010000000001</v>
      </c>
      <c r="P3768" s="6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41787.833854166667</v>
      </c>
      <c r="T3768" s="11">
        <f t="shared" si="352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1.1675</v>
      </c>
      <c r="P3769" s="6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42049.686307870368</v>
      </c>
      <c r="T3769" s="11">
        <f t="shared" si="352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1.0765274999999999</v>
      </c>
      <c r="P3770" s="6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41772.394560185181</v>
      </c>
      <c r="T3770" s="11">
        <f t="shared" si="352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</v>
      </c>
      <c r="P3771" s="6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42445.264803240738</v>
      </c>
      <c r="T3771" s="11">
        <f t="shared" si="352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</v>
      </c>
      <c r="P3772" s="6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42138.597337962965</v>
      </c>
      <c r="T3772" s="11">
        <f t="shared" si="352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1.46</v>
      </c>
      <c r="P3773" s="6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42493.52375</v>
      </c>
      <c r="T3773" s="11">
        <f t="shared" si="352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1.1020000000000001</v>
      </c>
      <c r="P3774" s="6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42682.283634259256</v>
      </c>
      <c r="T3774" s="11">
        <f t="shared" si="352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1.0820000000000001</v>
      </c>
      <c r="P3775" s="6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42655.671840277777</v>
      </c>
      <c r="T3775" s="11">
        <f t="shared" si="352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</v>
      </c>
      <c r="P3776" s="6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42087.458969907406</v>
      </c>
      <c r="T3776" s="11">
        <f t="shared" si="352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1.0024999999999999</v>
      </c>
      <c r="P3777" s="6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42075.609293981477</v>
      </c>
      <c r="T3777" s="11">
        <f t="shared" si="352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1.0671250000000001</v>
      </c>
      <c r="P3778" s="6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11">
        <f t="shared" si="351"/>
        <v>41814.034467592588</v>
      </c>
      <c r="T3778" s="11">
        <f t="shared" si="352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1.4319999999999999</v>
      </c>
      <c r="P3779" s="6">
        <f t="shared" ref="P3779:P3842" si="354">E3779/L3779</f>
        <v>48.542372881355931</v>
      </c>
      <c r="Q3779" t="str">
        <f t="shared" ref="Q3779:Q3842" si="355">LEFT(N3779, SEARCH("/",N3779,1)-1)</f>
        <v>theater</v>
      </c>
      <c r="R3779" t="str">
        <f t="shared" ref="R3779:R3842" si="356">RIGHT(N3779,LEN(N3779)-SEARCH("/", N3779,1))</f>
        <v>musical</v>
      </c>
      <c r="S3779" s="11">
        <f t="shared" ref="S3779:S3842" si="357">(J3779/86400)+25569+(-8/24)</f>
        <v>41886.778020833335</v>
      </c>
      <c r="T3779" s="11">
        <f t="shared" ref="T3779:T3842" si="358">(I3779/86400)+25569+(-8/24)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3"/>
        <v>1.0504166666666668</v>
      </c>
      <c r="P3780" s="6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41989.485879629625</v>
      </c>
      <c r="T3780" s="11">
        <f t="shared" si="358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ref="O3781:O3844" si="359">E3781/D3781</f>
        <v>1.0398000000000001</v>
      </c>
      <c r="P3781" s="6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42425.402083333327</v>
      </c>
      <c r="T3781" s="11">
        <f t="shared" si="358"/>
        <v>42455.360416666663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1.2</v>
      </c>
      <c r="P3782" s="6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42165.886400462965</v>
      </c>
      <c r="T3782" s="11">
        <f t="shared" si="358"/>
        <v>42198.504166666666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1.0966666666666667</v>
      </c>
      <c r="P3783" s="6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41865.549594907403</v>
      </c>
      <c r="T3783" s="11">
        <f t="shared" si="358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1.0175000000000001</v>
      </c>
      <c r="P3784" s="6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42546.528900462959</v>
      </c>
      <c r="T3784" s="11">
        <f t="shared" si="358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1.2891666666666666</v>
      </c>
      <c r="P3785" s="6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42419.806944444441</v>
      </c>
      <c r="T3785" s="11">
        <f t="shared" si="358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1.1499999999999999</v>
      </c>
      <c r="P3786" s="6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42531.647361111107</v>
      </c>
      <c r="T3786" s="11">
        <f t="shared" si="358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1.5075000000000001</v>
      </c>
      <c r="P3787" s="6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42548.305196759255</v>
      </c>
      <c r="T3787" s="11">
        <f t="shared" si="358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1.1096666666666666</v>
      </c>
      <c r="P3788" s="6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42486.704571759255</v>
      </c>
      <c r="T3788" s="11">
        <f t="shared" si="358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1.0028571428571429</v>
      </c>
      <c r="P3789" s="6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42167.201458333329</v>
      </c>
      <c r="T3789" s="11">
        <f t="shared" si="358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6.6666666666666671E-3</v>
      </c>
      <c r="P3790" s="6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42333.362488425926</v>
      </c>
      <c r="T3790" s="11">
        <f t="shared" si="358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3.267605633802817E-2</v>
      </c>
      <c r="P3791" s="6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42138.465486111112</v>
      </c>
      <c r="T3791" s="11">
        <f t="shared" si="358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6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42666.333599537036</v>
      </c>
      <c r="T3792" s="11">
        <f t="shared" si="358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6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41766.3587037037</v>
      </c>
      <c r="T3793" s="11">
        <f t="shared" si="358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2.8E-3</v>
      </c>
      <c r="P3794" s="6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42170.113680555551</v>
      </c>
      <c r="T3794" s="11">
        <f t="shared" si="358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0.59657142857142853</v>
      </c>
      <c r="P3795" s="6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41968.60565972222</v>
      </c>
      <c r="T3795" s="11">
        <f t="shared" si="358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0.01</v>
      </c>
      <c r="P3796" s="6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42132.247152777774</v>
      </c>
      <c r="T3796" s="11">
        <f t="shared" si="358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1.6666666666666666E-2</v>
      </c>
      <c r="P3797" s="6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42201.102893518517</v>
      </c>
      <c r="T3797" s="11">
        <f t="shared" si="358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4.4444444444444447E-5</v>
      </c>
      <c r="P3798" s="6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42688.696250000001</v>
      </c>
      <c r="T3798" s="11">
        <f t="shared" si="358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0.89666666666666661</v>
      </c>
      <c r="P3799" s="6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42084.548206018517</v>
      </c>
      <c r="T3799" s="11">
        <f t="shared" si="358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1.4642857142857143E-2</v>
      </c>
      <c r="P3800" s="6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41831.389444444438</v>
      </c>
      <c r="T3800" s="11">
        <f t="shared" si="358"/>
        <v>41861.389444444438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4.02E-2</v>
      </c>
      <c r="P3801" s="6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42410.597719907404</v>
      </c>
      <c r="T3801" s="11">
        <f t="shared" si="358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4.0045454545454544E-2</v>
      </c>
      <c r="P3802" s="6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41982.403738425921</v>
      </c>
      <c r="T3802" s="11">
        <f t="shared" si="358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8.5199999999999998E-2</v>
      </c>
      <c r="P3803" s="6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41975.342777777776</v>
      </c>
      <c r="T3803" s="11">
        <f t="shared" si="358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6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42268.792893518512</v>
      </c>
      <c r="T3804" s="11">
        <f t="shared" si="358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0.19650000000000001</v>
      </c>
      <c r="P3805" s="6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42403.638518518514</v>
      </c>
      <c r="T3805" s="11">
        <f t="shared" si="358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42526.676203703704</v>
      </c>
      <c r="T3806" s="11">
        <f t="shared" si="358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2.0000000000000002E-5</v>
      </c>
      <c r="P3807" s="6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41849.553703703699</v>
      </c>
      <c r="T3807" s="11">
        <f t="shared" si="358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6.6666666666666664E-4</v>
      </c>
      <c r="P3808" s="6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41798.925706018512</v>
      </c>
      <c r="T3808" s="11">
        <f t="shared" si="358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0.30333333333333334</v>
      </c>
      <c r="P3809" s="6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42090.575682870367</v>
      </c>
      <c r="T3809" s="11">
        <f t="shared" si="358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</v>
      </c>
      <c r="P3810" s="6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42059.12059027778</v>
      </c>
      <c r="T3810" s="11">
        <f t="shared" si="358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1.0125</v>
      </c>
      <c r="P3811" s="6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41800.193368055552</v>
      </c>
      <c r="T3811" s="11">
        <f t="shared" si="358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1.2173333333333334</v>
      </c>
      <c r="P3812" s="6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42054.515717592592</v>
      </c>
      <c r="T3812" s="11">
        <f t="shared" si="358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3.3</v>
      </c>
      <c r="P3813" s="6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42487.293668981474</v>
      </c>
      <c r="T3813" s="11">
        <f t="shared" si="358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1.0954999999999999</v>
      </c>
      <c r="P3814" s="6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42109.417916666665</v>
      </c>
      <c r="T3814" s="11">
        <f t="shared" si="358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1.0095190476190474</v>
      </c>
      <c r="P3815" s="6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42496.942372685182</v>
      </c>
      <c r="T3815" s="11">
        <f t="shared" si="358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1.4013333333333333</v>
      </c>
      <c r="P3816" s="6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42058.570740740739</v>
      </c>
      <c r="T3816" s="11">
        <f t="shared" si="358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1.0000100000000001</v>
      </c>
      <c r="P3817" s="6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42206.926585648143</v>
      </c>
      <c r="T3817" s="11">
        <f t="shared" si="358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1.19238</v>
      </c>
      <c r="P3818" s="6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41807.356747685182</v>
      </c>
      <c r="T3818" s="11">
        <f t="shared" si="358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1.0725</v>
      </c>
      <c r="P3819" s="6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42284.363611111105</v>
      </c>
      <c r="T3819" s="11">
        <f t="shared" si="358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2.2799999999999998</v>
      </c>
      <c r="P3820" s="6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42045.509050925924</v>
      </c>
      <c r="T3820" s="11">
        <f t="shared" si="358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1.0640000000000001</v>
      </c>
      <c r="P3821" s="6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42183.876203703701</v>
      </c>
      <c r="T3821" s="11">
        <f t="shared" si="358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1.4333333333333333</v>
      </c>
      <c r="P3822" s="6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42160.318483796298</v>
      </c>
      <c r="T3822" s="11">
        <f t="shared" si="358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1.0454285714285714</v>
      </c>
      <c r="P3823" s="6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42340.847303240742</v>
      </c>
      <c r="T3823" s="11">
        <f t="shared" si="358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1.1002000000000001</v>
      </c>
      <c r="P3824" s="6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42329.504826388882</v>
      </c>
      <c r="T3824" s="11">
        <f t="shared" si="358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1.06</v>
      </c>
      <c r="P3825" s="6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42170.576898148145</v>
      </c>
      <c r="T3825" s="11">
        <f t="shared" si="358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1.08</v>
      </c>
      <c r="P3826" s="6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42571.292858796289</v>
      </c>
      <c r="T3826" s="11">
        <f t="shared" si="358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1.0542</v>
      </c>
      <c r="P3827" s="6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42150.736273148148</v>
      </c>
      <c r="T3827" s="11">
        <f t="shared" si="358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1.1916666666666667</v>
      </c>
      <c r="P3828" s="6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42101.090208333328</v>
      </c>
      <c r="T3828" s="11">
        <f t="shared" si="358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1.5266666666666666</v>
      </c>
      <c r="P3829" s="6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42034.594918981478</v>
      </c>
      <c r="T3829" s="11">
        <f t="shared" si="358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</v>
      </c>
      <c r="P3830" s="6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41944.194293981483</v>
      </c>
      <c r="T3830" s="11">
        <f t="shared" si="358"/>
        <v>42004.23596064814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1.002</v>
      </c>
      <c r="P3831" s="6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42593.532071759262</v>
      </c>
      <c r="T3831" s="11">
        <f t="shared" si="358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2.25</v>
      </c>
      <c r="P3832" s="6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42503.407534722217</v>
      </c>
      <c r="T3832" s="11">
        <f t="shared" si="358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1.0602199999999999</v>
      </c>
      <c r="P3833" s="6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41927.515567129631</v>
      </c>
      <c r="T3833" s="11">
        <f t="shared" si="358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1.0466666666666666</v>
      </c>
      <c r="P3834" s="6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42374.781655092585</v>
      </c>
      <c r="T3834" s="11">
        <f t="shared" si="358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1.1666666666666667</v>
      </c>
      <c r="P3835" s="6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41963.539027777777</v>
      </c>
      <c r="T3835" s="11">
        <f t="shared" si="358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1.0903333333333334</v>
      </c>
      <c r="P3836" s="6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42143.111886574072</v>
      </c>
      <c r="T3836" s="11">
        <f t="shared" si="358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1.6</v>
      </c>
      <c r="P3837" s="6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42460.608888888884</v>
      </c>
      <c r="T3837" s="11">
        <f t="shared" si="358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1.125</v>
      </c>
      <c r="P3838" s="6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42553.593194444438</v>
      </c>
      <c r="T3838" s="11">
        <f t="shared" si="358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1.0209999999999999</v>
      </c>
      <c r="P3839" s="6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42152.432384259257</v>
      </c>
      <c r="T3839" s="11">
        <f t="shared" si="358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1.00824</v>
      </c>
      <c r="P3840" s="6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42116.377418981479</v>
      </c>
      <c r="T3840" s="11">
        <f t="shared" si="358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1.0125</v>
      </c>
      <c r="P3841" s="6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42154.809305555558</v>
      </c>
      <c r="T3841" s="11">
        <f t="shared" si="358"/>
        <v>42214.809305555558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</v>
      </c>
      <c r="P3842" s="6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11">
        <f t="shared" si="357"/>
        <v>42432.368391203701</v>
      </c>
      <c r="T3842" s="11">
        <f t="shared" si="358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8.72E-2</v>
      </c>
      <c r="P3843" s="6">
        <f t="shared" ref="P3843:P3906" si="360">E3843/L3843</f>
        <v>25.647058823529413</v>
      </c>
      <c r="Q3843" t="str">
        <f t="shared" ref="Q3843:Q3906" si="361">LEFT(N3843, SEARCH("/",N3843,1)-1)</f>
        <v>theater</v>
      </c>
      <c r="R3843" t="str">
        <f t="shared" ref="R3843:R3906" si="362">RIGHT(N3843,LEN(N3843)-SEARCH("/", N3843,1))</f>
        <v>plays</v>
      </c>
      <c r="S3843" s="11">
        <f t="shared" ref="S3843:S3906" si="363">(J3843/86400)+25569+(-8/24)</f>
        <v>41780.45239583333</v>
      </c>
      <c r="T3843" s="11">
        <f t="shared" ref="T3843:T3906" si="364">(I3843/86400)+25569+(-8/24)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59"/>
        <v>0.21940000000000001</v>
      </c>
      <c r="P3844" s="6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41740.160324074073</v>
      </c>
      <c r="T3844" s="11">
        <f t="shared" si="364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ref="O3845:O3908" si="365">E3845/D3845</f>
        <v>0.21299999999999999</v>
      </c>
      <c r="P3845" s="6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41765.739166666666</v>
      </c>
      <c r="T3845" s="11">
        <f t="shared" si="364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0.41489795918367345</v>
      </c>
      <c r="P3846" s="6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41766.283958333333</v>
      </c>
      <c r="T3846" s="11">
        <f t="shared" si="364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2.1049999999999999E-2</v>
      </c>
      <c r="P3847" s="6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42248.293680555558</v>
      </c>
      <c r="T3847" s="11">
        <f t="shared" si="364"/>
        <v>42278.293680555558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2.7E-2</v>
      </c>
      <c r="P3848" s="6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41884.88821759259</v>
      </c>
      <c r="T3848" s="11">
        <f t="shared" si="364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0.16161904761904761</v>
      </c>
      <c r="P3849" s="6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42158.891099537032</v>
      </c>
      <c r="T3849" s="11">
        <f t="shared" si="364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0.16376923076923078</v>
      </c>
      <c r="P3850" s="6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42265.483668981477</v>
      </c>
      <c r="T3850" s="11">
        <f t="shared" si="364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7.0433333333333334E-2</v>
      </c>
      <c r="P3851" s="6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42136.433842592589</v>
      </c>
      <c r="T3851" s="11">
        <f t="shared" si="364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3.7999999999999999E-2</v>
      </c>
      <c r="P3852" s="6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41974.791006944441</v>
      </c>
      <c r="T3852" s="11">
        <f t="shared" si="364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0.34079999999999999</v>
      </c>
      <c r="P3853" s="6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42172.10623842592</v>
      </c>
      <c r="T3853" s="11">
        <f t="shared" si="364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2E-3</v>
      </c>
      <c r="P3854" s="6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42064.857361111113</v>
      </c>
      <c r="T3854" s="11">
        <f t="shared" si="364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2.5999999999999998E-4</v>
      </c>
      <c r="P3855" s="6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41848.506689814814</v>
      </c>
      <c r="T3855" s="11">
        <f t="shared" si="364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0.16254545454545455</v>
      </c>
      <c r="P3856" s="6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42103.55159722222</v>
      </c>
      <c r="T3856" s="11">
        <f t="shared" si="364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2.5000000000000001E-2</v>
      </c>
      <c r="P3857" s="6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42059.637395833335</v>
      </c>
      <c r="T3857" s="11">
        <f t="shared" si="364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2.0000000000000001E-4</v>
      </c>
      <c r="P3858" s="6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42041.409756944442</v>
      </c>
      <c r="T3858" s="11">
        <f t="shared" si="364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5.1999999999999998E-2</v>
      </c>
      <c r="P3859" s="6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41829.403819444444</v>
      </c>
      <c r="T3859" s="11">
        <f t="shared" si="364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0.02</v>
      </c>
      <c r="P3860" s="6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42128.097731481474</v>
      </c>
      <c r="T3860" s="11">
        <f t="shared" si="364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4.0000000000000002E-4</v>
      </c>
      <c r="P3861" s="6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41789.560266203705</v>
      </c>
      <c r="T3861" s="11">
        <f t="shared" si="364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0.17666666666666667</v>
      </c>
      <c r="P3862" s="6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41833.327662037038</v>
      </c>
      <c r="T3862" s="11">
        <f t="shared" si="364"/>
        <v>41863.327662037038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0.05</v>
      </c>
      <c r="P3863" s="6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41914.256678240738</v>
      </c>
      <c r="T3863" s="11">
        <f t="shared" si="364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1.3333333333333334E-4</v>
      </c>
      <c r="P3864" s="6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42610.927731481475</v>
      </c>
      <c r="T3864" s="11">
        <f t="shared" si="364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6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42253.299826388888</v>
      </c>
      <c r="T3865" s="11">
        <f t="shared" si="364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1.2E-2</v>
      </c>
      <c r="P3866" s="6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42295.558495370373</v>
      </c>
      <c r="T3866" s="11">
        <f t="shared" si="364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0.26937422295897223</v>
      </c>
      <c r="P3867" s="6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41841.31826388889</v>
      </c>
      <c r="T3867" s="11">
        <f t="shared" si="364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5.4999999999999997E-3</v>
      </c>
      <c r="P3868" s="6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42402.613668981481</v>
      </c>
      <c r="T3868" s="11">
        <f t="shared" si="364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0.1255</v>
      </c>
      <c r="P3869" s="6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42509.480775462966</v>
      </c>
      <c r="T3869" s="11">
        <f t="shared" si="364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2E-3</v>
      </c>
      <c r="P3870" s="6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41865.32644675926</v>
      </c>
      <c r="T3870" s="11">
        <f t="shared" si="364"/>
        <v>41890.32644675926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3.44748684310884E-2</v>
      </c>
      <c r="P3871" s="6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42047.391111111108</v>
      </c>
      <c r="T3871" s="11">
        <f t="shared" si="364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0.15</v>
      </c>
      <c r="P3872" s="6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41792.838865740741</v>
      </c>
      <c r="T3872" s="11">
        <f t="shared" si="364"/>
        <v>41822.838865740741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2.6666666666666668E-2</v>
      </c>
      <c r="P3873" s="6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42763.447337962956</v>
      </c>
      <c r="T3873" s="11">
        <f t="shared" si="364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6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42179.8124537037</v>
      </c>
      <c r="T3874" s="11">
        <f t="shared" si="364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6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42255.362673611111</v>
      </c>
      <c r="T3875" s="11">
        <f t="shared" si="364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42006.683124999996</v>
      </c>
      <c r="T3876" s="11">
        <f t="shared" si="364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6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42615.013483796291</v>
      </c>
      <c r="T3877" s="11">
        <f t="shared" si="364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0.52794871794871789</v>
      </c>
      <c r="P3878" s="6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42372.290833333333</v>
      </c>
      <c r="T3878" s="11">
        <f t="shared" si="364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4.9639999999999997E-2</v>
      </c>
      <c r="P3879" s="6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42682.344351851854</v>
      </c>
      <c r="T3879" s="11">
        <f t="shared" si="364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5.5555555555555556E-4</v>
      </c>
      <c r="P3880" s="6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42154.485486111109</v>
      </c>
      <c r="T3880" s="11">
        <f t="shared" si="364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6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41999.527731481481</v>
      </c>
      <c r="T3881" s="11">
        <f t="shared" si="364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0.13066666666666665</v>
      </c>
      <c r="P3882" s="6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41815.481712962959</v>
      </c>
      <c r="T3882" s="11">
        <f t="shared" si="364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0.05</v>
      </c>
      <c r="P3883" s="6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42755.685173611106</v>
      </c>
      <c r="T3883" s="11">
        <f t="shared" si="364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6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42373.65011574074</v>
      </c>
      <c r="T3884" s="11">
        <f t="shared" si="364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6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41854.269317129627</v>
      </c>
      <c r="T3885" s="11">
        <f t="shared" si="364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42065.458240740736</v>
      </c>
      <c r="T3886" s="11">
        <f t="shared" si="364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6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42469.617951388886</v>
      </c>
      <c r="T3887" s="11">
        <f t="shared" si="364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6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41953.894699074073</v>
      </c>
      <c r="T3888" s="11">
        <f t="shared" si="364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1.7500000000000002E-2</v>
      </c>
      <c r="P3889" s="6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42079.524641203701</v>
      </c>
      <c r="T3889" s="11">
        <f t="shared" si="364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0.27100000000000002</v>
      </c>
      <c r="P3890" s="6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42762.212476851848</v>
      </c>
      <c r="T3890" s="11">
        <f t="shared" si="364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1.4749999999999999E-2</v>
      </c>
      <c r="P3891" s="6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41976.671643518515</v>
      </c>
      <c r="T3891" s="11">
        <f t="shared" si="364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0.16826666666666668</v>
      </c>
      <c r="P3892" s="6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42171.42527777778</v>
      </c>
      <c r="T3892" s="11">
        <f t="shared" si="364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0.32500000000000001</v>
      </c>
      <c r="P3893" s="6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42055.799120370364</v>
      </c>
      <c r="T3893" s="11">
        <f t="shared" si="364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6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41867.318946759253</v>
      </c>
      <c r="T3894" s="11">
        <f t="shared" si="364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0.2155</v>
      </c>
      <c r="P3895" s="6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41779.324537037035</v>
      </c>
      <c r="T3895" s="11">
        <f t="shared" si="364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3.4666666666666665E-2</v>
      </c>
      <c r="P3896" s="6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42679.625138888885</v>
      </c>
      <c r="T3896" s="11">
        <f t="shared" si="364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0.05</v>
      </c>
      <c r="P3897" s="6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42031.916875000003</v>
      </c>
      <c r="T3897" s="11">
        <f t="shared" si="364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0.10625</v>
      </c>
      <c r="P3898" s="6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41792.858541666668</v>
      </c>
      <c r="T3898" s="11">
        <f t="shared" si="364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0.17599999999999999</v>
      </c>
      <c r="P3899" s="6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41982.540312499994</v>
      </c>
      <c r="T3899" s="11">
        <f t="shared" si="364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0.3256</v>
      </c>
      <c r="P3900" s="6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42193.148958333331</v>
      </c>
      <c r="T3900" s="11">
        <f t="shared" si="364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1.2500000000000001E-2</v>
      </c>
      <c r="P3901" s="6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41843.441678240742</v>
      </c>
      <c r="T3901" s="11">
        <f t="shared" si="364"/>
        <v>41863.441678240742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5.3999999999999999E-2</v>
      </c>
      <c r="P3902" s="6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42135.759155092594</v>
      </c>
      <c r="T3902" s="11">
        <f t="shared" si="364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8.3333333333333332E-3</v>
      </c>
      <c r="P3903" s="6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42317.493043981478</v>
      </c>
      <c r="T3903" s="11">
        <f t="shared" si="364"/>
        <v>42357.493043981478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0.48833333333333334</v>
      </c>
      <c r="P3904" s="6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42663.134745370371</v>
      </c>
      <c r="T3904" s="11">
        <f t="shared" si="364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6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42185.677835648145</v>
      </c>
      <c r="T3905" s="11">
        <f t="shared" si="364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2.9999999999999997E-4</v>
      </c>
      <c r="P3906" s="6">
        <f t="shared" si="360"/>
        <v>1.5</v>
      </c>
      <c r="Q3906" t="str">
        <f t="shared" si="361"/>
        <v>theater</v>
      </c>
      <c r="R3906" t="str">
        <f t="shared" si="362"/>
        <v>plays</v>
      </c>
      <c r="S3906" s="11">
        <f t="shared" si="363"/>
        <v>42094.895833333336</v>
      </c>
      <c r="T3906" s="11">
        <f t="shared" si="364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0.11533333333333333</v>
      </c>
      <c r="P3907" s="6">
        <f t="shared" ref="P3907:P3970" si="366">E3907/L3907</f>
        <v>24.714285714285715</v>
      </c>
      <c r="Q3907" t="str">
        <f t="shared" ref="Q3907:Q3970" si="367">LEFT(N3907, SEARCH("/",N3907,1)-1)</f>
        <v>theater</v>
      </c>
      <c r="R3907" t="str">
        <f t="shared" ref="R3907:R3970" si="368">RIGHT(N3907,LEN(N3907)-SEARCH("/", N3907,1))</f>
        <v>plays</v>
      </c>
      <c r="S3907" s="11">
        <f t="shared" ref="S3907:S3970" si="369">(J3907/86400)+25569+(-8/24)</f>
        <v>42124.290543981479</v>
      </c>
      <c r="T3907" s="11">
        <f t="shared" ref="T3907:T3970" si="370">(I3907/86400)+25569+(-8/24)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5"/>
        <v>0.67333333333333334</v>
      </c>
      <c r="P3908" s="6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42143.584409722222</v>
      </c>
      <c r="T3908" s="11">
        <f t="shared" si="370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ref="O3909:O3972" si="371">E3909/D3909</f>
        <v>0.153</v>
      </c>
      <c r="P3909" s="6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41906.486180555556</v>
      </c>
      <c r="T3909" s="11">
        <f t="shared" si="370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8.666666666666667E-2</v>
      </c>
      <c r="P3910" s="6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41833.802037037036</v>
      </c>
      <c r="T3910" s="11">
        <f t="shared" si="370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2.2499999999999998E-3</v>
      </c>
      <c r="P3911" s="6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41863.025949074072</v>
      </c>
      <c r="T3911" s="11">
        <f t="shared" si="370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3.0833333333333334E-2</v>
      </c>
      <c r="P3912" s="6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42224.423576388886</v>
      </c>
      <c r="T3912" s="11">
        <f t="shared" si="370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0.37412499999999999</v>
      </c>
      <c r="P3913" s="6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41939.478900462964</v>
      </c>
      <c r="T3913" s="11">
        <f t="shared" si="370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6.666666666666667E-5</v>
      </c>
      <c r="P3914" s="6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42058.936689814807</v>
      </c>
      <c r="T3914" s="11">
        <f t="shared" si="370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0.1</v>
      </c>
      <c r="P3915" s="6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42307.877881944441</v>
      </c>
      <c r="T3915" s="11">
        <f t="shared" si="370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0.36359999999999998</v>
      </c>
      <c r="P3916" s="6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42114.485601851855</v>
      </c>
      <c r="T3916" s="11">
        <f t="shared" si="370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3.3333333333333335E-3</v>
      </c>
      <c r="P3917" s="6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42492.651724537034</v>
      </c>
      <c r="T3917" s="11">
        <f t="shared" si="370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6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42494.138333333329</v>
      </c>
      <c r="T3918" s="11">
        <f t="shared" si="370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2.8571428571428571E-3</v>
      </c>
      <c r="P3919" s="6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41863.193993055553</v>
      </c>
      <c r="T3919" s="11">
        <f t="shared" si="370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2E-3</v>
      </c>
      <c r="P3920" s="6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41843.331284722219</v>
      </c>
      <c r="T3920" s="11">
        <f t="shared" si="370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1.7999999999999999E-2</v>
      </c>
      <c r="P3921" s="6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42358.351539351854</v>
      </c>
      <c r="T3921" s="11">
        <f t="shared" si="370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5.3999999999999999E-2</v>
      </c>
      <c r="P3922" s="6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42657.053935185184</v>
      </c>
      <c r="T3922" s="11">
        <f t="shared" si="370"/>
        <v>42687.095601851848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6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41926.208969907406</v>
      </c>
      <c r="T3923" s="11">
        <f t="shared" si="370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8.1333333333333327E-2</v>
      </c>
      <c r="P3924" s="6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42020.435300925928</v>
      </c>
      <c r="T3924" s="11">
        <f t="shared" si="370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0.12034782608695652</v>
      </c>
      <c r="P3925" s="6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42075.646655092591</v>
      </c>
      <c r="T3925" s="11">
        <f t="shared" si="370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0.15266666666666667</v>
      </c>
      <c r="P3926" s="6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41786.626412037032</v>
      </c>
      <c r="T3926" s="11">
        <f t="shared" si="370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0.1</v>
      </c>
      <c r="P3927" s="6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41820.537488425922</v>
      </c>
      <c r="T3927" s="11">
        <f t="shared" si="370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3.0000000000000001E-3</v>
      </c>
      <c r="P3928" s="6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41969.751712962963</v>
      </c>
      <c r="T3928" s="11">
        <f t="shared" si="370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0.01</v>
      </c>
      <c r="P3929" s="6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41829.934074074074</v>
      </c>
      <c r="T3929" s="11">
        <f t="shared" si="370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0.13020000000000001</v>
      </c>
      <c r="P3930" s="6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42265.349849537037</v>
      </c>
      <c r="T3930" s="11">
        <f t="shared" si="370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2.265E-2</v>
      </c>
      <c r="P3931" s="6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42601.493807870364</v>
      </c>
      <c r="T3931" s="11">
        <f t="shared" si="370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6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42433.00541666666</v>
      </c>
      <c r="T3932" s="11">
        <f t="shared" si="370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6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42227.818368055552</v>
      </c>
      <c r="T3933" s="11">
        <f t="shared" si="370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8.3333333333333331E-5</v>
      </c>
      <c r="P3934" s="6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42414.835231481477</v>
      </c>
      <c r="T3934" s="11">
        <f t="shared" si="370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0.15742857142857142</v>
      </c>
      <c r="P3935" s="6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42538.634976851848</v>
      </c>
      <c r="T3935" s="11">
        <f t="shared" si="370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0.11</v>
      </c>
      <c r="P3936" s="6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42233.338414351849</v>
      </c>
      <c r="T3936" s="11">
        <f t="shared" si="370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0.43833333333333335</v>
      </c>
      <c r="P3937" s="6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42221.323449074072</v>
      </c>
      <c r="T3937" s="11">
        <f t="shared" si="370"/>
        <v>42281.323449074072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6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42674.929629629631</v>
      </c>
      <c r="T3938" s="11">
        <f t="shared" si="370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0.86135181975736563</v>
      </c>
      <c r="P3939" s="6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42534.298148148147</v>
      </c>
      <c r="T3939" s="11">
        <f t="shared" si="370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0.12196620583717357</v>
      </c>
      <c r="P3940" s="6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42151.572384259256</v>
      </c>
      <c r="T3940" s="11">
        <f t="shared" si="370"/>
        <v>42182.572384259256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1E-3</v>
      </c>
      <c r="P3941" s="6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41915.066886574074</v>
      </c>
      <c r="T3941" s="11">
        <f t="shared" si="370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2.2000000000000001E-3</v>
      </c>
      <c r="P3942" s="6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41961.159155092588</v>
      </c>
      <c r="T3942" s="11">
        <f t="shared" si="370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9.0909090909090905E-3</v>
      </c>
      <c r="P3943" s="6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41940.253900462958</v>
      </c>
      <c r="T3943" s="11">
        <f t="shared" si="370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6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42111.570763888885</v>
      </c>
      <c r="T3944" s="11">
        <f t="shared" si="370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0.35639999999999999</v>
      </c>
      <c r="P3945" s="6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42279.445231481477</v>
      </c>
      <c r="T3945" s="11">
        <f t="shared" si="370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42213.329571759255</v>
      </c>
      <c r="T3946" s="11">
        <f t="shared" si="370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2.5000000000000001E-3</v>
      </c>
      <c r="P3947" s="6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42109.468379629623</v>
      </c>
      <c r="T3947" s="11">
        <f t="shared" si="370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3.2500000000000001E-2</v>
      </c>
      <c r="P3948" s="6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42031.500254629624</v>
      </c>
      <c r="T3948" s="11">
        <f t="shared" si="370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3.3666666666666664E-2</v>
      </c>
      <c r="P3949" s="6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42614.809537037036</v>
      </c>
      <c r="T3949" s="11">
        <f t="shared" si="370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6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41828.992164351854</v>
      </c>
      <c r="T3950" s="11">
        <f t="shared" si="370"/>
        <v>41888.992164351854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0.15770000000000001</v>
      </c>
      <c r="P3951" s="6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42015.787280092591</v>
      </c>
      <c r="T3951" s="11">
        <f t="shared" si="370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6.2500000000000003E-3</v>
      </c>
      <c r="P3952" s="6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42439.368981481479</v>
      </c>
      <c r="T3952" s="11">
        <f t="shared" si="370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5.0000000000000004E-6</v>
      </c>
      <c r="P3953" s="6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42433.492384259262</v>
      </c>
      <c r="T3953" s="11">
        <f t="shared" si="370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9.6153846153846159E-4</v>
      </c>
      <c r="P3954" s="6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42243.457060185181</v>
      </c>
      <c r="T3954" s="11">
        <f t="shared" si="370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6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42549.715115740742</v>
      </c>
      <c r="T3955" s="11">
        <f t="shared" si="370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41774.317870370367</v>
      </c>
      <c r="T3956" s="11">
        <f t="shared" si="370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0.24285714285714285</v>
      </c>
      <c r="P3957" s="6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42306.515520833331</v>
      </c>
      <c r="T3957" s="11">
        <f t="shared" si="370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6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42457.598692129628</v>
      </c>
      <c r="T3958" s="11">
        <f t="shared" si="370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2.5000000000000001E-4</v>
      </c>
      <c r="P3959" s="6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42513.64298611111</v>
      </c>
      <c r="T3959" s="11">
        <f t="shared" si="370"/>
        <v>42559.64298611111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0.32050000000000001</v>
      </c>
      <c r="P3960" s="6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41816.617037037031</v>
      </c>
      <c r="T3960" s="11">
        <f t="shared" si="370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0.24333333333333335</v>
      </c>
      <c r="P3961" s="6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41880.455509259256</v>
      </c>
      <c r="T3961" s="11">
        <f t="shared" si="370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1.4999999999999999E-2</v>
      </c>
      <c r="P3962" s="6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42342.51222222222</v>
      </c>
      <c r="T3962" s="11">
        <f t="shared" si="370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4.1999999999999997E-3</v>
      </c>
      <c r="P3963" s="6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41745.557986111111</v>
      </c>
      <c r="T3963" s="11">
        <f t="shared" si="370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3.214285714285714E-2</v>
      </c>
      <c r="P3964" s="6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42311.288124999999</v>
      </c>
      <c r="T3964" s="11">
        <f t="shared" si="370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6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42295.820798611108</v>
      </c>
      <c r="T3965" s="11">
        <f t="shared" si="370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6.3E-2</v>
      </c>
      <c r="P3966" s="6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42053.388726851852</v>
      </c>
      <c r="T3966" s="11">
        <f t="shared" si="370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0.14249999999999999</v>
      </c>
      <c r="P3967" s="6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42413.902546296296</v>
      </c>
      <c r="T3967" s="11">
        <f t="shared" si="370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6.0000000000000001E-3</v>
      </c>
      <c r="P3968" s="6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41801.378217592588</v>
      </c>
      <c r="T3968" s="11">
        <f t="shared" si="370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0.2411764705882353</v>
      </c>
      <c r="P3969" s="6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42769.957256944443</v>
      </c>
      <c r="T3969" s="11">
        <f t="shared" si="370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0.10539999999999999</v>
      </c>
      <c r="P3970" s="6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11">
        <f t="shared" si="369"/>
        <v>42452.48232638889</v>
      </c>
      <c r="T3970" s="11">
        <f t="shared" si="370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7.4690265486725665E-2</v>
      </c>
      <c r="P3971" s="6">
        <f t="shared" ref="P3971:P4034" si="372">E3971/L3971</f>
        <v>35.166666666666664</v>
      </c>
      <c r="Q3971" t="str">
        <f t="shared" ref="Q3971:Q4034" si="373">LEFT(N3971, SEARCH("/",N3971,1)-1)</f>
        <v>theater</v>
      </c>
      <c r="R3971" t="str">
        <f t="shared" ref="R3971:R4034" si="374">RIGHT(N3971,LEN(N3971)-SEARCH("/", N3971,1))</f>
        <v>plays</v>
      </c>
      <c r="S3971" s="11">
        <f t="shared" ref="S3971:S4034" si="375">(J3971/86400)+25569+(-8/24)</f>
        <v>42601.521365740737</v>
      </c>
      <c r="T3971" s="11">
        <f t="shared" ref="T3971:T4034" si="376">(I3971/86400)+25569+(-8/24)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1"/>
        <v>7.3333333333333334E-4</v>
      </c>
      <c r="P3972" s="6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42447.530219907407</v>
      </c>
      <c r="T3972" s="11">
        <f t="shared" si="376"/>
        <v>42477.530219907407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ref="O3973:O4036" si="377">E3973/D3973</f>
        <v>9.7142857142857135E-3</v>
      </c>
      <c r="P3973" s="6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41811.202847222223</v>
      </c>
      <c r="T3973" s="11">
        <f t="shared" si="376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0.21099999999999999</v>
      </c>
      <c r="P3974" s="6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41980.734189814808</v>
      </c>
      <c r="T3974" s="11">
        <f t="shared" si="376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0.78100000000000003</v>
      </c>
      <c r="P3975" s="6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42469.350810185184</v>
      </c>
      <c r="T3975" s="11">
        <f t="shared" si="376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0.32</v>
      </c>
      <c r="P3976" s="6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42493.213518518511</v>
      </c>
      <c r="T3976" s="11">
        <f t="shared" si="376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6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42534.533541666664</v>
      </c>
      <c r="T3977" s="11">
        <f t="shared" si="376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0.47692307692307695</v>
      </c>
      <c r="P3978" s="6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41830.525011574071</v>
      </c>
      <c r="T3978" s="11">
        <f t="shared" si="376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1.4500000000000001E-2</v>
      </c>
      <c r="P3979" s="6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42543.455231481479</v>
      </c>
      <c r="T3979" s="11">
        <f t="shared" si="376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0.107</v>
      </c>
      <c r="P3980" s="6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41975.309641203705</v>
      </c>
      <c r="T3980" s="11">
        <f t="shared" si="376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1.8333333333333333E-2</v>
      </c>
      <c r="P3981" s="6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42069.570104166669</v>
      </c>
      <c r="T3981" s="11">
        <f t="shared" si="376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0.18</v>
      </c>
      <c r="P3982" s="6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41795.265590277777</v>
      </c>
      <c r="T3982" s="11">
        <f t="shared" si="376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4.0833333333333333E-2</v>
      </c>
      <c r="P3983" s="6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42507.846631944441</v>
      </c>
      <c r="T3983" s="11">
        <f t="shared" si="376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0.2</v>
      </c>
      <c r="P3984" s="6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42132.476620370369</v>
      </c>
      <c r="T3984" s="11">
        <f t="shared" si="376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0.34802513464991025</v>
      </c>
      <c r="P3985" s="6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41747.536527777775</v>
      </c>
      <c r="T3985" s="11">
        <f t="shared" si="376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6.3333333333333339E-2</v>
      </c>
      <c r="P3986" s="6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41920.63013888889</v>
      </c>
      <c r="T3986" s="11">
        <f t="shared" si="376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0.32050000000000001</v>
      </c>
      <c r="P3987" s="6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42399.374074074069</v>
      </c>
      <c r="T3987" s="11">
        <f t="shared" si="376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9.7600000000000006E-2</v>
      </c>
      <c r="P3988" s="6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42467.215208333328</v>
      </c>
      <c r="T3988" s="11">
        <f t="shared" si="376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0.3775</v>
      </c>
      <c r="P3989" s="6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41765.591319444444</v>
      </c>
      <c r="T3989" s="11">
        <f t="shared" si="376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2.1333333333333333E-2</v>
      </c>
      <c r="P3990" s="6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42229.747835648144</v>
      </c>
      <c r="T3990" s="11">
        <f t="shared" si="376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6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42286.416446759256</v>
      </c>
      <c r="T3991" s="11">
        <f t="shared" si="376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4.1818181818181817E-2</v>
      </c>
      <c r="P3992" s="6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42401.339039351849</v>
      </c>
      <c r="T3992" s="11">
        <f t="shared" si="376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0.2</v>
      </c>
      <c r="P3993" s="6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42125.311134259253</v>
      </c>
      <c r="T3993" s="11">
        <f t="shared" si="376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5.4100000000000002E-2</v>
      </c>
      <c r="P3994" s="6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42289.607164351844</v>
      </c>
      <c r="T3994" s="11">
        <f t="shared" si="376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6.0000000000000002E-5</v>
      </c>
      <c r="P3995" s="6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42107.531388888885</v>
      </c>
      <c r="T3995" s="11">
        <f t="shared" si="376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2.5000000000000001E-3</v>
      </c>
      <c r="P3996" s="6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41809.056597222218</v>
      </c>
      <c r="T3996" s="11">
        <f t="shared" si="376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0.35</v>
      </c>
      <c r="P3997" s="6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42019.350428240738</v>
      </c>
      <c r="T3997" s="11">
        <f t="shared" si="376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0.16566666666666666</v>
      </c>
      <c r="P3998" s="6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41949.933611111112</v>
      </c>
      <c r="T3998" s="11">
        <f t="shared" si="376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6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42069.058113425919</v>
      </c>
      <c r="T3999" s="11">
        <f t="shared" si="376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0.57199999999999995</v>
      </c>
      <c r="P4000" s="6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42061.629930555551</v>
      </c>
      <c r="T4000" s="11">
        <f t="shared" si="376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0.16514285714285715</v>
      </c>
      <c r="P4001" s="6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41842.495347222219</v>
      </c>
      <c r="T4001" s="11">
        <f t="shared" si="376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1.25E-3</v>
      </c>
      <c r="P4002" s="6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42437.312013888884</v>
      </c>
      <c r="T4002" s="11">
        <f t="shared" si="376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0.3775</v>
      </c>
      <c r="P4003" s="6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42775.630879629629</v>
      </c>
      <c r="T4003" s="11">
        <f t="shared" si="376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1.84E-2</v>
      </c>
      <c r="P4004" s="6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41878.710196759253</v>
      </c>
      <c r="T4004" s="11">
        <f t="shared" si="376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0.10050000000000001</v>
      </c>
      <c r="P4005" s="6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42020.254016203697</v>
      </c>
      <c r="T4005" s="11">
        <f t="shared" si="376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2E-3</v>
      </c>
      <c r="P4006" s="6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41889.829363425924</v>
      </c>
      <c r="T4006" s="11">
        <f t="shared" si="376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1.3333333333333334E-2</v>
      </c>
      <c r="P4007" s="6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41872.474363425921</v>
      </c>
      <c r="T4007" s="11">
        <f t="shared" si="376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6.666666666666667E-5</v>
      </c>
      <c r="P4008" s="6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42391.439664351848</v>
      </c>
      <c r="T4008" s="11">
        <f t="shared" si="376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2.5000000000000001E-3</v>
      </c>
      <c r="P4009" s="6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41848.439594907402</v>
      </c>
      <c r="T4009" s="11">
        <f t="shared" si="376"/>
        <v>41877.352777777771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0.06</v>
      </c>
      <c r="P4010" s="6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42177.630868055552</v>
      </c>
      <c r="T4010" s="11">
        <f t="shared" si="376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3.8860103626943004E-2</v>
      </c>
      <c r="P4011" s="6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41851.367592592593</v>
      </c>
      <c r="T4011" s="11">
        <f t="shared" si="376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0.24194444444444443</v>
      </c>
      <c r="P4012" s="6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41921.437106481477</v>
      </c>
      <c r="T4012" s="11">
        <f t="shared" si="376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7.5999999999999998E-2</v>
      </c>
      <c r="P4013" s="6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42002.211550925924</v>
      </c>
      <c r="T4013" s="11">
        <f t="shared" si="376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6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42096.211215277777</v>
      </c>
      <c r="T4014" s="11">
        <f t="shared" si="376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1.2999999999999999E-2</v>
      </c>
      <c r="P4015" s="6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42020.967858796292</v>
      </c>
      <c r="T4015" s="11">
        <f t="shared" si="376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42418.912835648145</v>
      </c>
      <c r="T4016" s="11">
        <f t="shared" si="376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1.4285714285714287E-4</v>
      </c>
      <c r="P4017" s="6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42174.447488425925</v>
      </c>
      <c r="T4017" s="11">
        <f t="shared" si="376"/>
        <v>42204.447488425925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0.14000000000000001</v>
      </c>
      <c r="P4018" s="6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41869.539351851847</v>
      </c>
      <c r="T4018" s="11">
        <f t="shared" si="376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1.0500000000000001E-2</v>
      </c>
      <c r="P4019" s="6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41856.338819444441</v>
      </c>
      <c r="T4019" s="11">
        <f t="shared" si="376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8.666666666666667E-2</v>
      </c>
      <c r="P4020" s="6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42620.577638888884</v>
      </c>
      <c r="T4020" s="11">
        <f t="shared" si="376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8.2857142857142851E-3</v>
      </c>
      <c r="P4021" s="6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42417.342546296299</v>
      </c>
      <c r="T4021" s="11">
        <f t="shared" si="376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0.16666666666666666</v>
      </c>
      <c r="P4022" s="6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42056.857627314814</v>
      </c>
      <c r="T4022" s="11">
        <f t="shared" si="376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8.3333333333333332E-3</v>
      </c>
      <c r="P4023" s="6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41878.578217592592</v>
      </c>
      <c r="T4023" s="11">
        <f t="shared" si="376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0.69561111111111107</v>
      </c>
      <c r="P4024" s="6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41990.250775462962</v>
      </c>
      <c r="T4024" s="11">
        <f t="shared" si="376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6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42408.666238425925</v>
      </c>
      <c r="T4025" s="11">
        <f t="shared" si="376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1.2500000000000001E-2</v>
      </c>
      <c r="P4026" s="6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42217.336770833332</v>
      </c>
      <c r="T4026" s="11">
        <f t="shared" si="376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0.05</v>
      </c>
      <c r="P4027" s="6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42150.904351851852</v>
      </c>
      <c r="T4027" s="11">
        <f t="shared" si="376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6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42282.322210648148</v>
      </c>
      <c r="T4028" s="11">
        <f t="shared" si="376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7.166666666666667E-2</v>
      </c>
      <c r="P4029" s="6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42768.637511574074</v>
      </c>
      <c r="T4029" s="11">
        <f t="shared" si="376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0.28050000000000003</v>
      </c>
      <c r="P4030" s="6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41765.605324074073</v>
      </c>
      <c r="T4030" s="11">
        <f t="shared" si="376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6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42321.691782407404</v>
      </c>
      <c r="T4031" s="11">
        <f t="shared" si="376"/>
        <v>42351.691782407404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0.16</v>
      </c>
      <c r="P4032" s="6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42374.321747685179</v>
      </c>
      <c r="T4032" s="11">
        <f t="shared" si="376"/>
        <v>42403.450694444444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6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41941.251898148148</v>
      </c>
      <c r="T4033" s="11">
        <f t="shared" si="376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6.8287037037037035E-2</v>
      </c>
      <c r="P4034" s="6">
        <f t="shared" si="372"/>
        <v>59</v>
      </c>
      <c r="Q4034" t="str">
        <f t="shared" si="373"/>
        <v>theater</v>
      </c>
      <c r="R4034" t="str">
        <f t="shared" si="374"/>
        <v>plays</v>
      </c>
      <c r="S4034" s="11">
        <f t="shared" si="375"/>
        <v>42293.47587962963</v>
      </c>
      <c r="T4034" s="11">
        <f t="shared" si="376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0.25698702928870293</v>
      </c>
      <c r="P4035" s="6">
        <f t="shared" ref="P4035:P4098" si="378">E4035/L4035</f>
        <v>65.340319148936175</v>
      </c>
      <c r="Q4035" t="str">
        <f t="shared" ref="Q4035:Q4098" si="379">LEFT(N4035, SEARCH("/",N4035,1)-1)</f>
        <v>theater</v>
      </c>
      <c r="R4035" t="str">
        <f t="shared" ref="R4035:R4098" si="380">RIGHT(N4035,LEN(N4035)-SEARCH("/", N4035,1))</f>
        <v>plays</v>
      </c>
      <c r="S4035" s="11">
        <f t="shared" ref="S4035:S4098" si="381">(J4035/86400)+25569+(-8/24)</f>
        <v>42613.93546296296</v>
      </c>
      <c r="T4035" s="11">
        <f t="shared" ref="T4035:T4098" si="382">(I4035/86400)+25569+(-8/24)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7"/>
        <v>1.4814814814814815E-2</v>
      </c>
      <c r="P4036" s="6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42067.614004629628</v>
      </c>
      <c r="T4036" s="11">
        <f t="shared" si="382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ref="O4037:O4100" si="383">E4037/D4037</f>
        <v>0.36849999999999999</v>
      </c>
      <c r="P4037" s="6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41903.549618055556</v>
      </c>
      <c r="T4037" s="11">
        <f t="shared" si="382"/>
        <v>41933.549618055556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0.47049999999999997</v>
      </c>
      <c r="P4038" s="6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41804.603750000002</v>
      </c>
      <c r="T4038" s="11">
        <f t="shared" si="382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0.11428571428571428</v>
      </c>
      <c r="P4039" s="6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42496.737442129626</v>
      </c>
      <c r="T4039" s="11">
        <f t="shared" si="382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0.12039999999999999</v>
      </c>
      <c r="P4040" s="6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41869.465393518512</v>
      </c>
      <c r="T4040" s="11">
        <f t="shared" si="382"/>
        <v>41929.465393518512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0.6</v>
      </c>
      <c r="P4041" s="6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42305.337581018517</v>
      </c>
      <c r="T4041" s="11">
        <f t="shared" si="382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0.3125</v>
      </c>
      <c r="P4042" s="6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42143.898194444446</v>
      </c>
      <c r="T4042" s="11">
        <f t="shared" si="382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4.1999999999999997E-3</v>
      </c>
      <c r="P4043" s="6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42559.140671296293</v>
      </c>
      <c r="T4043" s="11">
        <f t="shared" si="382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2.0999999999999999E-3</v>
      </c>
      <c r="P4044" s="6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41994.750740740739</v>
      </c>
      <c r="T4044" s="11">
        <f t="shared" si="382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6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41948.624131944445</v>
      </c>
      <c r="T4045" s="11">
        <f t="shared" si="382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0.375</v>
      </c>
      <c r="P4046" s="6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42073.886365740742</v>
      </c>
      <c r="T4046" s="11">
        <f t="shared" si="382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2.0000000000000001E-4</v>
      </c>
      <c r="P4047" s="6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41841.867928240739</v>
      </c>
      <c r="T4047" s="11">
        <f t="shared" si="382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8.2142857142857142E-2</v>
      </c>
      <c r="P4048" s="6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41904.317245370366</v>
      </c>
      <c r="T4048" s="11">
        <f t="shared" si="382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2.1999999999999999E-2</v>
      </c>
      <c r="P4049" s="6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41990.689155092587</v>
      </c>
      <c r="T4049" s="11">
        <f t="shared" si="382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0.17652941176470588</v>
      </c>
      <c r="P4050" s="6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42436.175775462958</v>
      </c>
      <c r="T4050" s="11">
        <f t="shared" si="382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8.0000000000000004E-4</v>
      </c>
      <c r="P4051" s="6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42169.625173611108</v>
      </c>
      <c r="T4051" s="11">
        <f t="shared" si="382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6.6666666666666664E-4</v>
      </c>
      <c r="P4052" s="6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41905.303136574068</v>
      </c>
      <c r="T4052" s="11">
        <f t="shared" si="382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6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41761.476817129624</v>
      </c>
      <c r="T4053" s="11">
        <f t="shared" si="382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0.37533333333333335</v>
      </c>
      <c r="P4054" s="6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41865.545324074068</v>
      </c>
      <c r="T4054" s="11">
        <f t="shared" si="382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0.22</v>
      </c>
      <c r="P4055" s="6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41928.356805555552</v>
      </c>
      <c r="T4055" s="11">
        <f t="shared" si="382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42613.507928240739</v>
      </c>
      <c r="T4056" s="11">
        <f t="shared" si="382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0.1762</v>
      </c>
      <c r="P4057" s="6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41779.31517361111</v>
      </c>
      <c r="T4057" s="11">
        <f t="shared" si="382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0.53</v>
      </c>
      <c r="P4058" s="6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42534.599988425922</v>
      </c>
      <c r="T4058" s="11">
        <f t="shared" si="382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0.22142857142857142</v>
      </c>
      <c r="P4059" s="6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42310.635185185187</v>
      </c>
      <c r="T4059" s="11">
        <f t="shared" si="382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2.5333333333333333E-2</v>
      </c>
      <c r="P4060" s="6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42445.727361111109</v>
      </c>
      <c r="T4060" s="11">
        <f t="shared" si="382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2.5000000000000001E-2</v>
      </c>
      <c r="P4061" s="6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41866.307314814811</v>
      </c>
      <c r="T4061" s="11">
        <f t="shared" si="382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2.8500000000000001E-2</v>
      </c>
      <c r="P4062" s="6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41779.361759259256</v>
      </c>
      <c r="T4062" s="11">
        <f t="shared" si="382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6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42420.808136574073</v>
      </c>
      <c r="T4063" s="11">
        <f t="shared" si="382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2.4500000000000001E-2</v>
      </c>
      <c r="P4064" s="6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42523.405879629623</v>
      </c>
      <c r="T4064" s="11">
        <f t="shared" si="382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1.4210526315789474E-2</v>
      </c>
      <c r="P4065" s="6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41787.348194444443</v>
      </c>
      <c r="T4065" s="11">
        <f t="shared" si="382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0.1925</v>
      </c>
      <c r="P4066" s="6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42093.254930555551</v>
      </c>
      <c r="T4066" s="11">
        <f t="shared" si="382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6.7499999999999999E-3</v>
      </c>
      <c r="P4067" s="6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41833.61818287037</v>
      </c>
      <c r="T4067" s="11">
        <f t="shared" si="382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1.6666666666666668E-3</v>
      </c>
      <c r="P4068" s="6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42478.705879629626</v>
      </c>
      <c r="T4068" s="11">
        <f t="shared" si="382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0.60899999999999999</v>
      </c>
      <c r="P4069" s="6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42234.784143518518</v>
      </c>
      <c r="T4069" s="11">
        <f t="shared" si="382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0.01</v>
      </c>
      <c r="P4070" s="6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42718.630266203698</v>
      </c>
      <c r="T4070" s="11">
        <f t="shared" si="382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0.34399999999999997</v>
      </c>
      <c r="P4071" s="6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42022.328194444439</v>
      </c>
      <c r="T4071" s="11">
        <f t="shared" si="382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0.16500000000000001</v>
      </c>
      <c r="P4072" s="6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42031.333564814813</v>
      </c>
      <c r="T4072" s="11">
        <f t="shared" si="382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6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42700.47142361111</v>
      </c>
      <c r="T4073" s="11">
        <f t="shared" si="382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4.0000000000000001E-3</v>
      </c>
      <c r="P4074" s="6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41812.441099537034</v>
      </c>
      <c r="T4074" s="11">
        <f t="shared" si="382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1.0571428571428572E-2</v>
      </c>
      <c r="P4075" s="6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42078.011874999997</v>
      </c>
      <c r="T4075" s="11">
        <f t="shared" si="382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0.26727272727272727</v>
      </c>
      <c r="P4076" s="6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42283.219618055555</v>
      </c>
      <c r="T4076" s="11">
        <f t="shared" si="382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0.28799999999999998</v>
      </c>
      <c r="P4077" s="6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41778.712604166663</v>
      </c>
      <c r="T4077" s="11">
        <f t="shared" si="382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6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41905.462372685179</v>
      </c>
      <c r="T4078" s="11">
        <f t="shared" si="382"/>
        <v>41933.493750000001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8.8999999999999996E-2</v>
      </c>
      <c r="P4079" s="6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42695.377245370364</v>
      </c>
      <c r="T4079" s="11">
        <f t="shared" si="382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6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42732.454189814809</v>
      </c>
      <c r="T4080" s="11">
        <f t="shared" si="382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1.6666666666666668E-3</v>
      </c>
      <c r="P4081" s="6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42510.605567129627</v>
      </c>
      <c r="T4081" s="11">
        <f t="shared" si="382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6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42511.364768518521</v>
      </c>
      <c r="T4082" s="11">
        <f t="shared" si="382"/>
        <v>42535.454166666663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0.15737410071942445</v>
      </c>
      <c r="P4083" s="6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42041.247974537029</v>
      </c>
      <c r="T4083" s="11">
        <f t="shared" si="382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0.02</v>
      </c>
      <c r="P4084" s="6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42306.855937499997</v>
      </c>
      <c r="T4084" s="11">
        <f t="shared" si="382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0.21685714285714286</v>
      </c>
      <c r="P4085" s="6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42353.428425925922</v>
      </c>
      <c r="T4085" s="11">
        <f t="shared" si="382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3.3333333333333335E-3</v>
      </c>
      <c r="P4086" s="6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42622.103078703702</v>
      </c>
      <c r="T4086" s="11">
        <f t="shared" si="382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2.8571428571428571E-3</v>
      </c>
      <c r="P4087" s="6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42058.270543981482</v>
      </c>
      <c r="T4087" s="11">
        <f t="shared" si="382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4.7E-2</v>
      </c>
      <c r="P4088" s="6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42304.607627314814</v>
      </c>
      <c r="T4088" s="11">
        <f t="shared" si="382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6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42538.40956018518</v>
      </c>
      <c r="T4089" s="11">
        <f t="shared" si="382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0.108</v>
      </c>
      <c r="P4090" s="6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41990.27921296296</v>
      </c>
      <c r="T4090" s="11">
        <f t="shared" si="382"/>
        <v>42020.101388888885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4.8000000000000001E-2</v>
      </c>
      <c r="P4091" s="6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42122.399166666662</v>
      </c>
      <c r="T4091" s="11">
        <f t="shared" si="382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3.2000000000000001E-2</v>
      </c>
      <c r="P4092" s="6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42209.339548611104</v>
      </c>
      <c r="T4092" s="11">
        <f t="shared" si="382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0.1275</v>
      </c>
      <c r="P4093" s="6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41990.173043981478</v>
      </c>
      <c r="T4093" s="11">
        <f t="shared" si="382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1.8181818181818181E-4</v>
      </c>
      <c r="P4094" s="6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42038.861655092587</v>
      </c>
      <c r="T4094" s="11">
        <f t="shared" si="382"/>
        <v>42098.819988425923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2.4E-2</v>
      </c>
      <c r="P4095" s="6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42178.482557870368</v>
      </c>
      <c r="T4095" s="11">
        <f t="shared" si="382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0.36499999999999999</v>
      </c>
      <c r="P4096" s="6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41889.753472222219</v>
      </c>
      <c r="T4096" s="11">
        <f t="shared" si="382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2.6666666666666668E-2</v>
      </c>
      <c r="P4097" s="6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42692.698495370372</v>
      </c>
      <c r="T4097" s="11">
        <f t="shared" si="382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0.11428571428571428</v>
      </c>
      <c r="P4098" s="6">
        <f t="shared" si="378"/>
        <v>80</v>
      </c>
      <c r="Q4098" t="str">
        <f t="shared" si="379"/>
        <v>theater</v>
      </c>
      <c r="R4098" t="str">
        <f t="shared" si="380"/>
        <v>plays</v>
      </c>
      <c r="S4098" s="11">
        <f t="shared" si="381"/>
        <v>42750.196979166663</v>
      </c>
      <c r="T4098" s="11">
        <f t="shared" si="382"/>
        <v>42794.035416666666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s="6" t="e">
        <f t="shared" ref="P4099:P4115" si="384">E4099/L4099</f>
        <v>#DIV/0!</v>
      </c>
      <c r="Q4099" t="str">
        <f t="shared" ref="Q4099:Q4115" si="385">LEFT(N4099, SEARCH("/",N4099,1)-1)</f>
        <v>theater</v>
      </c>
      <c r="R4099" t="str">
        <f t="shared" ref="R4099:R4115" si="386">RIGHT(N4099,LEN(N4099)-SEARCH("/", N4099,1))</f>
        <v>plays</v>
      </c>
      <c r="S4099" s="11">
        <f t="shared" ref="S4099:S4122" si="387">(J4099/86400)+25569+(-8/24)</f>
        <v>42344.491168981483</v>
      </c>
      <c r="T4099" s="11">
        <f t="shared" ref="T4099:T4115" si="388">(I4099/86400)+25569+(-8/24)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3"/>
        <v>0</v>
      </c>
      <c r="P4100" s="6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42495.38885416666</v>
      </c>
      <c r="T4100" s="11">
        <f t="shared" si="388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ref="O4101:O4115" si="389">E4101/D4101</f>
        <v>1.1111111111111112E-2</v>
      </c>
      <c r="P4101" s="6">
        <f t="shared" si="384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42570.517048611109</v>
      </c>
      <c r="T4101" s="11">
        <f t="shared" si="388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s="6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41926.791550925926</v>
      </c>
      <c r="T4102" s="11">
        <f t="shared" si="388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s="6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42730.570393518516</v>
      </c>
      <c r="T4103" s="11">
        <f t="shared" si="388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0.27400000000000002</v>
      </c>
      <c r="P4104" s="6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42475.514733796292</v>
      </c>
      <c r="T4104" s="11">
        <f t="shared" si="388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0.1</v>
      </c>
      <c r="P4105" s="6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42188.499606481484</v>
      </c>
      <c r="T4105" s="11">
        <f t="shared" si="388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0.21366666666666667</v>
      </c>
      <c r="P4106" s="6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42639.944837962961</v>
      </c>
      <c r="T4106" s="11">
        <f t="shared" si="388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6.9696969696969702E-2</v>
      </c>
      <c r="P4107" s="6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42696.677187499998</v>
      </c>
      <c r="T4107" s="11">
        <f t="shared" si="388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0.70599999999999996</v>
      </c>
      <c r="P4108" s="6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42052.716041666667</v>
      </c>
      <c r="T4108" s="11">
        <f t="shared" si="388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2.0500000000000001E-2</v>
      </c>
      <c r="P4109" s="6">
        <f t="shared" si="384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41883.583344907405</v>
      </c>
      <c r="T4109" s="11">
        <f t="shared" si="388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1.9666666666666666E-2</v>
      </c>
      <c r="P4110" s="6">
        <f t="shared" si="384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42766.698344907403</v>
      </c>
      <c r="T4110" s="11">
        <f t="shared" si="388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s="6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42307.206064814811</v>
      </c>
      <c r="T4111" s="11">
        <f t="shared" si="388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0.28666666666666668</v>
      </c>
      <c r="P4112" s="6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42512.293414351851</v>
      </c>
      <c r="T4112" s="11">
        <f t="shared" si="388"/>
        <v>42572.293414351851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3.1333333333333331E-2</v>
      </c>
      <c r="P4113" s="6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42028.802546296291</v>
      </c>
      <c r="T4113" s="11">
        <f t="shared" si="388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4.0000000000000002E-4</v>
      </c>
      <c r="P4114" s="6">
        <f t="shared" si="384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42400.613263888888</v>
      </c>
      <c r="T4114" s="11">
        <f t="shared" si="388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2E-3</v>
      </c>
      <c r="P4115" s="6">
        <f t="shared" si="384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42358.239849537036</v>
      </c>
      <c r="T4115" s="11">
        <f t="shared" si="388"/>
        <v>42376.94027777778</v>
      </c>
    </row>
    <row r="4116" spans="1:20" x14ac:dyDescent="0.3">
      <c r="O4116" s="5"/>
    </row>
    <row r="4117" spans="1:20" x14ac:dyDescent="0.3">
      <c r="O4117" s="5"/>
    </row>
    <row r="4118" spans="1:20" x14ac:dyDescent="0.3">
      <c r="O4118" s="5"/>
    </row>
    <row r="4119" spans="1:20" x14ac:dyDescent="0.3">
      <c r="O4119" s="5"/>
    </row>
    <row r="4120" spans="1:20" x14ac:dyDescent="0.3">
      <c r="O4120" s="5"/>
    </row>
    <row r="4121" spans="1:20" x14ac:dyDescent="0.3">
      <c r="O4121" s="5"/>
    </row>
    <row r="4122" spans="1:20" x14ac:dyDescent="0.3">
      <c r="O4122" s="5"/>
    </row>
    <row r="4123" spans="1:20" x14ac:dyDescent="0.3">
      <c r="O4123" s="5"/>
    </row>
    <row r="4124" spans="1:20" x14ac:dyDescent="0.3">
      <c r="O4124" s="5"/>
    </row>
    <row r="4125" spans="1:20" x14ac:dyDescent="0.3">
      <c r="O4125" s="5"/>
    </row>
    <row r="4126" spans="1:20" x14ac:dyDescent="0.3">
      <c r="O4126" s="5"/>
    </row>
    <row r="4127" spans="1:20" x14ac:dyDescent="0.3">
      <c r="O4127" s="5"/>
    </row>
    <row r="4128" spans="1:20" x14ac:dyDescent="0.3">
      <c r="O4128" s="5"/>
    </row>
    <row r="4129" spans="15:15" x14ac:dyDescent="0.3">
      <c r="O4129" s="5"/>
    </row>
    <row r="4130" spans="15:15" x14ac:dyDescent="0.3">
      <c r="O4130" s="5"/>
    </row>
    <row r="4131" spans="15:15" x14ac:dyDescent="0.3">
      <c r="O4131" s="5"/>
    </row>
    <row r="4132" spans="15:15" x14ac:dyDescent="0.3">
      <c r="O4132" s="5"/>
    </row>
    <row r="4133" spans="15:15" x14ac:dyDescent="0.3">
      <c r="O4133" s="5"/>
    </row>
    <row r="4134" spans="15:15" x14ac:dyDescent="0.3">
      <c r="O4134" s="5"/>
    </row>
    <row r="4135" spans="15:15" x14ac:dyDescent="0.3">
      <c r="O4135" s="5"/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BBF5-B84B-44E5-A841-D4E48C37A615}">
  <dimension ref="A4:F15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9" bestFit="1" customWidth="1"/>
    <col min="37" max="37" width="11.6640625" bestFit="1" customWidth="1"/>
    <col min="38" max="38" width="10.77734375" bestFit="1" customWidth="1"/>
  </cols>
  <sheetData>
    <row r="4" spans="1:6" x14ac:dyDescent="0.3">
      <c r="A4" s="7" t="s">
        <v>8324</v>
      </c>
      <c r="B4" s="7" t="s">
        <v>8313</v>
      </c>
    </row>
    <row r="5" spans="1:6" x14ac:dyDescent="0.3">
      <c r="A5" s="7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3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3">
      <c r="A7" s="8" t="s">
        <v>8314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3">
      <c r="A8" s="8" t="s">
        <v>8315</v>
      </c>
      <c r="B8" s="9">
        <v>80</v>
      </c>
      <c r="C8" s="9">
        <v>140</v>
      </c>
      <c r="D8" s="9"/>
      <c r="E8" s="9"/>
      <c r="F8" s="9">
        <v>220</v>
      </c>
    </row>
    <row r="9" spans="1:6" x14ac:dyDescent="0.3">
      <c r="A9" s="8" t="s">
        <v>8316</v>
      </c>
      <c r="B9" s="9"/>
      <c r="C9" s="9"/>
      <c r="D9" s="9">
        <v>24</v>
      </c>
      <c r="E9" s="9"/>
      <c r="F9" s="9">
        <v>24</v>
      </c>
    </row>
    <row r="10" spans="1:6" x14ac:dyDescent="0.3">
      <c r="A10" s="8" t="s">
        <v>8317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3">
      <c r="A11" s="8" t="s">
        <v>8318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3">
      <c r="A12" s="8" t="s">
        <v>8319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3">
      <c r="A13" s="8" t="s">
        <v>8320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3">
      <c r="A14" s="8" t="s">
        <v>8321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3">
      <c r="A15" s="8" t="s">
        <v>8322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856A-CEA9-4984-AE75-AFCC3C29F7B7}">
  <dimension ref="A1:F47"/>
  <sheetViews>
    <sheetView workbookViewId="0">
      <selection activeCell="E5" sqref="E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8312</v>
      </c>
    </row>
    <row r="2" spans="1:6" x14ac:dyDescent="0.3">
      <c r="A2" s="7" t="s">
        <v>8308</v>
      </c>
      <c r="B2" t="s">
        <v>8312</v>
      </c>
    </row>
    <row r="4" spans="1:6" x14ac:dyDescent="0.3">
      <c r="A4" s="7" t="s">
        <v>8324</v>
      </c>
      <c r="B4" s="7" t="s">
        <v>8313</v>
      </c>
    </row>
    <row r="5" spans="1:6" x14ac:dyDescent="0.3">
      <c r="A5" s="7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3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8326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8329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8332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8333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8341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8345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8353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8354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8355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8357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8359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A4882-CE7B-411D-9AED-37A11EC743D1}"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8308</v>
      </c>
      <c r="B1" t="s">
        <v>8312</v>
      </c>
    </row>
    <row r="2" spans="1:6" x14ac:dyDescent="0.3">
      <c r="A2" s="7" t="s">
        <v>8379</v>
      </c>
      <c r="B2" t="s">
        <v>8312</v>
      </c>
    </row>
    <row r="4" spans="1:6" x14ac:dyDescent="0.3">
      <c r="A4" s="7" t="s">
        <v>8324</v>
      </c>
      <c r="B4" s="7" t="s">
        <v>8313</v>
      </c>
    </row>
    <row r="5" spans="1:6" x14ac:dyDescent="0.3">
      <c r="A5" s="7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3">
      <c r="A6" s="8" t="s">
        <v>8373</v>
      </c>
      <c r="B6" s="9">
        <v>184</v>
      </c>
      <c r="C6" s="9">
        <v>148</v>
      </c>
      <c r="D6" s="9">
        <v>34</v>
      </c>
      <c r="E6" s="9">
        <v>2</v>
      </c>
      <c r="F6" s="9">
        <v>368</v>
      </c>
    </row>
    <row r="7" spans="1:6" x14ac:dyDescent="0.3">
      <c r="A7" s="8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8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8" t="s">
        <v>8376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">
      <c r="A10" s="8" t="s">
        <v>8367</v>
      </c>
      <c r="B10" s="9">
        <v>232</v>
      </c>
      <c r="C10" s="9">
        <v>125</v>
      </c>
      <c r="D10" s="9">
        <v>27</v>
      </c>
      <c r="E10" s="9"/>
      <c r="F10" s="9">
        <v>384</v>
      </c>
    </row>
    <row r="11" spans="1:6" x14ac:dyDescent="0.3">
      <c r="A11" s="8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">
      <c r="A12" s="8" t="s">
        <v>8368</v>
      </c>
      <c r="B12" s="9">
        <v>191</v>
      </c>
      <c r="C12" s="9">
        <v>148</v>
      </c>
      <c r="D12" s="9">
        <v>43</v>
      </c>
      <c r="E12" s="9"/>
      <c r="F12" s="9">
        <v>382</v>
      </c>
    </row>
    <row r="13" spans="1:6" x14ac:dyDescent="0.3">
      <c r="A13" s="8" t="s">
        <v>8369</v>
      </c>
      <c r="B13" s="9">
        <v>167</v>
      </c>
      <c r="C13" s="9">
        <v>135</v>
      </c>
      <c r="D13" s="9">
        <v>32</v>
      </c>
      <c r="E13" s="9"/>
      <c r="F13" s="9">
        <v>334</v>
      </c>
    </row>
    <row r="14" spans="1:6" x14ac:dyDescent="0.3">
      <c r="A14" s="8" t="s">
        <v>8370</v>
      </c>
      <c r="B14" s="9">
        <v>149</v>
      </c>
      <c r="C14" s="9">
        <v>126</v>
      </c>
      <c r="D14" s="9">
        <v>24</v>
      </c>
      <c r="E14" s="9"/>
      <c r="F14" s="9">
        <v>299</v>
      </c>
    </row>
    <row r="15" spans="1:6" x14ac:dyDescent="0.3">
      <c r="A15" s="8" t="s">
        <v>8371</v>
      </c>
      <c r="B15" s="9">
        <v>183</v>
      </c>
      <c r="C15" s="9">
        <v>151</v>
      </c>
      <c r="D15" s="9">
        <v>20</v>
      </c>
      <c r="E15" s="9"/>
      <c r="F15" s="9">
        <v>354</v>
      </c>
    </row>
    <row r="16" spans="1:6" x14ac:dyDescent="0.3">
      <c r="A16" s="8" t="s">
        <v>8372</v>
      </c>
      <c r="B16" s="9">
        <v>181</v>
      </c>
      <c r="C16" s="9">
        <v>113</v>
      </c>
      <c r="D16" s="9">
        <v>37</v>
      </c>
      <c r="E16" s="9"/>
      <c r="F16" s="9">
        <v>331</v>
      </c>
    </row>
    <row r="17" spans="1:6" x14ac:dyDescent="0.3">
      <c r="A17" s="8" t="s">
        <v>8378</v>
      </c>
      <c r="B17" s="9">
        <v>110</v>
      </c>
      <c r="C17" s="9">
        <v>119</v>
      </c>
      <c r="D17" s="9">
        <v>23</v>
      </c>
      <c r="E17" s="9"/>
      <c r="F17" s="9">
        <v>252</v>
      </c>
    </row>
    <row r="18" spans="1:6" x14ac:dyDescent="0.3">
      <c r="A18" s="8" t="s">
        <v>8322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 Dombrowski</cp:lastModifiedBy>
  <dcterms:created xsi:type="dcterms:W3CDTF">2017-04-20T15:17:24Z</dcterms:created>
  <dcterms:modified xsi:type="dcterms:W3CDTF">2019-05-21T01:44:12Z</dcterms:modified>
</cp:coreProperties>
</file>